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N:\FMS\CCH\CCH Data Input Workbook Templates\2024 Data Input Workbooks\2024 DIW Master Templates\Final\"/>
    </mc:Choice>
  </mc:AlternateContent>
  <xr:revisionPtr revIDLastSave="0" documentId="13_ncr:1_{715A0794-1E26-48AD-B675-E27CDA6802F3}" xr6:coauthVersionLast="47" xr6:coauthVersionMax="47" xr10:uidLastSave="{00000000-0000-0000-0000-000000000000}"/>
  <bookViews>
    <workbookView xWindow="57480" yWindow="-8370" windowWidth="29040" windowHeight="15840" tabRatio="707" xr2:uid="{00000000-000D-0000-FFFF-FFFF00000000}"/>
  </bookViews>
  <sheets>
    <sheet name="Instructions" sheetId="81" r:id="rId1"/>
    <sheet name="Unit Data from Audit Worksheet" sheetId="1" r:id="rId2"/>
    <sheet name="TD Info Completed by Auditor" sheetId="91" r:id="rId3"/>
    <sheet name="Performance  Indicators Print" sheetId="88" r:id="rId4"/>
    <sheet name="Import" sheetId="28" state="hidden" r:id="rId5"/>
    <sheet name="PY1 Data(H)" sheetId="82" state="hidden" r:id="rId6"/>
    <sheet name="Unit Names(H)" sheetId="29" state="hidden" r:id="rId7"/>
  </sheets>
  <externalReferences>
    <externalReference r:id="rId8"/>
  </externalReferences>
  <definedNames>
    <definedName name="Audit_Dtl">[1]Database!$AC$3:$AP$413</definedName>
    <definedName name="errorCount">#REF!</definedName>
    <definedName name="ppp">#REF!</definedName>
    <definedName name="_xlnm.Print_Area" localSheetId="0">Instructions!$B$1:$B$52</definedName>
    <definedName name="_xlnm.Print_Area" localSheetId="3">'Performance  Indicators Print'!$A$1:$H$9</definedName>
    <definedName name="_xlnm.Print_Area" localSheetId="2">'TD Info Completed by Auditor'!$A$1:$D$37</definedName>
    <definedName name="_xlnm.Print_Area" localSheetId="1">'Unit Data from Audit Worksheet'!$A$6:$D$63</definedName>
    <definedName name="Print_Selection_Auditor">#REF!</definedName>
    <definedName name="Print_Selection_Internal" localSheetId="3">#REF!</definedName>
    <definedName name="Print_Selection_Internal">#REF!</definedName>
    <definedName name="_xlnm.Print_Titles" localSheetId="3">'Performance  Indicators Print'!$3:$5</definedName>
    <definedName name="_xlnm.Print_Titles" localSheetId="1">'Unit Data from Audit Worksheet'!$5:$5</definedName>
    <definedName name="showError">#REF!</definedName>
    <definedName name="TD_IMPORT_RANGE" localSheetId="0">#REF!</definedName>
    <definedName name="TD_IMPORT_RANGE" localSheetId="3">#REF!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 i="88" l="1"/>
  <c r="L73" i="28"/>
  <c r="E147" i="82"/>
  <c r="F147" i="82"/>
  <c r="E141" i="82"/>
  <c r="E143" i="82" s="1"/>
  <c r="F141" i="82"/>
  <c r="F143" i="82" s="1"/>
  <c r="D141" i="82"/>
  <c r="B139" i="82"/>
  <c r="C139" i="82"/>
  <c r="D139" i="82"/>
  <c r="E139" i="82"/>
  <c r="F139" i="82"/>
  <c r="B140" i="82"/>
  <c r="C140" i="82"/>
  <c r="D140" i="82"/>
  <c r="E140" i="82"/>
  <c r="F140" i="82"/>
  <c r="A140" i="82"/>
  <c r="A139" i="82"/>
  <c r="D143" i="82"/>
  <c r="D147" i="82" s="1"/>
  <c r="B118" i="82"/>
  <c r="D118" i="82"/>
  <c r="E118" i="82"/>
  <c r="F118" i="82"/>
  <c r="B119" i="82"/>
  <c r="D119" i="82"/>
  <c r="E119" i="82"/>
  <c r="F119" i="82"/>
  <c r="B120" i="82"/>
  <c r="D120" i="82"/>
  <c r="E120" i="82"/>
  <c r="F120" i="82"/>
  <c r="B121" i="82"/>
  <c r="D121" i="82"/>
  <c r="E121" i="82"/>
  <c r="F121" i="82"/>
  <c r="B122" i="82"/>
  <c r="D122" i="82"/>
  <c r="E122" i="82"/>
  <c r="F122" i="82"/>
  <c r="B123" i="82"/>
  <c r="D123" i="82"/>
  <c r="E123" i="82"/>
  <c r="F123" i="82"/>
  <c r="B124" i="82"/>
  <c r="D124" i="82"/>
  <c r="E124" i="82"/>
  <c r="F124" i="82"/>
  <c r="B125" i="82"/>
  <c r="D125" i="82"/>
  <c r="E125" i="82"/>
  <c r="F125" i="82"/>
  <c r="B126" i="82"/>
  <c r="D126" i="82"/>
  <c r="E126" i="82"/>
  <c r="F126" i="82"/>
  <c r="B127" i="82"/>
  <c r="D127" i="82"/>
  <c r="E127" i="82"/>
  <c r="F127" i="82"/>
  <c r="B128" i="82"/>
  <c r="D128" i="82"/>
  <c r="E128" i="82"/>
  <c r="F128" i="82"/>
  <c r="B129" i="82"/>
  <c r="D129" i="82"/>
  <c r="E129" i="82"/>
  <c r="F129" i="82"/>
  <c r="B130" i="82"/>
  <c r="D130" i="82"/>
  <c r="E130" i="82"/>
  <c r="F130" i="82"/>
  <c r="B131" i="82"/>
  <c r="D131" i="82"/>
  <c r="E131" i="82"/>
  <c r="F131" i="82"/>
  <c r="B132" i="82"/>
  <c r="D132" i="82"/>
  <c r="E132" i="82"/>
  <c r="F132" i="82"/>
  <c r="B133" i="82"/>
  <c r="D133" i="82"/>
  <c r="E133" i="82"/>
  <c r="F133" i="82"/>
  <c r="B134" i="82"/>
  <c r="D134" i="82"/>
  <c r="E134" i="82"/>
  <c r="F134" i="82"/>
  <c r="B135" i="82"/>
  <c r="D135" i="82"/>
  <c r="E135" i="82"/>
  <c r="F135" i="82"/>
  <c r="B136" i="82"/>
  <c r="D136" i="82"/>
  <c r="E136" i="82"/>
  <c r="F136" i="82"/>
  <c r="B137" i="82"/>
  <c r="D137" i="82"/>
  <c r="E137" i="82"/>
  <c r="F137" i="82"/>
  <c r="B138" i="82"/>
  <c r="D138" i="82"/>
  <c r="E138" i="82"/>
  <c r="F138" i="82"/>
  <c r="A138" i="82"/>
  <c r="A137" i="82"/>
  <c r="A136" i="82"/>
  <c r="A135" i="82"/>
  <c r="A134" i="82"/>
  <c r="A133" i="82"/>
  <c r="A132" i="82"/>
  <c r="A131" i="82"/>
  <c r="A130" i="82"/>
  <c r="A129" i="82"/>
  <c r="A128" i="82"/>
  <c r="A127" i="82"/>
  <c r="A126" i="82"/>
  <c r="A125" i="82"/>
  <c r="A124" i="82"/>
  <c r="A123" i="82"/>
  <c r="A122" i="82"/>
  <c r="A121" i="82"/>
  <c r="A120" i="82"/>
  <c r="A119" i="82"/>
  <c r="A118" i="82"/>
  <c r="E69" i="28"/>
  <c r="D19" i="91"/>
  <c r="D24" i="91"/>
  <c r="D21" i="91" l="1"/>
  <c r="D22" i="91"/>
  <c r="D20" i="91"/>
  <c r="E8" i="88"/>
  <c r="M8" i="88"/>
  <c r="G8" i="88" s="1"/>
  <c r="L8" i="88"/>
  <c r="E91" i="28" l="1"/>
  <c r="L91" i="28" s="1"/>
  <c r="C91" i="28"/>
  <c r="A91" i="28"/>
  <c r="L69" i="28"/>
  <c r="E67" i="28"/>
  <c r="L67" i="28" s="1"/>
  <c r="E68" i="28"/>
  <c r="L68" i="28" s="1"/>
  <c r="E66" i="28"/>
  <c r="L66" i="28" s="1"/>
  <c r="A67" i="28"/>
  <c r="C67" i="28"/>
  <c r="A68" i="28"/>
  <c r="C68" i="28"/>
  <c r="A69" i="28"/>
  <c r="C69" i="28"/>
  <c r="C66" i="28"/>
  <c r="A66" i="28"/>
  <c r="E57" i="28"/>
  <c r="L57" i="28" s="1"/>
  <c r="E58" i="28"/>
  <c r="L58" i="28" s="1"/>
  <c r="C58" i="28"/>
  <c r="A58" i="28"/>
  <c r="C57" i="28"/>
  <c r="A57" i="28"/>
  <c r="D31" i="91"/>
  <c r="D30" i="91"/>
  <c r="D29" i="91"/>
  <c r="D28" i="91"/>
  <c r="D17" i="91"/>
  <c r="D16" i="91"/>
  <c r="D13" i="91"/>
  <c r="D12" i="91"/>
  <c r="D11" i="91"/>
  <c r="E48" i="1" l="1"/>
  <c r="E49" i="1"/>
  <c r="E50" i="1"/>
  <c r="E41" i="1"/>
  <c r="E62" i="1" l="1"/>
  <c r="E61" i="1"/>
  <c r="E60" i="1"/>
  <c r="E59" i="1"/>
  <c r="E56" i="1"/>
  <c r="E54" i="1"/>
  <c r="E53" i="1"/>
  <c r="E52" i="1"/>
  <c r="E45" i="1"/>
  <c r="E44" i="1"/>
  <c r="E43" i="1"/>
  <c r="E42" i="1"/>
  <c r="E40" i="1"/>
  <c r="E39" i="1"/>
  <c r="E38" i="1"/>
  <c r="E37" i="1"/>
  <c r="E36" i="1"/>
  <c r="E35" i="1"/>
  <c r="E34" i="1"/>
  <c r="E33" i="1"/>
  <c r="E32" i="1"/>
  <c r="E30" i="1"/>
  <c r="E29" i="1"/>
  <c r="E28" i="1"/>
  <c r="E27" i="1"/>
  <c r="E26" i="1"/>
  <c r="E25" i="1"/>
  <c r="E24" i="1"/>
  <c r="E23" i="1"/>
  <c r="E22" i="1"/>
  <c r="E21" i="1"/>
  <c r="E20" i="1"/>
  <c r="E19" i="1"/>
  <c r="E18" i="1"/>
  <c r="E17" i="1"/>
  <c r="E16" i="1"/>
  <c r="E15" i="1"/>
  <c r="E14" i="1"/>
  <c r="E13" i="1"/>
  <c r="E11" i="1"/>
  <c r="E10" i="1"/>
  <c r="E8" i="1"/>
  <c r="E7" i="1"/>
  <c r="H60" i="1"/>
  <c r="E89" i="1" l="1"/>
  <c r="E90" i="28"/>
  <c r="L90" i="28" s="1"/>
  <c r="C90" i="28"/>
  <c r="A90" i="28"/>
  <c r="AA90" i="28" s="1"/>
  <c r="D25" i="91" l="1"/>
  <c r="A45" i="91" l="1"/>
  <c r="B37" i="91" l="1"/>
  <c r="B35" i="91"/>
  <c r="B33" i="91"/>
  <c r="L72" i="28" l="1"/>
  <c r="E63" i="28" l="1"/>
  <c r="D26" i="91" l="1"/>
  <c r="D18" i="91"/>
  <c r="D15" i="91"/>
  <c r="D14" i="91"/>
  <c r="D10" i="91"/>
  <c r="D9" i="91"/>
  <c r="E62" i="28" l="1"/>
  <c r="E61" i="28"/>
  <c r="E48" i="28"/>
  <c r="G41" i="1"/>
  <c r="E56" i="28"/>
  <c r="L56" i="28" s="1"/>
  <c r="C56" i="28"/>
  <c r="A56" i="28"/>
  <c r="E65" i="28"/>
  <c r="E64" i="28"/>
  <c r="L64" i="28" s="1"/>
  <c r="E60" i="28"/>
  <c r="E59" i="28"/>
  <c r="E55" i="28"/>
  <c r="E54" i="28"/>
  <c r="C65" i="28"/>
  <c r="A65" i="28"/>
  <c r="C64" i="28"/>
  <c r="A64" i="28"/>
  <c r="C63" i="28"/>
  <c r="A63" i="28"/>
  <c r="C60" i="28"/>
  <c r="C61" i="28"/>
  <c r="C62" i="28"/>
  <c r="A61" i="28"/>
  <c r="A62" i="28"/>
  <c r="A60" i="28"/>
  <c r="C59" i="28"/>
  <c r="A59" i="28"/>
  <c r="C55" i="28"/>
  <c r="A55" i="28"/>
  <c r="C54" i="28"/>
  <c r="A54" i="28"/>
  <c r="E36" i="28"/>
  <c r="L36" i="28" s="1"/>
  <c r="A36" i="28"/>
  <c r="B36" i="28"/>
  <c r="C36" i="28"/>
  <c r="AA56" i="28" l="1"/>
  <c r="AA36" i="28"/>
  <c r="C4" i="88" l="1"/>
  <c r="E87" i="28" l="1"/>
  <c r="E88" i="28"/>
  <c r="AA70" i="28"/>
  <c r="AA71" i="28"/>
  <c r="AA72" i="28"/>
  <c r="AA73" i="28"/>
  <c r="AA74" i="28"/>
  <c r="AB74" i="28"/>
  <c r="AA75" i="28"/>
  <c r="AB75" i="28"/>
  <c r="AA76" i="28"/>
  <c r="AB76" i="28"/>
  <c r="AA77" i="28"/>
  <c r="AB77" i="28"/>
  <c r="AA78" i="28"/>
  <c r="AB78" i="28"/>
  <c r="AA79" i="28"/>
  <c r="AB79" i="28"/>
  <c r="AA92" i="28"/>
  <c r="AB72" i="28"/>
  <c r="AB73" i="28" l="1"/>
  <c r="Y101" i="28" l="1"/>
  <c r="X99" i="28"/>
  <c r="X98" i="28"/>
  <c r="X101" i="28" s="1"/>
  <c r="Z101" i="28" s="1"/>
  <c r="A88" i="1" l="1"/>
  <c r="F84" i="1" l="1"/>
  <c r="E84" i="1"/>
  <c r="F82" i="1"/>
  <c r="E82" i="1"/>
  <c r="F81" i="1"/>
  <c r="E81" i="1"/>
  <c r="F80" i="1"/>
  <c r="E80" i="1"/>
  <c r="F79" i="1"/>
  <c r="E79" i="1"/>
  <c r="C84" i="28" l="1"/>
  <c r="G61" i="1" l="1"/>
  <c r="E81" i="28" l="1"/>
  <c r="E84" i="28" l="1"/>
  <c r="G45" i="1" l="1"/>
  <c r="L55" i="28" l="1"/>
  <c r="L54" i="28"/>
  <c r="AA65" i="28"/>
  <c r="AA63" i="28"/>
  <c r="AA62" i="28"/>
  <c r="AA61" i="28"/>
  <c r="AA60" i="28"/>
  <c r="AA55" i="28"/>
  <c r="AA54" i="28"/>
  <c r="AB54" i="28" l="1"/>
  <c r="AB55" i="28"/>
  <c r="L63" i="28"/>
  <c r="L65" i="28"/>
  <c r="L59" i="28"/>
  <c r="L60" i="28"/>
  <c r="L61" i="28"/>
  <c r="L62" i="28"/>
  <c r="E9" i="88" l="1"/>
  <c r="G9" i="88" s="1"/>
  <c r="AB65" i="28"/>
  <c r="AB62" i="28"/>
  <c r="AB61" i="28"/>
  <c r="AB60" i="28"/>
  <c r="AB63" i="28"/>
  <c r="E86" i="28" l="1"/>
  <c r="L87" i="28"/>
  <c r="AB87" i="28" s="1"/>
  <c r="L88" i="28"/>
  <c r="AB88" i="28" s="1"/>
  <c r="E89" i="28"/>
  <c r="E85" i="28"/>
  <c r="A86" i="28"/>
  <c r="A87" i="28"/>
  <c r="A88" i="28"/>
  <c r="A89" i="28"/>
  <c r="A85" i="28"/>
  <c r="F84" i="28"/>
  <c r="G68" i="1"/>
  <c r="F81" i="28" s="1"/>
  <c r="G69" i="1"/>
  <c r="F82" i="28" s="1"/>
  <c r="G70" i="1"/>
  <c r="F83" i="28" s="1"/>
  <c r="G67" i="1"/>
  <c r="F80" i="28" s="1"/>
  <c r="AA87" i="28" l="1"/>
  <c r="AA88" i="28"/>
  <c r="AA86" i="28"/>
  <c r="AA85" i="28"/>
  <c r="AA89" i="28"/>
  <c r="L89" i="28"/>
  <c r="AB89" i="28" s="1"/>
  <c r="L86" i="28"/>
  <c r="AB86" i="28" s="1"/>
  <c r="L85" i="28"/>
  <c r="AB85" i="28" s="1"/>
  <c r="C86" i="28"/>
  <c r="C87" i="28"/>
  <c r="C89" i="28"/>
  <c r="C85" i="28"/>
  <c r="G57" i="1" l="1"/>
  <c r="G19" i="1"/>
  <c r="F89" i="28"/>
  <c r="F88" i="28"/>
  <c r="F87" i="28"/>
  <c r="F86" i="28"/>
  <c r="F85" i="28"/>
  <c r="G28" i="1" l="1"/>
  <c r="G27" i="1"/>
  <c r="G26" i="1"/>
  <c r="G25" i="1"/>
  <c r="G24" i="1"/>
  <c r="G23" i="1"/>
  <c r="G17" i="1"/>
  <c r="D3" i="1" l="1"/>
  <c r="C5" i="88" l="1"/>
  <c r="L4" i="28"/>
  <c r="A84" i="28" l="1"/>
  <c r="E83" i="28"/>
  <c r="C83" i="28"/>
  <c r="A83" i="28"/>
  <c r="E82" i="28"/>
  <c r="C82" i="28"/>
  <c r="A82" i="28"/>
  <c r="C81" i="28"/>
  <c r="A81" i="28"/>
  <c r="E80" i="28"/>
  <c r="C80" i="28"/>
  <c r="A80" i="28"/>
  <c r="E53" i="28"/>
  <c r="C53" i="28"/>
  <c r="A53" i="28"/>
  <c r="E52" i="28"/>
  <c r="C52" i="28"/>
  <c r="B52" i="28"/>
  <c r="A52" i="28"/>
  <c r="E51" i="28"/>
  <c r="C51" i="28"/>
  <c r="B51" i="28"/>
  <c r="A51" i="28"/>
  <c r="E50" i="28"/>
  <c r="C50" i="28"/>
  <c r="B50" i="28"/>
  <c r="A50" i="28"/>
  <c r="E49" i="28"/>
  <c r="C49" i="28"/>
  <c r="B49" i="28"/>
  <c r="A49" i="28"/>
  <c r="C48" i="28"/>
  <c r="B48" i="28"/>
  <c r="A48" i="28"/>
  <c r="E47" i="28"/>
  <c r="C47" i="28"/>
  <c r="B47" i="28"/>
  <c r="A47" i="28"/>
  <c r="E46" i="28"/>
  <c r="C46" i="28"/>
  <c r="B46" i="28"/>
  <c r="A46" i="28"/>
  <c r="E45" i="28"/>
  <c r="C45" i="28"/>
  <c r="B45" i="28"/>
  <c r="A45" i="28"/>
  <c r="E44" i="28"/>
  <c r="C44" i="28"/>
  <c r="B44" i="28"/>
  <c r="A44" i="28"/>
  <c r="E43" i="28"/>
  <c r="C43" i="28"/>
  <c r="B43" i="28"/>
  <c r="A43" i="28"/>
  <c r="E42" i="28"/>
  <c r="C42" i="28"/>
  <c r="B42" i="28"/>
  <c r="A42" i="28"/>
  <c r="E41" i="28"/>
  <c r="C41" i="28"/>
  <c r="B41" i="28"/>
  <c r="A41" i="28"/>
  <c r="E40" i="28"/>
  <c r="C40" i="28"/>
  <c r="B40" i="28"/>
  <c r="A40" i="28"/>
  <c r="E39" i="28"/>
  <c r="C39" i="28"/>
  <c r="B39" i="28"/>
  <c r="A39" i="28"/>
  <c r="E38" i="28"/>
  <c r="C38" i="28"/>
  <c r="B38" i="28"/>
  <c r="A38" i="28"/>
  <c r="E37" i="28"/>
  <c r="C37" i="28"/>
  <c r="B37" i="28"/>
  <c r="A37" i="28"/>
  <c r="E35" i="28"/>
  <c r="C35" i="28"/>
  <c r="B35" i="28"/>
  <c r="A35" i="28"/>
  <c r="E34" i="28"/>
  <c r="C34" i="28"/>
  <c r="B34" i="28"/>
  <c r="A34" i="28"/>
  <c r="E33" i="28"/>
  <c r="C33" i="28"/>
  <c r="B33" i="28"/>
  <c r="A33" i="28"/>
  <c r="E32" i="28"/>
  <c r="C32" i="28"/>
  <c r="B32" i="28"/>
  <c r="A32" i="28"/>
  <c r="E31" i="28"/>
  <c r="C31" i="28"/>
  <c r="B31" i="28"/>
  <c r="A31" i="28"/>
  <c r="E30" i="28"/>
  <c r="C30" i="28"/>
  <c r="B30" i="28"/>
  <c r="A30" i="28"/>
  <c r="E29" i="28"/>
  <c r="C29" i="28"/>
  <c r="B29" i="28"/>
  <c r="A29" i="28"/>
  <c r="E28" i="28"/>
  <c r="C28" i="28"/>
  <c r="B28" i="28"/>
  <c r="A28" i="28"/>
  <c r="E27" i="28"/>
  <c r="C27" i="28"/>
  <c r="B27" i="28"/>
  <c r="A27" i="28"/>
  <c r="E26" i="28"/>
  <c r="C26" i="28"/>
  <c r="B26" i="28"/>
  <c r="A26" i="28"/>
  <c r="E25" i="28"/>
  <c r="C25" i="28"/>
  <c r="B25" i="28"/>
  <c r="A25" i="28"/>
  <c r="E24" i="28"/>
  <c r="C24" i="28"/>
  <c r="B24" i="28"/>
  <c r="A24" i="28"/>
  <c r="E23" i="28"/>
  <c r="C23" i="28"/>
  <c r="B23" i="28"/>
  <c r="A23" i="28"/>
  <c r="E22" i="28"/>
  <c r="C22" i="28"/>
  <c r="B22" i="28"/>
  <c r="A22" i="28"/>
  <c r="E21" i="28"/>
  <c r="C21" i="28"/>
  <c r="B21" i="28"/>
  <c r="A21" i="28"/>
  <c r="E20" i="28"/>
  <c r="C20" i="28"/>
  <c r="B20" i="28"/>
  <c r="A20" i="28"/>
  <c r="E19" i="28"/>
  <c r="C19" i="28"/>
  <c r="B19" i="28"/>
  <c r="A19" i="28"/>
  <c r="C18" i="28"/>
  <c r="B18" i="28"/>
  <c r="A18" i="28"/>
  <c r="E17" i="28"/>
  <c r="C17" i="28"/>
  <c r="B17" i="28"/>
  <c r="A17" i="28"/>
  <c r="E16" i="28"/>
  <c r="C16" i="28"/>
  <c r="B16" i="28"/>
  <c r="A16" i="28"/>
  <c r="E15" i="28"/>
  <c r="C15" i="28"/>
  <c r="B15" i="28"/>
  <c r="A15" i="28"/>
  <c r="E14" i="28"/>
  <c r="C14" i="28"/>
  <c r="B14" i="28"/>
  <c r="A14" i="28"/>
  <c r="E13" i="28"/>
  <c r="C13" i="28"/>
  <c r="B13" i="28"/>
  <c r="A13" i="28"/>
  <c r="E12" i="28"/>
  <c r="C12" i="28"/>
  <c r="B12" i="28"/>
  <c r="A12" i="28"/>
  <c r="E11" i="28"/>
  <c r="C11" i="28"/>
  <c r="B11" i="28"/>
  <c r="A11" i="28"/>
  <c r="E10" i="28"/>
  <c r="C10" i="28"/>
  <c r="B10" i="28"/>
  <c r="A10" i="28"/>
  <c r="E9" i="28"/>
  <c r="C9" i="28"/>
  <c r="B9" i="28"/>
  <c r="A9" i="28"/>
  <c r="E8" i="28"/>
  <c r="C8" i="28"/>
  <c r="B8" i="28"/>
  <c r="A8" i="28"/>
  <c r="E7" i="28"/>
  <c r="C7" i="28"/>
  <c r="B7" i="28"/>
  <c r="A7" i="28"/>
  <c r="E6" i="28"/>
  <c r="C6" i="28"/>
  <c r="B6" i="28"/>
  <c r="A6" i="28"/>
  <c r="E5" i="28"/>
  <c r="C5" i="28"/>
  <c r="B5" i="28"/>
  <c r="A5" i="28"/>
  <c r="C2" i="28"/>
  <c r="G65" i="1"/>
  <c r="H62" i="1"/>
  <c r="G62" i="1" s="1"/>
  <c r="G59" i="1"/>
  <c r="G54" i="1"/>
  <c r="G50" i="1"/>
  <c r="G49" i="1"/>
  <c r="H44" i="1"/>
  <c r="G44" i="1" s="1"/>
  <c r="G43" i="1"/>
  <c r="G42" i="1"/>
  <c r="G40" i="1"/>
  <c r="G39" i="1"/>
  <c r="G38" i="1"/>
  <c r="G37" i="1"/>
  <c r="G36" i="1"/>
  <c r="G35" i="1"/>
  <c r="G34" i="1"/>
  <c r="G33" i="1"/>
  <c r="H30" i="1"/>
  <c r="G30" i="1" s="1"/>
  <c r="G16" i="1"/>
  <c r="G14" i="1"/>
  <c r="G13" i="1"/>
  <c r="G11" i="1"/>
  <c r="G8" i="1"/>
  <c r="G7" i="1"/>
  <c r="L92" i="28"/>
  <c r="AB92" i="28" s="1"/>
  <c r="AA52" i="28" l="1"/>
  <c r="AA10" i="28"/>
  <c r="AA25" i="28"/>
  <c r="AA33" i="28"/>
  <c r="AA42" i="28"/>
  <c r="AA49" i="28"/>
  <c r="AA5" i="28"/>
  <c r="AA80" i="28"/>
  <c r="AA7" i="28"/>
  <c r="AA12" i="28"/>
  <c r="AA17" i="28"/>
  <c r="AA22" i="28"/>
  <c r="AA30" i="28"/>
  <c r="AA39" i="28"/>
  <c r="AA47" i="28"/>
  <c r="AA83" i="28"/>
  <c r="AA19" i="28"/>
  <c r="AA27" i="28"/>
  <c r="AA35" i="28"/>
  <c r="AA44" i="28"/>
  <c r="AA51" i="28"/>
  <c r="AA81" i="28"/>
  <c r="AA84" i="28"/>
  <c r="AA9" i="28"/>
  <c r="AA14" i="28"/>
  <c r="AA24" i="28"/>
  <c r="AA32" i="28"/>
  <c r="AA41" i="28"/>
  <c r="AA53" i="28"/>
  <c r="AA20" i="28"/>
  <c r="AA6" i="28"/>
  <c r="AA16" i="28"/>
  <c r="AA21" i="28"/>
  <c r="AA29" i="28"/>
  <c r="AA38" i="28"/>
  <c r="AA46" i="28"/>
  <c r="AA82" i="28"/>
  <c r="AA15" i="28"/>
  <c r="AA37" i="28"/>
  <c r="AA45" i="28"/>
  <c r="AA11" i="28"/>
  <c r="AA26" i="28"/>
  <c r="AA34" i="28"/>
  <c r="AA43" i="28"/>
  <c r="AA48" i="28"/>
  <c r="AA50" i="28"/>
  <c r="AA28" i="28"/>
  <c r="AA8" i="28"/>
  <c r="AA13" i="28"/>
  <c r="AA18" i="28"/>
  <c r="AA23" i="28"/>
  <c r="AA31" i="28"/>
  <c r="AA40" i="28"/>
  <c r="L80" i="28"/>
  <c r="AB80" i="28" s="1"/>
  <c r="L53" i="28"/>
  <c r="AB53" i="28" s="1"/>
  <c r="L52" i="28"/>
  <c r="AB52" i="28" s="1"/>
  <c r="L51" i="28"/>
  <c r="L50" i="28"/>
  <c r="L49" i="28"/>
  <c r="AB49" i="28" s="1"/>
  <c r="L48" i="28"/>
  <c r="L47" i="28"/>
  <c r="AB47" i="28" s="1"/>
  <c r="L44" i="28"/>
  <c r="AB44" i="28" s="1"/>
  <c r="L46" i="28"/>
  <c r="AB46" i="28" s="1"/>
  <c r="L45" i="28"/>
  <c r="AB45" i="28" s="1"/>
  <c r="L43" i="28"/>
  <c r="AB43" i="28" s="1"/>
  <c r="L42" i="28"/>
  <c r="L41" i="28"/>
  <c r="AB41" i="28" s="1"/>
  <c r="L40" i="28"/>
  <c r="AB40" i="28" s="1"/>
  <c r="L39" i="28"/>
  <c r="AB39" i="28" s="1"/>
  <c r="L38" i="28"/>
  <c r="L37" i="28"/>
  <c r="AB37" i="28" s="1"/>
  <c r="L35" i="28"/>
  <c r="AB35" i="28" s="1"/>
  <c r="L34" i="28"/>
  <c r="AB34" i="28" s="1"/>
  <c r="L33" i="28"/>
  <c r="AB33" i="28" s="1"/>
  <c r="L32" i="28"/>
  <c r="L31" i="28"/>
  <c r="L30" i="28"/>
  <c r="L29" i="28"/>
  <c r="AB29" i="28" s="1"/>
  <c r="L28" i="28"/>
  <c r="L27" i="28"/>
  <c r="AB27" i="28" s="1"/>
  <c r="L26" i="28"/>
  <c r="AB26" i="28" s="1"/>
  <c r="L22" i="28"/>
  <c r="L24" i="28"/>
  <c r="L23" i="28"/>
  <c r="L25" i="28"/>
  <c r="AB25" i="28" s="1"/>
  <c r="L21" i="28"/>
  <c r="L19" i="28"/>
  <c r="L20" i="28"/>
  <c r="L17" i="28"/>
  <c r="AB17" i="28" s="1"/>
  <c r="L14" i="28"/>
  <c r="AB14" i="28" s="1"/>
  <c r="L16" i="28"/>
  <c r="AB16" i="28" s="1"/>
  <c r="L13" i="28"/>
  <c r="L15" i="28"/>
  <c r="L9" i="28"/>
  <c r="L11" i="28"/>
  <c r="AB11" i="28" s="1"/>
  <c r="L12" i="28"/>
  <c r="AB12" i="28" s="1"/>
  <c r="L10" i="28"/>
  <c r="AB10" i="28" s="1"/>
  <c r="L8" i="28"/>
  <c r="AB8" i="28" s="1"/>
  <c r="L7" i="28"/>
  <c r="AB7" i="28" s="1"/>
  <c r="L6" i="28"/>
  <c r="AB6" i="28" s="1"/>
  <c r="L5" i="28"/>
  <c r="AB5" i="28" s="1"/>
  <c r="O26" i="28"/>
  <c r="L82" i="28"/>
  <c r="AB82" i="28" s="1"/>
  <c r="L83" i="28"/>
  <c r="AB83" i="28" s="1"/>
  <c r="L81" i="28"/>
  <c r="AB81" i="28" s="1"/>
  <c r="L84" i="28"/>
  <c r="AB84" i="28" s="1"/>
  <c r="E18" i="28"/>
  <c r="H45" i="1"/>
  <c r="I45" i="1" s="1"/>
  <c r="H40" i="28" s="1"/>
  <c r="AB32" i="28" l="1"/>
  <c r="F32" i="28"/>
  <c r="AB31" i="28"/>
  <c r="F31" i="28"/>
  <c r="AB24" i="28"/>
  <c r="F24" i="28"/>
  <c r="AB22" i="28"/>
  <c r="F22" i="28"/>
  <c r="AB20" i="28"/>
  <c r="F20" i="28"/>
  <c r="AB30" i="28"/>
  <c r="F30" i="28"/>
  <c r="AB23" i="28"/>
  <c r="F23" i="28"/>
  <c r="AB19" i="28"/>
  <c r="F19" i="28"/>
  <c r="AB21" i="28"/>
  <c r="F21" i="28"/>
  <c r="AB28" i="28"/>
  <c r="AB9" i="28"/>
  <c r="AB48" i="28"/>
  <c r="L70" i="28"/>
  <c r="AB70" i="28" s="1"/>
  <c r="AB50" i="28"/>
  <c r="AB51" i="28"/>
  <c r="AB42" i="28"/>
  <c r="AB15" i="28"/>
  <c r="N6" i="88"/>
  <c r="AB38" i="28"/>
  <c r="AB13" i="28"/>
  <c r="L18" i="28"/>
  <c r="F18" i="28" s="1"/>
  <c r="G39" i="28"/>
  <c r="G28" i="28"/>
  <c r="F15" i="28"/>
  <c r="F13" i="28"/>
  <c r="F12" i="28"/>
  <c r="F42" i="28"/>
  <c r="F10" i="28"/>
  <c r="F51" i="28"/>
  <c r="F50" i="28"/>
  <c r="F38" i="28"/>
  <c r="F34" i="28"/>
  <c r="F35" i="28"/>
  <c r="F14" i="28"/>
  <c r="F6" i="28"/>
  <c r="F5" i="28"/>
  <c r="F9" i="28"/>
  <c r="F8" i="28"/>
  <c r="G26" i="28"/>
  <c r="F26" i="28"/>
  <c r="H52" i="28"/>
  <c r="F40" i="28"/>
  <c r="G40" i="28"/>
  <c r="F43" i="28"/>
  <c r="F28" i="28"/>
  <c r="F39" i="28"/>
  <c r="F49" i="28"/>
  <c r="E6" i="88" l="1"/>
  <c r="G6" i="88"/>
  <c r="G18" i="28"/>
  <c r="L71" i="28"/>
  <c r="AB71" i="28" s="1"/>
  <c r="AB18" i="28"/>
  <c r="F52" i="28"/>
  <c r="L95" i="28" l="1"/>
  <c r="L97" i="28" s="1"/>
</calcChain>
</file>

<file path=xl/sharedStrings.xml><?xml version="1.0" encoding="utf-8"?>
<sst xmlns="http://schemas.openxmlformats.org/spreadsheetml/2006/main" count="635" uniqueCount="464">
  <si>
    <t xml:space="preserve">Unit Number:      </t>
  </si>
  <si>
    <t>Description of Requested Amount from Audited Financial Statements</t>
  </si>
  <si>
    <t xml:space="preserve">Electric Fund </t>
  </si>
  <si>
    <t>Capital Assets for Electric Fund</t>
  </si>
  <si>
    <t>Notes</t>
  </si>
  <si>
    <t>Total Assets Gross value of assets being depreciated for Electric Fund</t>
  </si>
  <si>
    <t>Total accumulated depreciation for Electric Fund assets</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</si>
  <si>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</si>
  <si>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</si>
  <si>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Upload Amounts</t>
  </si>
  <si>
    <t xml:space="preserve">Fiscal Year </t>
  </si>
  <si>
    <t>Water Sewer Dashboard</t>
  </si>
  <si>
    <t>NC County and Municipal Financial Information</t>
  </si>
  <si>
    <t>Description</t>
  </si>
  <si>
    <t>Account #</t>
  </si>
  <si>
    <t>Fiscal Year Reviewer Corrections</t>
  </si>
  <si>
    <t>Fiscal Year Unit Input</t>
  </si>
  <si>
    <t xml:space="preserve">                    FINISHED</t>
  </si>
  <si>
    <t>IMPORT</t>
  </si>
  <si>
    <t>Errors</t>
  </si>
  <si>
    <t>Yes</t>
  </si>
  <si>
    <t>No</t>
  </si>
  <si>
    <t>Cash &amp; Tax Memo</t>
  </si>
  <si>
    <t>Dashboard</t>
  </si>
  <si>
    <t>Electric Memo</t>
  </si>
  <si>
    <t>Review Summary</t>
  </si>
  <si>
    <t>Error Detection</t>
  </si>
  <si>
    <t>Electric Memo,
Dashboard</t>
  </si>
  <si>
    <t>Electrical Memo</t>
  </si>
  <si>
    <t>Dashboard,
Electric Memo</t>
  </si>
  <si>
    <t>Dashboard,
Water Sewer Memo</t>
  </si>
  <si>
    <t>Electric - Change in Net Position</t>
  </si>
  <si>
    <t>Electric - Unrestricted Net Position</t>
  </si>
  <si>
    <t>Electric - Total Net Position</t>
  </si>
  <si>
    <t>Electric - Any Adj. to Beginning Net Position</t>
  </si>
  <si>
    <t>How Data is used</t>
  </si>
  <si>
    <t>Electric - Total Assets and deferred outflows</t>
  </si>
  <si>
    <t>Electric - Select Current Liabilities</t>
  </si>
  <si>
    <t>Electric - Unearned Revenues included in Select Current Liabilities</t>
  </si>
  <si>
    <t>Electric - Total Liabilities and deferred inflows</t>
  </si>
  <si>
    <t>New Questions  -  Please read and answer if applicable</t>
  </si>
  <si>
    <t>Statement</t>
  </si>
  <si>
    <t>Total Assets and deferred outflows</t>
  </si>
  <si>
    <t>Government Wide Statements-Net Position-Business Activities Column</t>
  </si>
  <si>
    <t>All restricted Cash and investments</t>
  </si>
  <si>
    <t>Net Position-Business Activities</t>
  </si>
  <si>
    <t xml:space="preserve">Statement of Net Position - Electric Fund </t>
  </si>
  <si>
    <t>Amount of inventories and prepaids</t>
  </si>
  <si>
    <t>Total liabilities and total deferred inflows</t>
  </si>
  <si>
    <t>Total net position</t>
  </si>
  <si>
    <t>Total Operating revenues</t>
  </si>
  <si>
    <t>Depreciation and amortization expense</t>
  </si>
  <si>
    <t>Total Operating expenses</t>
  </si>
  <si>
    <t>Interest expense</t>
  </si>
  <si>
    <t>Charges for services</t>
  </si>
  <si>
    <t>Electrical power purchases</t>
  </si>
  <si>
    <t>OPEB Note</t>
  </si>
  <si>
    <t>Electric Assets</t>
  </si>
  <si>
    <t>Electric Accumulated Depreciation</t>
  </si>
  <si>
    <t>Bus - Unrestricted Cash &amp; Investments</t>
  </si>
  <si>
    <t>Bus - Restricted Cash &amp; Investments</t>
  </si>
  <si>
    <t>Electric - Unrestricted Cash &amp; Investments</t>
  </si>
  <si>
    <t>Electric - Customer AR Net</t>
  </si>
  <si>
    <t>Electric - Inventories &amp; Prepaids in Curr Assets</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</si>
  <si>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</si>
  <si>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</si>
  <si>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</si>
  <si>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</si>
  <si>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</si>
  <si>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</si>
  <si>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</si>
  <si>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</si>
  <si>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</si>
  <si>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</si>
  <si>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Electric - Cash Flow from Operating Activities</t>
  </si>
  <si>
    <t>Electric - Capital Outlay - Cash Flow</t>
  </si>
  <si>
    <t>Electric - Principal Paid - Cash Flow</t>
  </si>
  <si>
    <t>Electric Cap Asset - Gross Value of Non-Depreciated Assets</t>
  </si>
  <si>
    <t>Units with Electric Operations have $.07, $.08, $.09</t>
  </si>
  <si>
    <t>Units with Water Sewer Operations have $.01</t>
  </si>
  <si>
    <t>CCH Unit Type</t>
  </si>
  <si>
    <t>CCH Unit Code</t>
  </si>
  <si>
    <t>Prior Year Amts.</t>
  </si>
  <si>
    <t>Select Your Unit's Name from the drop down box in cell D2</t>
  </si>
  <si>
    <t>Electric - Total Transfers Out(to all funds)</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</si>
  <si>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</si>
  <si>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</si>
  <si>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</si>
  <si>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Formula Results</t>
  </si>
  <si>
    <t>Electric Cap Asset - Gross Value of Depreciable Capital Assets</t>
  </si>
  <si>
    <t>Electric Acc Dep - Capital Assets</t>
  </si>
  <si>
    <t>Error Amounts</t>
  </si>
  <si>
    <t>Error Count</t>
  </si>
  <si>
    <t>Review Summary; Electric Memo</t>
  </si>
  <si>
    <t>EF - Advance To - Asset</t>
  </si>
  <si>
    <t>EF - Advance from - Liability</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</si>
  <si>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</si>
  <si>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</si>
  <si>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</si>
  <si>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</si>
  <si>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Operations</t>
  </si>
  <si>
    <t>Government Wide Statements - Statement of Activities  - Business Type Activities Column</t>
  </si>
  <si>
    <t>Reporting</t>
  </si>
  <si>
    <t>Statement of Activities - Business Activities</t>
  </si>
  <si>
    <t>Total Expenses - Exclude Transfers</t>
  </si>
  <si>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</si>
  <si>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</si>
  <si>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</si>
  <si>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51 - Ceased Operations</t>
  </si>
  <si>
    <t>52 - No Change</t>
  </si>
  <si>
    <t>https://www.nctreasurer.com/slg/lfm/financial-analysis/Pages/Analysis-by-Population.aspx</t>
  </si>
  <si>
    <t>OPEB
 Note or RSI</t>
  </si>
  <si>
    <t>Notes or formulas</t>
  </si>
  <si>
    <t>OPEB
RSI</t>
  </si>
  <si>
    <t>Debt Issued within next 12 months</t>
  </si>
  <si>
    <t/>
  </si>
  <si>
    <t>FS., Pension note or RSI</t>
  </si>
  <si>
    <t>Notes to the Financial Statements - Pension Note</t>
  </si>
  <si>
    <t>Net Pension Liability</t>
  </si>
  <si>
    <t>Determination of Fiscal Health</t>
  </si>
  <si>
    <t>Quick Ratio</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</si>
  <si>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</si>
  <si>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</si>
  <si>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</si>
  <si>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</si>
  <si>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</si>
  <si>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</si>
  <si>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Acct #</t>
  </si>
  <si>
    <t>Unit Data From Audit Worksheet</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</si>
  <si>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</si>
  <si>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</si>
  <si>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</si>
  <si>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</si>
  <si>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</si>
  <si>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</si>
  <si>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</si>
  <si>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</si>
  <si>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</si>
  <si>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Permanent</t>
  </si>
  <si>
    <t>REQUIRED</t>
  </si>
  <si>
    <t>RSS-Accounts used to calculate the RSS are shaded in Green</t>
  </si>
  <si>
    <t>Total OPEB benefits - total OPEB liability
If you do not provide benefit, please enter 0</t>
  </si>
  <si>
    <t>Total OPEB benefits- OPEB plan fiduciary net position
If no fiduciary net position, enter 0</t>
  </si>
  <si>
    <t xml:space="preserve">Total Current assets as listed on the Electric Net Position Statement.  
</t>
  </si>
  <si>
    <t>OPEB-Plan's fiduciary net position as a % of total OPEB liability</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</si>
  <si>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</si>
  <si>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</si>
  <si>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</si>
  <si>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</si>
  <si>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</si>
  <si>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</si>
  <si>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</si>
  <si>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</si>
  <si>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</si>
  <si>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</si>
  <si>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</si>
  <si>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Dashboard; Determination of Fiscal Health</t>
  </si>
  <si>
    <t>Electric-Any current assets that are restricted (Cash, Accounts Rec., etc..) and included in account 657 above</t>
  </si>
  <si>
    <t>Single Audit Only - Type of compliance report(s) issued:  #1- all unmodified; #2- at least one other (qualified, adverse)</t>
  </si>
  <si>
    <t>Single Audit Only - Coronavirus Relief Fund expenditures (21.019)</t>
  </si>
  <si>
    <t>The below information must be completed 
in order to process your audit report.</t>
  </si>
  <si>
    <t>Important Notes to the Preparer</t>
  </si>
  <si>
    <t>The Unit Data from Audit Worksheet contains edits that will display error messages if these edit tests are not passed.  Please make sure that your worksheet is error free.  The worksheet may be returned to the unit to correct any errors that have not been resolved.</t>
  </si>
  <si>
    <t>Links to Websites that provide financial data and ratios for Municipalities and Counties</t>
  </si>
  <si>
    <t>Instructions for the Unit Data from Audit Worksheet</t>
  </si>
  <si>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</si>
  <si>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 xml:space="preserve">Date                   </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</si>
  <si>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</si>
  <si>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</si>
  <si>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</si>
  <si>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t>Is the Independent Auditor's Report Opinion Unmodified?</t>
  </si>
  <si>
    <t>Form completed by:</t>
  </si>
  <si>
    <t>Title:</t>
  </si>
  <si>
    <t>Version:</t>
  </si>
  <si>
    <t>Date:</t>
  </si>
  <si>
    <t>Is the Independent Auditor's Report Opinion Unmodified</t>
  </si>
  <si>
    <t>Is there a finding for lack of segregation of duties at this unit</t>
  </si>
  <si>
    <t>Is there a finding for lack of technical skills, knowledge and experience (SKE) at this unit</t>
  </si>
  <si>
    <t>Performance Indicator</t>
  </si>
  <si>
    <t>Unit Number:</t>
  </si>
  <si>
    <t>Equal or greater than 1</t>
  </si>
  <si>
    <t>hidden data</t>
  </si>
  <si>
    <t>TD Auditor</t>
  </si>
  <si>
    <t>Does Unit expect to issue debt next fiscal year</t>
  </si>
  <si>
    <t>Unit Name:</t>
  </si>
  <si>
    <t>D</t>
  </si>
  <si>
    <t>E</t>
  </si>
  <si>
    <t>F</t>
  </si>
  <si>
    <t>G</t>
  </si>
  <si>
    <t>H</t>
  </si>
  <si>
    <t>accounts set-up in 2020 that are equivalent to account 47</t>
  </si>
  <si>
    <t>accounts set-up in 2020 that are equivalent to account 48</t>
  </si>
  <si>
    <t>=(657-658-581)</t>
  </si>
  <si>
    <t>=(639-640-641-642-643-644-580)</t>
  </si>
  <si>
    <t xml:space="preserve">Electric - Total Current Assets </t>
  </si>
  <si>
    <t>Total Current assets.  
Include amounts of prepaids and inventory.  
Exclude any current assets identified as restricted.
Exclude "Advance To:-portion of interfund loans with repayment longer than 12 months</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</si>
  <si>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</si>
  <si>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Cell L224 contains link that has to be relinked to prior year  "YYYY Data(H)" tab</t>
  </si>
  <si>
    <t>Cell L222 contains formula to sum accounts listed in cell E222</t>
  </si>
  <si>
    <t>Cell L223 contains formula to sum accounts listed in cell E223</t>
  </si>
  <si>
    <t>Cell L225 contains link that has to be relinked to prior year  "YYYY Data(H)" tab</t>
  </si>
  <si>
    <t>must be populated  in L column for database upload</t>
  </si>
  <si>
    <t>TD</t>
  </si>
  <si>
    <t>Did the Unit have any of the following occur:
1.  Bond covenants were not met
2.  Debt service payments made late?  Deferred payments authorized by LGC or other state
     agencies should not be counted as late for purposes of this question.</t>
  </si>
  <si>
    <t>Muni</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</si>
  <si>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</si>
  <si>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r>
      <rPr>
        <sz val="11"/>
        <color rgb="FFFF0000"/>
        <rFont val="Calibri"/>
        <family val="2"/>
        <scheme val="minor"/>
      </rPr>
      <t>Total</t>
    </r>
    <r>
      <rPr>
        <sz val="11"/>
        <color theme="1"/>
        <rFont val="Calibri"/>
        <family val="2"/>
        <scheme val="minor"/>
      </rPr>
      <t xml:space="preserve"> OPEB benefits - total OPEB liability
If you do not provide benefit, please enter 0</t>
    </r>
  </si>
  <si>
    <r>
      <rPr>
        <sz val="11"/>
        <color rgb="FF0070C0"/>
        <rFont val="Calibri"/>
        <family val="2"/>
        <scheme val="minor"/>
      </rPr>
      <t xml:space="preserve">Please note - if applicable - </t>
    </r>
    <r>
      <rPr>
        <sz val="11"/>
        <rFont val="Calibri"/>
        <family val="2"/>
        <scheme val="minor"/>
      </rPr>
      <t xml:space="preserve">See RSI SCHEDULE OF CHANGES IN THE </t>
    </r>
    <r>
      <rPr>
        <b/>
        <sz val="11"/>
        <rFont val="Calibri"/>
        <family val="2"/>
        <scheme val="minor"/>
      </rPr>
      <t>TOTAL</t>
    </r>
    <r>
      <rPr>
        <sz val="11"/>
        <rFont val="Calibri"/>
        <family val="2"/>
        <scheme val="minor"/>
      </rPr>
      <t xml:space="preserve"> OPEB LIABILITY AND RELATED RATIOS
</t>
    </r>
    <r>
      <rPr>
        <sz val="11"/>
        <color theme="9" tint="-0.249977111117893"/>
        <rFont val="Calibri"/>
        <family val="2"/>
        <scheme val="minor"/>
      </rPr>
      <t xml:space="preserve"> (Net OPEB should not be reported for account 659)</t>
    </r>
  </si>
  <si>
    <r>
      <rPr>
        <sz val="11"/>
        <color rgb="FFFF0000"/>
        <rFont val="Calibri"/>
        <family val="2"/>
        <scheme val="minor"/>
      </rPr>
      <t>Total</t>
    </r>
    <r>
      <rPr>
        <sz val="11"/>
        <color theme="1"/>
        <rFont val="Calibri"/>
        <family val="2"/>
        <scheme val="minor"/>
      </rPr>
      <t xml:space="preserve"> OPEB benefits- OPEB plan fiduciary net position
If no fiduciary net position, enter 0</t>
    </r>
  </si>
  <si>
    <r>
      <rPr>
        <sz val="11"/>
        <color rgb="FFFF0000"/>
        <rFont val="Calibri"/>
        <family val="2"/>
        <scheme val="minor"/>
      </rPr>
      <t>Total</t>
    </r>
    <r>
      <rPr>
        <sz val="11"/>
        <color theme="1"/>
        <rFont val="Calibri"/>
        <family val="2"/>
        <scheme val="minor"/>
      </rPr>
      <t xml:space="preserve"> OPEB benefits - What is the plan’s fiduciary net position as a percentage of the total OPEB liability?  Please enter as percentage value; for example, 83.5% should be entered as 83.5.  If assets have not been set aside in a trust, please enter 0.0</t>
    </r>
  </si>
  <si>
    <r>
      <t xml:space="preserve">Instructions:  See Previous Excel tab - </t>
    </r>
    <r>
      <rPr>
        <sz val="11"/>
        <color indexed="8"/>
        <rFont val="Calibri"/>
        <family val="2"/>
        <scheme val="minor"/>
      </rPr>
      <t>Please enter current year audited data in column F</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</si>
  <si>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restricted cash and cash held by a third party. </t>
    </r>
  </si>
  <si>
    <r>
      <rPr>
        <u/>
        <sz val="11"/>
        <color indexed="8"/>
        <rFont val="Calibri"/>
        <family val="2"/>
        <scheme val="minor"/>
      </rPr>
      <t xml:space="preserve">Total Change in net position Business Type </t>
    </r>
    <r>
      <rPr>
        <sz val="11"/>
        <color theme="1"/>
        <rFont val="Calibri"/>
        <family val="2"/>
        <scheme val="minor"/>
      </rPr>
      <t xml:space="preserve">
</t>
    </r>
    <r>
      <rPr>
        <sz val="11"/>
        <color indexed="60"/>
        <rFont val="Calibri"/>
        <family val="2"/>
        <scheme val="minor"/>
      </rPr>
      <t>(Increase in net position is recorded as a positive and a decrease in net position is recorded as a negative)</t>
    </r>
  </si>
  <si>
    <r>
      <rPr>
        <b/>
        <sz val="11"/>
        <color indexed="8"/>
        <rFont val="Calibri"/>
        <family val="2"/>
        <scheme val="minor"/>
      </rPr>
      <t>Electric Fund</t>
    </r>
    <r>
      <rPr>
        <sz val="11"/>
        <color indexed="8"/>
        <rFont val="Calibri"/>
        <family val="2"/>
        <scheme val="minor"/>
      </rPr>
      <t xml:space="preserve"> Net Position Statement</t>
    </r>
  </si>
  <si>
    <r>
      <rPr>
        <u/>
        <sz val="11"/>
        <color indexed="8"/>
        <rFont val="Calibri"/>
        <family val="2"/>
        <scheme val="minor"/>
      </rPr>
      <t>All Unrestricted Cash and Investments</t>
    </r>
    <r>
      <rPr>
        <sz val="11"/>
        <color theme="1"/>
        <rFont val="Calibri"/>
        <family val="2"/>
        <scheme val="minor"/>
      </rPr>
      <t xml:space="preserve">.  
</t>
    </r>
    <r>
      <rPr>
        <b/>
        <sz val="11"/>
        <color indexed="8"/>
        <rFont val="Calibri"/>
        <family val="2"/>
        <scheme val="minor"/>
      </rPr>
      <t>Exclude</t>
    </r>
    <r>
      <rPr>
        <sz val="11"/>
        <color theme="1"/>
        <rFont val="Calibri"/>
        <family val="2"/>
        <scheme val="minor"/>
      </rPr>
      <t xml:space="preserve"> any restricted cash and investments.</t>
    </r>
  </si>
  <si>
    <r>
      <rPr>
        <u/>
        <sz val="11"/>
        <color indexed="8"/>
        <rFont val="Calibri"/>
        <family val="2"/>
        <scheme val="minor"/>
      </rPr>
      <t>Customer accounts receivable</t>
    </r>
    <r>
      <rPr>
        <sz val="11"/>
        <color theme="1"/>
        <rFont val="Calibri"/>
        <family val="2"/>
        <scheme val="minor"/>
      </rPr>
      <t xml:space="preserve"> (net of allowance accounts)
</t>
    </r>
    <r>
      <rPr>
        <b/>
        <sz val="11"/>
        <color indexed="8"/>
        <rFont val="Calibri"/>
        <family val="2"/>
        <scheme val="minor"/>
      </rPr>
      <t>Include</t>
    </r>
    <r>
      <rPr>
        <sz val="11"/>
        <color theme="1"/>
        <rFont val="Calibri"/>
        <family val="2"/>
        <scheme val="minor"/>
      </rPr>
      <t xml:space="preserve"> billed and unbilled amounts </t>
    </r>
  </si>
  <si>
    <r>
      <rPr>
        <u/>
        <sz val="11"/>
        <rFont val="Calibri"/>
        <family val="2"/>
        <scheme val="minor"/>
      </rPr>
      <t>Electric Fund - Advance To:</t>
    </r>
    <r>
      <rPr>
        <sz val="11"/>
        <rFont val="Calibri"/>
        <family val="2"/>
        <scheme val="minor"/>
      </rPr>
      <t xml:space="preserve">
Interfund loan receivable-portion of repayment plan longer than 12 months</t>
    </r>
  </si>
  <si>
    <r>
      <rPr>
        <u/>
        <sz val="11"/>
        <color indexed="8"/>
        <rFont val="Calibri"/>
        <family val="2"/>
        <scheme val="minor"/>
      </rPr>
      <t>Total Current assets as listed on the Electric Net Position Statement</t>
    </r>
    <r>
      <rPr>
        <sz val="11"/>
        <color indexed="8"/>
        <rFont val="Calibri"/>
        <family val="2"/>
        <scheme val="minor"/>
      </rPr>
      <t xml:space="preserve">.  
</t>
    </r>
  </si>
  <si>
    <r>
      <rPr>
        <u/>
        <sz val="11"/>
        <rFont val="Calibri"/>
        <family val="2"/>
        <scheme val="minor"/>
      </rPr>
      <t>Electric Fund - Advance From:</t>
    </r>
    <r>
      <rPr>
        <sz val="11"/>
        <rFont val="Calibri"/>
        <family val="2"/>
        <scheme val="minor"/>
      </rPr>
      <t xml:space="preserve">
Interfund loans payable-portion of repayment plan longer than 12 months</t>
    </r>
  </si>
  <si>
    <r>
      <rPr>
        <u/>
        <sz val="11"/>
        <color indexed="8"/>
        <rFont val="Calibri"/>
        <family val="2"/>
        <scheme val="minor"/>
      </rPr>
      <t>Total net position, unrestricted</t>
    </r>
    <r>
      <rPr>
        <sz val="11"/>
        <color theme="1"/>
        <rFont val="Calibri"/>
        <family val="2"/>
        <scheme val="minor"/>
      </rPr>
      <t xml:space="preserve"> - </t>
    </r>
    <r>
      <rPr>
        <sz val="11"/>
        <color indexed="60"/>
        <rFont val="Calibri"/>
        <family val="2"/>
        <scheme val="minor"/>
      </rPr>
      <t>Amount of negative unrestricted net position should be entered as a negative amount and the amount of positive unrestricted net position should be entered as a positive amount.</t>
    </r>
  </si>
  <si>
    <r>
      <rPr>
        <b/>
        <sz val="11"/>
        <color indexed="8"/>
        <rFont val="Calibri"/>
        <family val="2"/>
        <scheme val="minor"/>
      </rPr>
      <t>Electric Fund</t>
    </r>
    <r>
      <rPr>
        <sz val="11"/>
        <color indexed="8"/>
        <rFont val="Calibri"/>
        <family val="2"/>
        <scheme val="minor"/>
      </rPr>
      <t xml:space="preserve"> Revenue, Expenses &amp; Changes in Fund Net Position</t>
    </r>
  </si>
  <si>
    <r>
      <rPr>
        <u/>
        <sz val="11"/>
        <color indexed="8"/>
        <rFont val="Calibri"/>
        <family val="2"/>
        <scheme val="minor"/>
      </rPr>
      <t xml:space="preserve">Total all the non-operating revenues  </t>
    </r>
    <r>
      <rPr>
        <sz val="11"/>
        <color indexed="8"/>
        <rFont val="Calibri"/>
        <family val="2"/>
        <scheme val="minor"/>
      </rPr>
      <t xml:space="preserve">
</t>
    </r>
    <r>
      <rPr>
        <b/>
        <sz val="11"/>
        <color indexed="8"/>
        <rFont val="Calibri"/>
        <family val="2"/>
        <scheme val="minor"/>
      </rPr>
      <t>Exclude</t>
    </r>
    <r>
      <rPr>
        <sz val="11"/>
        <color indexed="8"/>
        <rFont val="Calibri"/>
        <family val="2"/>
        <scheme val="minor"/>
      </rPr>
      <t xml:space="preserve"> Capital Contributions.</t>
    </r>
  </si>
  <si>
    <r>
      <rPr>
        <u/>
        <sz val="11"/>
        <color indexed="8"/>
        <rFont val="Calibri"/>
        <family val="2"/>
        <scheme val="minor"/>
      </rPr>
      <t>Total all non-operating expenses</t>
    </r>
    <r>
      <rPr>
        <sz val="11"/>
        <color theme="1"/>
        <rFont val="Calibri"/>
        <family val="2"/>
        <scheme val="minor"/>
      </rPr>
      <t xml:space="preserve">. </t>
    </r>
    <r>
      <rPr>
        <sz val="11"/>
        <color indexed="60"/>
        <rFont val="Calibri"/>
        <family val="2"/>
        <scheme val="minor"/>
      </rPr>
      <t xml:space="preserve"> 
</t>
    </r>
    <r>
      <rPr>
        <b/>
        <sz val="11"/>
        <color indexed="8"/>
        <rFont val="Calibri"/>
        <family val="2"/>
        <scheme val="minor"/>
      </rPr>
      <t>Include</t>
    </r>
    <r>
      <rPr>
        <sz val="11"/>
        <color indexed="8"/>
        <rFont val="Calibri"/>
        <family val="2"/>
        <scheme val="minor"/>
      </rPr>
      <t xml:space="preserve"> </t>
    </r>
    <r>
      <rPr>
        <b/>
        <sz val="11"/>
        <color indexed="8"/>
        <rFont val="Calibri"/>
        <family val="2"/>
        <scheme val="minor"/>
      </rPr>
      <t>negative</t>
    </r>
    <r>
      <rPr>
        <sz val="11"/>
        <color indexed="8"/>
        <rFont val="Calibri"/>
        <family val="2"/>
        <scheme val="minor"/>
      </rPr>
      <t xml:space="preserve"> special, extraordinary, or capital contribution.</t>
    </r>
  </si>
  <si>
    <r>
      <rPr>
        <u/>
        <sz val="11"/>
        <color indexed="8"/>
        <rFont val="Calibri"/>
        <family val="2"/>
        <scheme val="minor"/>
      </rPr>
      <t>Capi</t>
    </r>
    <r>
      <rPr>
        <u/>
        <sz val="11"/>
        <rFont val="Calibri"/>
        <family val="2"/>
        <scheme val="minor"/>
      </rPr>
      <t>tal Contributions</t>
    </r>
    <r>
      <rPr>
        <sz val="11"/>
        <rFont val="Calibri"/>
        <family val="2"/>
        <scheme val="minor"/>
      </rPr>
      <t xml:space="preserve">.  
</t>
    </r>
    <r>
      <rPr>
        <b/>
        <sz val="11"/>
        <rFont val="Calibri"/>
        <family val="2"/>
        <scheme val="minor"/>
      </rPr>
      <t xml:space="preserve">Include </t>
    </r>
    <r>
      <rPr>
        <sz val="11"/>
        <rFont val="Calibri"/>
        <family val="2"/>
        <scheme val="minor"/>
      </rPr>
      <t>only positive capital Contributions.</t>
    </r>
    <r>
      <rPr>
        <b/>
        <sz val="11"/>
        <rFont val="Calibri"/>
        <family val="2"/>
        <scheme val="minor"/>
      </rPr>
      <t xml:space="preserve">  </t>
    </r>
    <r>
      <rPr>
        <sz val="11"/>
        <color indexed="60"/>
        <rFont val="Calibri"/>
        <family val="2"/>
        <scheme val="minor"/>
      </rPr>
      <t>Negative capital contributions should be included with 'Total all non-operating expenses.'</t>
    </r>
  </si>
  <si>
    <r>
      <rPr>
        <u/>
        <sz val="11"/>
        <color indexed="8"/>
        <rFont val="Calibri"/>
        <family val="2"/>
        <scheme val="minor"/>
      </rPr>
      <t>Total Transfers In</t>
    </r>
    <r>
      <rPr>
        <sz val="11"/>
        <color theme="1"/>
        <rFont val="Calibri"/>
        <family val="2"/>
        <scheme val="minor"/>
      </rPr>
      <t xml:space="preserve"> (From all Funds)</t>
    </r>
  </si>
  <si>
    <r>
      <rPr>
        <u/>
        <sz val="11"/>
        <color indexed="8"/>
        <rFont val="Calibri"/>
        <family val="2"/>
        <scheme val="minor"/>
      </rPr>
      <t>Total Transfers Out</t>
    </r>
    <r>
      <rPr>
        <sz val="11"/>
        <color theme="1"/>
        <rFont val="Calibri"/>
        <family val="2"/>
        <scheme val="minor"/>
      </rPr>
      <t xml:space="preserve"> (To all funds)</t>
    </r>
  </si>
  <si>
    <r>
      <rPr>
        <u/>
        <sz val="11"/>
        <color indexed="8"/>
        <rFont val="Calibri"/>
        <family val="2"/>
        <scheme val="minor"/>
      </rPr>
      <t>Change in net position</t>
    </r>
    <r>
      <rPr>
        <sz val="11"/>
        <color theme="1"/>
        <rFont val="Calibri"/>
        <family val="2"/>
        <scheme val="minor"/>
      </rPr>
      <t xml:space="preserve"> - </t>
    </r>
    <r>
      <rPr>
        <sz val="11"/>
        <color indexed="60"/>
        <rFont val="Calibri"/>
        <family val="2"/>
        <scheme val="minor"/>
      </rPr>
      <t>Increase in net position is recorded as a positive and a (decrease) in net position is recorded as a negative.</t>
    </r>
  </si>
  <si>
    <r>
      <rPr>
        <u/>
        <sz val="11"/>
        <color indexed="8"/>
        <rFont val="Calibri"/>
        <family val="2"/>
        <scheme val="minor"/>
      </rPr>
      <t>Increases or (decreases) to beginning electric net position due to rounding, prior period adjustments and restatements</t>
    </r>
    <r>
      <rPr>
        <sz val="11"/>
        <color indexed="60"/>
        <rFont val="Calibri"/>
        <family val="2"/>
        <scheme val="minor"/>
      </rPr>
      <t>.  Increase amounts to beginning net position should be entered as a positive amount and (decreases) should be entered as a negative amount.</t>
    </r>
  </si>
  <si>
    <r>
      <rPr>
        <u/>
        <sz val="11"/>
        <color indexed="8"/>
        <rFont val="Calibri"/>
        <family val="2"/>
        <scheme val="minor"/>
      </rPr>
      <t>Principal paid on long-term debt</t>
    </r>
    <r>
      <rPr>
        <sz val="11"/>
        <color theme="1"/>
        <rFont val="Calibri"/>
        <family val="2"/>
        <scheme val="minor"/>
      </rPr>
      <t xml:space="preserve">.  </t>
    </r>
    <r>
      <rPr>
        <sz val="11"/>
        <color indexed="60"/>
        <rFont val="Calibri"/>
        <family val="2"/>
        <scheme val="minor"/>
      </rPr>
      <t>Amount should be reduced by principal payments for debt refunding.</t>
    </r>
  </si>
  <si>
    <r>
      <t xml:space="preserve">Electric Fund </t>
    </r>
    <r>
      <rPr>
        <sz val="11"/>
        <color indexed="8"/>
        <rFont val="Calibri"/>
        <family val="2"/>
        <scheme val="minor"/>
      </rPr>
      <t>Cash Flow Statement</t>
    </r>
  </si>
  <si>
    <r>
      <rPr>
        <u/>
        <sz val="11"/>
        <color indexed="8"/>
        <rFont val="Calibri"/>
        <family val="2"/>
        <scheme val="minor"/>
      </rPr>
      <t xml:space="preserve">Cash flow from </t>
    </r>
    <r>
      <rPr>
        <b/>
        <u/>
        <sz val="11"/>
        <color indexed="8"/>
        <rFont val="Calibri"/>
        <family val="2"/>
        <scheme val="minor"/>
      </rPr>
      <t>operating</t>
    </r>
    <r>
      <rPr>
        <u/>
        <sz val="11"/>
        <color indexed="8"/>
        <rFont val="Calibri"/>
        <family val="2"/>
        <scheme val="minor"/>
      </rPr>
      <t xml:space="preserve"> activities</t>
    </r>
    <r>
      <rPr>
        <sz val="11"/>
        <color theme="1"/>
        <rFont val="Calibri"/>
        <family val="2"/>
        <scheme val="minor"/>
      </rPr>
      <t xml:space="preserve"> - </t>
    </r>
    <r>
      <rPr>
        <sz val="11"/>
        <color indexed="60"/>
        <rFont val="Calibri"/>
        <family val="2"/>
        <scheme val="minor"/>
      </rPr>
      <t>(enter negative cash flows as negative)</t>
    </r>
  </si>
  <si>
    <r>
      <rPr>
        <u/>
        <sz val="11"/>
        <color indexed="8"/>
        <rFont val="Calibri"/>
        <family val="2"/>
        <scheme val="minor"/>
      </rPr>
      <t>Total Capital outlay.</t>
    </r>
    <r>
      <rPr>
        <sz val="11"/>
        <color theme="1"/>
        <rFont val="Calibri"/>
        <family val="2"/>
        <scheme val="minor"/>
      </rPr>
      <t xml:space="preserve">  
</t>
    </r>
    <r>
      <rPr>
        <b/>
        <sz val="11"/>
        <color indexed="8"/>
        <rFont val="Calibri"/>
        <family val="2"/>
        <scheme val="minor"/>
      </rPr>
      <t>Include</t>
    </r>
    <r>
      <rPr>
        <sz val="11"/>
        <color theme="1"/>
        <rFont val="Calibri"/>
        <family val="2"/>
        <scheme val="minor"/>
      </rPr>
      <t xml:space="preserve"> acquisition and construction of capital assets.</t>
    </r>
  </si>
  <si>
    <r>
      <t xml:space="preserve">Total Assets Gross value </t>
    </r>
    <r>
      <rPr>
        <b/>
        <u/>
        <sz val="11"/>
        <color indexed="8"/>
        <rFont val="Calibri"/>
        <family val="2"/>
        <scheme val="minor"/>
      </rPr>
      <t>not being depreciated</t>
    </r>
    <r>
      <rPr>
        <u/>
        <sz val="11"/>
        <color indexed="8"/>
        <rFont val="Calibri"/>
        <family val="2"/>
        <scheme val="minor"/>
      </rPr>
      <t xml:space="preserve"> for Electric Fund</t>
    </r>
  </si>
  <si>
    <t>Messages</t>
  </si>
  <si>
    <r>
      <rPr>
        <u/>
        <sz val="11"/>
        <color indexed="8"/>
        <rFont val="Calibri"/>
        <family val="2"/>
        <scheme val="minor"/>
      </rPr>
      <t xml:space="preserve">Current liabilities </t>
    </r>
    <r>
      <rPr>
        <u/>
        <sz val="11"/>
        <color rgb="FFFF0000"/>
        <rFont val="Calibri"/>
        <family val="2"/>
        <scheme val="minor"/>
      </rPr>
      <t>(as reported on the Statement of Fund Net Position)</t>
    </r>
    <r>
      <rPr>
        <sz val="11"/>
        <color indexed="8"/>
        <rFont val="Calibri"/>
        <family val="2"/>
        <scheme val="minor"/>
      </rPr>
      <t xml:space="preserve">
</t>
    </r>
    <r>
      <rPr>
        <b/>
        <sz val="11"/>
        <color indexed="8"/>
        <rFont val="Calibri"/>
        <family val="2"/>
        <scheme val="minor"/>
      </rPr>
      <t>Include:</t>
    </r>
    <r>
      <rPr>
        <sz val="11"/>
        <color indexed="8"/>
        <rFont val="Calibri"/>
        <family val="2"/>
        <scheme val="minor"/>
      </rPr>
      <t xml:space="preserve">   Current liabilities including current portion of long-term debt.  </t>
    </r>
    <r>
      <rPr>
        <b/>
        <sz val="11"/>
        <color rgb="FF000000"/>
        <rFont val="Calibri"/>
        <family val="2"/>
        <scheme val="minor"/>
      </rPr>
      <t>Deferred inflows should not be included in Current Liabilities</t>
    </r>
    <r>
      <rPr>
        <sz val="11"/>
        <color indexed="8"/>
        <rFont val="Calibri"/>
        <family val="2"/>
        <scheme val="minor"/>
      </rPr>
      <t xml:space="preserve">   
Enter as a positive</t>
    </r>
  </si>
  <si>
    <r>
      <t xml:space="preserve">Please enter any bond anticipation notes that are classified as current liabilities and included in account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</si>
  <si>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r>
      <t xml:space="preserve">Please enter any compensated absences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</si>
  <si>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r>
      <t xml:space="preserve">Please enter any pension liabilities that are classified as current liabilities and included account in 639 above </t>
    </r>
    <r>
      <rPr>
        <sz val="11"/>
        <color theme="5" tint="-0.249977111117893"/>
        <rFont val="Calibri"/>
        <family val="2"/>
        <scheme val="minor"/>
      </rPr>
      <t xml:space="preserve">(amounts entered should agree to the current amount included in the changes to long-term debt note)
</t>
    </r>
    <r>
      <rPr>
        <sz val="11"/>
        <color indexed="8"/>
        <rFont val="Calibri"/>
        <family val="2"/>
        <scheme val="minor"/>
      </rPr>
      <t>Enter as a positive</t>
    </r>
  </si>
  <si>
    <t>Please enter any current liabilities that are payable from restricted assets and included in account 639 above. 
Enter as a positive</t>
  </si>
  <si>
    <r>
      <t xml:space="preserve">Please enter any OPEB liabilities that are classified as current liabilities and included in account 639 above </t>
    </r>
    <r>
      <rPr>
        <sz val="11"/>
        <color theme="5" tint="-0.249977111117893"/>
        <rFont val="Calibri"/>
        <family val="2"/>
        <scheme val="minor"/>
      </rPr>
      <t>(amounts entered should agree to the current amount included in the changes to long-term debt note)</t>
    </r>
    <r>
      <rPr>
        <sz val="11"/>
        <color indexed="8"/>
        <rFont val="Calibri"/>
        <family val="2"/>
        <scheme val="minor"/>
      </rPr>
      <t xml:space="preserve">
Enter as a positive</t>
    </r>
  </si>
  <si>
    <t>Unearned revenue (arising from cash receipts) that were included in Current Liabilities in account 639 above.
Enter as a positive</t>
  </si>
  <si>
    <t>Leave blank if data not available</t>
  </si>
  <si>
    <t>Did unit have problems with debt service payments being late, debt restructured or not meeting bond covenants</t>
  </si>
  <si>
    <t>Unit Data from Audit Worksheet tab: (13-534)/14</t>
  </si>
  <si>
    <t>Select Unit Name from Drop Down List</t>
  </si>
  <si>
    <t>Section 1: Data Collection NOTE:  the data submitted below may be used in various published reports</t>
  </si>
  <si>
    <t>A Quick Ratio less than 1 indicates that the unit owes mores for its current bills than what it has on hand in unrestricted cash and investments plus what is owed from customers (accounts receivable).  This could indicate that the fund may have difficulty paying its current bills.  If this pattern continues, the electric system may not be sustainable.</t>
  </si>
  <si>
    <t>GENERAL PERFORMANCE INDICATORS:</t>
  </si>
  <si>
    <t>Target</t>
  </si>
  <si>
    <t>As stewards of the public’s resources, the governing body is responsible for ensuring that the audited financial statements are available to the public in a timely manner.  External groups such as the North Carolina General Assembly, federal and State agencies that provide funding, and other public associations need current financial information about your local government as well.</t>
  </si>
  <si>
    <t>I</t>
  </si>
  <si>
    <t>Please have the completed audit report available to complete this form.  ALL questions must be answered before submitting to the portal.</t>
  </si>
  <si>
    <r>
      <rPr>
        <b/>
        <i/>
        <sz val="12"/>
        <rFont val="Cambria"/>
        <family val="1"/>
      </rPr>
      <t xml:space="preserve">Unit Data from Audit Worksheet </t>
    </r>
    <r>
      <rPr>
        <i/>
        <sz val="12"/>
        <rFont val="Cambria"/>
        <family val="1"/>
      </rPr>
      <t xml:space="preserve">- The </t>
    </r>
    <r>
      <rPr>
        <i/>
        <u/>
        <sz val="12"/>
        <color rgb="FFFF0000"/>
        <rFont val="Cambria"/>
        <family val="1"/>
      </rPr>
      <t>self-reported</t>
    </r>
    <r>
      <rPr>
        <i/>
        <sz val="12"/>
        <rFont val="Cambria"/>
        <family val="1"/>
      </rPr>
      <t xml:space="preserve"> 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Accuracy in completion of data is important for your local government</t>
    </r>
    <r>
      <rPr>
        <i/>
        <sz val="12"/>
        <color rgb="FFFF0000"/>
        <rFont val="Cambria"/>
        <family val="1"/>
      </rPr>
      <t xml:space="preserve">.  </t>
    </r>
  </si>
  <si>
    <r>
      <rPr>
        <b/>
        <i/>
        <sz val="12"/>
        <rFont val="Cambria"/>
        <family val="1"/>
      </rPr>
      <t>TD Info Completed by Auditor Worksheet</t>
    </r>
    <r>
      <rPr>
        <i/>
        <sz val="12"/>
        <rFont val="Cambria"/>
        <family val="1"/>
      </rPr>
      <t xml:space="preserve"> - The </t>
    </r>
    <r>
      <rPr>
        <i/>
        <u/>
        <sz val="12"/>
        <color rgb="FFFF0000"/>
        <rFont val="Cambria"/>
        <family val="1"/>
      </rPr>
      <t>auditor-prepared</t>
    </r>
    <r>
      <rPr>
        <i/>
        <sz val="12"/>
        <rFont val="Cambria"/>
        <family val="1"/>
      </rPr>
      <t xml:space="preserve"> data provided in this worksheet will summarize findings and provide fiscal information to assist in populating the performance indicators.</t>
    </r>
  </si>
  <si>
    <r>
      <t xml:space="preserve">Performance Indicators Print - </t>
    </r>
    <r>
      <rPr>
        <i/>
        <sz val="12"/>
        <rFont val="Cambria"/>
        <family val="1"/>
      </rPr>
      <t xml:space="preserve">The </t>
    </r>
    <r>
      <rPr>
        <i/>
        <u/>
        <sz val="12"/>
        <color rgb="FFFF0000"/>
        <rFont val="Cambria"/>
        <family val="1"/>
      </rPr>
      <t>self-reported</t>
    </r>
    <r>
      <rPr>
        <i/>
        <sz val="12"/>
        <rFont val="Cambria"/>
        <family val="1"/>
      </rPr>
      <t xml:space="preserve"> financial data and TD information populates the Performance Indicators Worksheet.  These performance indicators are key ratios and trends the Fiscal Management Division of the State Treasurer's Office has monitored for decades.  We created this Performance Indicator Worksheet to make these fiscal measures available to Auditors and Local Governments before submittal of the audit to the Fiscal Management Division.  If the Unit of Government crosses a certain threshold the performance indicator result will turn red and the unit will have to prepare a "Response to the Auditor's Findings, Recommendations, and Fiscal Matter uses" that address </t>
    </r>
    <r>
      <rPr>
        <i/>
        <u/>
        <sz val="12"/>
        <color rgb="FFFF0000"/>
        <rFont val="Cambria"/>
        <family val="1"/>
      </rPr>
      <t>each</t>
    </r>
    <r>
      <rPr>
        <i/>
        <sz val="12"/>
        <rFont val="Cambria"/>
        <family val="1"/>
      </rPr>
      <t xml:space="preserve"> of the Performance Indicators that are red.  Your Auditor will provide you a copy of these performance indicators when the audit is presented to the Governing Board. The Department will have Response Preparation Guidance posted on our website to help units prepare their required responses.</t>
    </r>
  </si>
  <si>
    <r>
      <t xml:space="preserve">All information provided is </t>
    </r>
    <r>
      <rPr>
        <u/>
        <sz val="12"/>
        <color rgb="FFFF0000"/>
        <rFont val="Cambria"/>
        <family val="1"/>
      </rPr>
      <t>self-reported</t>
    </r>
    <r>
      <rPr>
        <sz val="12"/>
        <color rgb="FFFF0000"/>
        <rFont val="Cambria"/>
        <family val="1"/>
      </rPr>
      <t xml:space="preserve"> </t>
    </r>
    <r>
      <rPr>
        <sz val="12"/>
        <color theme="1"/>
        <rFont val="Cambria"/>
        <family val="1"/>
      </rPr>
      <t xml:space="preserve">by the units of local government.  The staff of the State and Local Government Fiscal Management Section does NOT recalculate and is not responsible for incorrectly reported amounts. </t>
    </r>
  </si>
  <si>
    <r>
      <t xml:space="preserve">The data provided in the </t>
    </r>
    <r>
      <rPr>
        <i/>
        <sz val="12"/>
        <color theme="1"/>
        <rFont val="Cambria"/>
        <family val="1"/>
      </rPr>
      <t xml:space="preserve">Unit Data from Audit Worksheet </t>
    </r>
    <r>
      <rPr>
        <sz val="12"/>
        <color theme="1"/>
        <rFont val="Cambria"/>
        <family val="1"/>
      </rPr>
      <t xml:space="preserve">still requires a certification by the Finance Officer that is located at the end of the worksheet in account numbers 960, 962, 964, 966, and 968.  </t>
    </r>
  </si>
  <si>
    <r>
      <t xml:space="preserve">The </t>
    </r>
    <r>
      <rPr>
        <i/>
        <sz val="12"/>
        <color theme="1"/>
        <rFont val="Cambria"/>
        <family val="1"/>
      </rPr>
      <t xml:space="preserve">Resubmission Form </t>
    </r>
    <r>
      <rPr>
        <sz val="12"/>
        <color theme="1"/>
        <rFont val="Cambria"/>
        <family val="1"/>
      </rPr>
      <t xml:space="preserve">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</si>
  <si>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https://www.nctreasurer.com/links/state-and-local-government-finance/lgc/local-fiscal-management/annual-audit/submitting-your-0</t>
  </si>
  <si>
    <t>https://efc.sog.unc.edu/resource/north-carolina-water-and-wastewater-rates-dashboard/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</si>
  <si>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ambria"/>
        <family val="1"/>
      </rPr>
      <t>Please record the numbers in the shaded column F.  Please enter all numbers as positive</t>
    </r>
    <r>
      <rPr>
        <sz val="12"/>
        <color indexed="8"/>
        <rFont val="Cambria"/>
        <family val="1"/>
      </rPr>
      <t xml:space="preserve"> unless specifically stated otherwise in the description of the amount requested.  </t>
    </r>
  </si>
  <si>
    <t>If you have any questions, please call 919-814-4299 or email at LGCAudit@nctreasurer.com</t>
  </si>
  <si>
    <t>Important Notes to the Auditor</t>
  </si>
  <si>
    <t>We cannot complete our review process when "protection" is placed on the submitted documents.</t>
  </si>
  <si>
    <t xml:space="preserve">If you are submitting the audit report for a prior year, please follow the instructions in the last section below. </t>
  </si>
  <si>
    <t xml:space="preserve">The Data Input Workbook can be accessed at the NC Treasurer's website from the "Data Input Workbook" section(see link below). Instructions, Forms, and other Audit Links can be found there under the "Submitting Audit Reports" and "Resubmitting Audit Reports and Data" sections.  </t>
  </si>
  <si>
    <t>Agrees</t>
  </si>
  <si>
    <t>from 2021 control Sheet</t>
  </si>
  <si>
    <t>from collection tab</t>
  </si>
  <si>
    <t>Intergovernmental Data Code</t>
  </si>
  <si>
    <t>Electric - Total Current Assets</t>
  </si>
  <si>
    <t>Electric - Total Transfers Out (to all funds)</t>
  </si>
  <si>
    <t>OPEB
1-implicit rate only
2-no benefit
3-benfit
4- state health plan</t>
  </si>
  <si>
    <t>Yes  or "1" indicates unit has defined benefit other than the ones adm. By the state</t>
  </si>
  <si>
    <t>Electric-Advance From - Liability</t>
  </si>
  <si>
    <t>Electric-Advance To - Asset</t>
  </si>
  <si>
    <t>Compliance opinion - enter "1" for clean Opinion or "2" for other than clean opinion</t>
  </si>
  <si>
    <t>Do you expect to issue debt requiring LGC approval within 12 months from the date that the audit is submitted - select "1" for year and "2" for no</t>
  </si>
  <si>
    <t>Unit's Share of Net Pension Liability ($s)
- unit of government is a participating employer in the State's TSERS (Teachers' and State Employees' Retirement System) or the LGERS (Local Governmental Employees' Retirement System).</t>
  </si>
  <si>
    <t>Electric-Total Current Assets as presented on the Statement of Net Position</t>
  </si>
  <si>
    <t>Electric-Any current assets that are restricted (Cash, Accounts Rec., ect.)</t>
  </si>
  <si>
    <t>OPEB- Total OPEB liability</t>
  </si>
  <si>
    <t>OPEB-OPEB plan fiduciary net position</t>
  </si>
  <si>
    <t>Single Audit Only - Other CARES Act /Coronavirus funding</t>
  </si>
  <si>
    <t>TD-Was a Unmodified Audit Opinion issued?</t>
  </si>
  <si>
    <t>TD-Was there a finding for lack of segregation of duties at this unit?</t>
  </si>
  <si>
    <t>First name of finance officer or interim finance officer (please enter GÇ£vacantGÇ¥ for first or last name if the position is currently vacant)</t>
  </si>
  <si>
    <t>Last name of finance officer or interim finance officer (please enter GÇ£vacantGÇ¥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</si>
  <si>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</si>
  <si>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</si>
  <si>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TD-Is there a finding for lack of technical skills, knowledge and experience (SKE) at this unit?</t>
  </si>
  <si>
    <t>Date on which the local government, public authority, or designated official appointed the finance officer? (If the date of appointment by the board is difficult to find you may enter January 1 and the year)</t>
  </si>
  <si>
    <t>TD-Is there is a going concern finding noted in the audit report?</t>
  </si>
  <si>
    <t>TD-Number of significant deficiency findings (other than in Questions 10-13 )</t>
  </si>
  <si>
    <t>TD-Number of material weaknesses findings (other than in Questions 10-13)</t>
  </si>
  <si>
    <t>Name of Official who signed the Data Input Worksheet</t>
  </si>
  <si>
    <t>Title of Official who signed the Data input Worksheet</t>
  </si>
  <si>
    <t>Finance Officer</t>
  </si>
  <si>
    <t>Date the FO signed the Data Input worksheet</t>
  </si>
  <si>
    <t>Telephone number of the FO who signed the data input worksheet</t>
  </si>
  <si>
    <t>E-mail address of FO who signed the data input worksheet</t>
  </si>
  <si>
    <t>Total of Above Accounts</t>
  </si>
  <si>
    <t>Total Assets less Internal Balances Formula: =385-576</t>
  </si>
  <si>
    <t>Reverse import tab calculation to value reported on DIW unit data from audit worksheet tab for account 385</t>
  </si>
  <si>
    <t>Total Current Liabilites less Internal Balances Formula: =626-576</t>
  </si>
  <si>
    <t>Reverse import tab calculation to value reported on unit DIW data from audit worksheet tab for account 626</t>
  </si>
  <si>
    <t>Total Liabilities and total deferred inflows less internal balances Formula: =338-576</t>
  </si>
  <si>
    <t>Reverse import tab calculation to value reported on DIW unit data from audit worksheet tab for account 338</t>
  </si>
  <si>
    <t>DIW Water and/or Sewer Section Formula: If (996 = 0.01| "LGC Records indicate that your unit has an operational Water and/or Sewer system and needs to complete the Water Sewer Question"||)</t>
  </si>
  <si>
    <t>Message is linked  to DIW unit data from audit worksheet tab as reminder to provide water and sewer financial information if unit has water and sewer operations</t>
  </si>
  <si>
    <t>GF FBA without Powell Bill Formula: 506+536-4-5-6-11+647</t>
  </si>
  <si>
    <t>Numerator in formula for GF FBA% of Exp w/o Powell Bill. New Account 647 for FY 2020 added to formula</t>
  </si>
  <si>
    <t>GF Exp and Tran out Formula: 532+20+509-533-508</t>
  </si>
  <si>
    <t>Denominator in formula for GF FBA% of Exp w/o Powell Bill</t>
  </si>
  <si>
    <t>New Account 647 for FY 2020 added to formula</t>
  </si>
  <si>
    <t>Enterprise Fund Quick Ratio Formula: =(13-534)/14</t>
  </si>
  <si>
    <t>WS Quick Ratio Formula: (654-655-579-510)/(633-634-635-636-637-638-578)</t>
  </si>
  <si>
    <t>New accounts and new formula beginning in FY 2020.  Ratio calculated before FY 2020 will not be accurate</t>
  </si>
  <si>
    <t>Statistic reported on DIW FPIC tab</t>
  </si>
  <si>
    <t>WS Quick Ratio Formula: (44-510)/45</t>
  </si>
  <si>
    <t>Formula used beginning in FY 2012  is currently used for various website and memo reports.  Formula 10 ratio should match this ratio beginning in FY 2020.</t>
  </si>
  <si>
    <t>Elec Quick ratio Formula: (657-658-511-581)/(639-640-641-642-643-644-580)</t>
  </si>
  <si>
    <t>New accounts and new formula beginning in FY 2020. Ratio calculated prior to FY 2020 will not be accurate.</t>
  </si>
  <si>
    <t>Elec Quick Ratio Formula: (47-511)/48</t>
  </si>
  <si>
    <t>Formula used beginning in FY 2012  is currently used for various website and memo reports. Formula 14 ratio should match this ratio beginning in FY 2020.</t>
  </si>
  <si>
    <t>Gov - Select Current Liabilities plus adjustment for account 576 negative internal blances on import tab Formula: 626-627-628-629-630-631-632</t>
  </si>
  <si>
    <t>Gov - Select Current Liabilities - new accounts and new formula beginning in FY 2020 (626-627-628-629-630-631-632). Account 576 negative internal balance is added to account 626 on import tab. Formula 18 and Formulas 19 should have the same value.</t>
  </si>
  <si>
    <t>Gov - Select Current Liabilities Formula: 336</t>
  </si>
  <si>
    <t>Gov - Select Current Liabilities = The sum of accounts (626-627-628-629-630-631-632) plus account 576 negative internal balance is reported in account 336 on import tab. Formulas 18 and Formula 19 should have the same value. The sum of these accounts are used by the Benchmarking Tool on the website.</t>
  </si>
  <si>
    <t>Chief Financial Officer</t>
  </si>
  <si>
    <t>Governmental Activities - Benchmarking Tool uses account 336 in the code to calculate liquidity quick ratio.  Must be included on imported to CCH and SQL database.  Memos used these accounts as well.</t>
  </si>
  <si>
    <t>Telephone Number and Ext., etc.</t>
  </si>
  <si>
    <t>formula code</t>
  </si>
  <si>
    <t xml:space="preserve">PERFORMANCE INDICATORS </t>
  </si>
  <si>
    <t>The self-reported information from your unit's audit report was used to generate the following trends and performance indicators.    We have created this Performance Indicator tab to make these indicators available to auditors and local governments when your audit is conducted. If any unit's results are shaded red, the unit must submit a "Response to the Auditor's Findings, Recommendations, and Fiscal Matters" within 60 days from the auditor's board presentation.  The response must address all performance indicators shaded in red.</t>
  </si>
  <si>
    <t>This column provides the accounts and formula used in the calculation.  If the Unit Results cell is red, please verify that the data is entered correctly in the "Unit Data From Audit Worksheet" or "TD Info Completed by Auditor" as indicated for accounts listed in Column J.</t>
  </si>
  <si>
    <t>1.</t>
  </si>
  <si>
    <t>2.</t>
  </si>
  <si>
    <t>Electric Fund Revenue, Expenses &amp; Changes in Fund Net Position</t>
  </si>
  <si>
    <t xml:space="preserve"> Mark to Market unrealized losses in the Electric Fund.</t>
  </si>
  <si>
    <t xml:space="preserve">Is there a finding for lack of segregation of duties at this unit? </t>
  </si>
  <si>
    <t>Is there a finding for lack of technical skills, knowledge and experience (SKE) at this unit?</t>
  </si>
  <si>
    <t>Date (MM/DD/YYYY)</t>
  </si>
  <si>
    <t>Telephone - enter extension, etc.</t>
  </si>
  <si>
    <t>Trial Balance</t>
  </si>
  <si>
    <t xml:space="preserve">NC DEPARTMENT OF STATE TREASURER- STATE AND LOCAL GOVERNMENT FINANCE DIVISION
TD Info Completed by Auditor
</t>
  </si>
  <si>
    <t>Please see the INSTRUCTIONS worksheet before completing this form</t>
  </si>
  <si>
    <t xml:space="preserve">Explanation of Performance Indicator
</t>
  </si>
  <si>
    <r>
      <t xml:space="preserve">Notes From Auditor
</t>
    </r>
    <r>
      <rPr>
        <sz val="11"/>
        <rFont val="Calibri"/>
        <family val="2"/>
        <scheme val="minor"/>
      </rPr>
      <t xml:space="preserve">The Auditor can use the cells below to provide additional details that are pertinent to the performance indicator. </t>
    </r>
    <r>
      <rPr>
        <b/>
        <sz val="11"/>
        <rFont val="Calibri"/>
        <family val="2"/>
        <scheme val="minor"/>
      </rPr>
      <t>Please be aware even if notes are provided, an official response is still required (if applicable).</t>
    </r>
  </si>
  <si>
    <t>GF FBA% of Exp w/o Powell Bill Formula: (506+536-4-5-6-11+647)/(532+20+509-533-508)</t>
  </si>
  <si>
    <t>Tim</t>
  </si>
  <si>
    <r>
      <t xml:space="preserve"> Mark to Market unrealized losses in the Electric Fund. </t>
    </r>
    <r>
      <rPr>
        <sz val="11"/>
        <color theme="5" tint="-0.249977111117893"/>
        <rFont val="Calibri"/>
        <family val="2"/>
        <scheme val="minor"/>
      </rPr>
      <t>(enter as a negative number)</t>
    </r>
  </si>
  <si>
    <t>Murphy Power Board</t>
  </si>
  <si>
    <t>North Carolina Eastern Municipal Power Agency</t>
  </si>
  <si>
    <t>North Carolina Municipal Power Agency #1</t>
  </si>
  <si>
    <t>Tunis</t>
  </si>
  <si>
    <t>5/1/2008</t>
  </si>
  <si>
    <t>Tim Tunis</t>
  </si>
  <si>
    <t>828-837-2211</t>
  </si>
  <si>
    <t>ttunis@electricities.org</t>
  </si>
  <si>
    <t>`</t>
  </si>
  <si>
    <t>Date the Auditor presented or plans to present the Audit to the Governing Board</t>
  </si>
  <si>
    <t xml:space="preserve"> formula in E column - use for handling date from TD Info Completed by Auditor tab uploading to database</t>
  </si>
  <si>
    <t>TD Info Completed by Auditor : CCH acct # 955 and 957</t>
  </si>
  <si>
    <t>If unit is an employer participant in one of the State Cost Sharing Plans rows 50-52 should be blank.  Unless they have an additional single employer plan.</t>
  </si>
  <si>
    <t>DIW Batch Total</t>
  </si>
  <si>
    <t>Number of significant deficiency findings</t>
  </si>
  <si>
    <t>Number of material weaknesses findings</t>
  </si>
  <si>
    <t>Number of other matters that auditor asked the unit to respond to.</t>
  </si>
  <si>
    <t xml:space="preserve"> Did the unit have a board-appointed finance officer the entire fiscal year (Yes or No)</t>
  </si>
  <si>
    <r>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r>
    <r>
      <rPr>
        <b/>
        <sz val="11"/>
        <color theme="1"/>
        <rFont val="Calibri"/>
        <family val="2"/>
        <scheme val="minor"/>
      </rPr>
      <t xml:space="preserve">Select "1" for Yes and "2" for No from the drop down list.
</t>
    </r>
  </si>
  <si>
    <r>
      <t xml:space="preserve">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t>
    </r>
    <r>
      <rPr>
        <b/>
        <sz val="11"/>
        <color theme="1"/>
        <rFont val="Calibri"/>
        <family val="2"/>
        <scheme val="minor"/>
      </rPr>
      <t>Select from the drop down list.</t>
    </r>
  </si>
  <si>
    <r>
      <t>Do you expect to issue debt requiring LGC approval within 12 months from the date that the audit is submitted -</t>
    </r>
    <r>
      <rPr>
        <b/>
        <sz val="11"/>
        <color theme="1"/>
        <rFont val="Calibri"/>
        <family val="2"/>
        <scheme val="minor"/>
      </rPr>
      <t xml:space="preserve"> select "1" for yes and "2" for no from the drop down list.</t>
    </r>
  </si>
  <si>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  MM/DD/YYYY</t>
    </r>
  </si>
  <si>
    <t>Statement of Cash Flows</t>
  </si>
  <si>
    <t xml:space="preserve">Electric-Current liabilities (as reported on the Statement of Fund Net Position)
Include:   Current liabilities including current portion of long-term debt.  Deferred inflows should not be included in Current Liabilities  
</t>
  </si>
  <si>
    <t>Electric-Please enter any bond anticipation notes that are classified as current liabilities and included in account 639 above (amounts entered should agree to the current amount included in the changes to long-term debt note)</t>
  </si>
  <si>
    <t>Electric-Please enter any compensated absences that are classified as current liabilities and included in account 639 above (amounts entered should agree to the current amount included in the changes to long-term debt note)</t>
  </si>
  <si>
    <t>Electric-Please enter any pension liabilities that are classified as current liabilities and included account in 639 above (amounts entered should agree to the current amount included in the changes to long-term debt note)</t>
  </si>
  <si>
    <t>Electric-Please enter any current liabilities that are payable from restricted assets and included in account 639 above.</t>
  </si>
  <si>
    <t>Electric-Please enter any OPEB liabilities that are classified as current liabilities and included in account 639 above (amounts entered should agree to the current amount included in the changes to long-term debt note)</t>
  </si>
  <si>
    <t>Chris</t>
  </si>
  <si>
    <t>Raper</t>
  </si>
  <si>
    <t>Chris Raper</t>
  </si>
  <si>
    <t>Did the Unit have any of the following occur:
1.  Were any debt service payments deferred or restructured in this fiscal year? (does not include refinancings designed to take advantage of lower interest rates)
2.  Bond covenants were not met
3.  Debt serv</t>
  </si>
  <si>
    <t>Mark to Market unrealized losses in the Electric Fund.</t>
  </si>
  <si>
    <t>Did the unit have a board-appointed finance officer the entire fiscal year? (Yes or No)?</t>
  </si>
  <si>
    <t>Date Audit First Received</t>
  </si>
  <si>
    <t>WS - total operating revenues less total operating expenses plus depreciation less debt service principal payments and less debt service interest expense payments Formula: 84-85+49-331-89</t>
  </si>
  <si>
    <t>WS - unrestricted cash and investments divided by (total operating expenses plus total all non-operating expenses less depreciation plus debt service principal payments) Formula: 80/(85+351-49+331)</t>
  </si>
  <si>
    <t>Elec - total operating revenues less total operating expenses plus depreciation less debt service principal payments and less debt service interest expense payments Formula: 93-94+52-100-98</t>
  </si>
  <si>
    <t>Elec - unrestricted cash and investments divided by (total operating expenses plus total all non-operating expenses less depreciation plus debt service principal payments) Formula: 90/(94+364-52+100)</t>
  </si>
  <si>
    <t>Please enter page number if information included in the audit report/other communications</t>
  </si>
  <si>
    <t>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t>
  </si>
  <si>
    <t>If the answer to 1059 is "No" then was the unit without a board-appointed interim or permanent finance officer for more than 2 weeks at any time in the fiscal year? (Note:  Please include a noncompliance finding related to GS 159-24, GS 159-25(a)(2) or GS 159-25( c) in the audit and/or include disclosure in  the Stewardship, Compliance, and Accountability section of the financial statement notes)   (Yes or No or N/A)</t>
  </si>
  <si>
    <t>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t>
  </si>
  <si>
    <t xml:space="preserve">Is there is a going concern noted in the audit report? </t>
  </si>
  <si>
    <r>
      <t xml:space="preserve">Number of significant deficiency findings (financial statement findings only)
</t>
    </r>
    <r>
      <rPr>
        <sz val="11"/>
        <color rgb="FFFF0000"/>
        <rFont val="Calibri"/>
        <family val="2"/>
        <scheme val="minor"/>
      </rPr>
      <t>Exclude findings reported in questions  907, 951</t>
    </r>
  </si>
  <si>
    <r>
      <t xml:space="preserve">Number of material weaknesses findings (financial statements findings only)
</t>
    </r>
    <r>
      <rPr>
        <sz val="11"/>
        <color rgb="FFFF0000"/>
        <rFont val="Calibri"/>
        <family val="2"/>
        <scheme val="minor"/>
      </rPr>
      <t>Exclude findings reported in questions 907, 951</t>
    </r>
  </si>
  <si>
    <t>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t>
  </si>
  <si>
    <t xml:space="preserve">Was an AU-C Section 260 (The Auditor's Communication With Those Charged With Governance) letter issued?     </t>
  </si>
  <si>
    <t>Was an AU-C Section 265 (Communicating Internal Control Related Matters Identified in an Audit) letter issued?</t>
  </si>
  <si>
    <t>J</t>
  </si>
  <si>
    <t>What date was the audit report submitted to the LGC?  (Note audit reports are due four months after fiscal year end regardless of the contract submission date.)</t>
  </si>
  <si>
    <t>Does the Performance Indicator Print worksheet in this workbook have a red shaded cell?</t>
  </si>
  <si>
    <t>Section 2:</t>
  </si>
  <si>
    <t xml:space="preserve">Does the unit have a self-insurance fund? </t>
  </si>
  <si>
    <t>If the unit is self-insured for employee health care, does the unit use a qualified consultant to establish rates and appropriate reserve levels?</t>
  </si>
  <si>
    <r>
      <t xml:space="preserve">Does the Unit have a non-state administered pension plan?
</t>
    </r>
    <r>
      <rPr>
        <sz val="11"/>
        <color theme="5" tint="-0.249977111117893"/>
        <rFont val="Calibri"/>
        <family val="2"/>
        <scheme val="minor"/>
      </rPr>
      <t>(Note - OPEB is not a pension plan.)</t>
    </r>
  </si>
  <si>
    <t>If the answer to 1059 is "No," then was the unit without a board-appointed interim or permanent finance officer for more than 2 weeks at any time in the fiscal year</t>
  </si>
  <si>
    <t xml:space="preserve">Was the finance officer or interim finance officer bonded pursuant to G.S. 159-29 </t>
  </si>
  <si>
    <t>Is there is a going concern noted in the audit report</t>
  </si>
  <si>
    <t>Does the Performance Indicator Print worksheet in this workbook have a red shaded cell</t>
  </si>
  <si>
    <t>Does the unit have a self-insurance fund</t>
  </si>
  <si>
    <t>If the unit is self-insured for employee health care, does the unit use a qualified consultant to establish rates and appropriate reserve levels</t>
  </si>
  <si>
    <t>Amount of ARPA funds expended in total for fiscal year for non-capital purposes</t>
  </si>
  <si>
    <t>What date was the audit report submitted to the LGC?</t>
  </si>
  <si>
    <t>C24</t>
  </si>
  <si>
    <t>C23</t>
  </si>
  <si>
    <t>TD Info Completed by Auditor tab: CCH acct # 1079</t>
  </si>
  <si>
    <t xml:space="preserve">The Unit had material weaknesses, significant deficiencies, statutory violations and/or items identified on the TD Info Completed by Auditor tab that should be addressed in the FPIC Response Letter.  </t>
  </si>
  <si>
    <t>This indicator identifies whether the unit has any material weaknesses, significant deficiencies, management letter comments or items identified on the TD Info Completed by Audit tab including 955 and 957, that require a response.</t>
  </si>
  <si>
    <t>Data documenting the unit's compliance with General Statue 159-25 is captured in account numbers 947, 948, 949, 950, and 952.</t>
  </si>
  <si>
    <r>
      <rPr>
        <b/>
        <i/>
        <sz val="12"/>
        <rFont val="Cambria"/>
        <family val="1"/>
      </rPr>
      <t xml:space="preserve"> Data Input Workbook</t>
    </r>
    <r>
      <rPr>
        <i/>
        <sz val="12"/>
        <rFont val="Cambria"/>
        <family val="1"/>
      </rPr>
      <t xml:space="preserve"> - This workbook combines the Unit Data from Audit Worksheet, the TD Info Completed by Auditor (formerly the Transmittal Document) and the Performance Indicator Print Worksheet.  The Unit Data from Audit Worksheet and the TD Info Completed Auditor Worksheet provides the information that populates the Performance Indicator Print Worksheet. </t>
    </r>
  </si>
  <si>
    <r>
      <t xml:space="preserve">The Unit Data from Audit Worksheet must be completed using audited financial statements and submitted with the audit report to the Local Government Commission.  This worksheet is designed so that each unit should be able to complete it in less than an hour, once they have a completed audit report.  Units can always choose to outsource the completion of this worksheet but it must be verified by the finance officer located </t>
    </r>
    <r>
      <rPr>
        <sz val="12"/>
        <color rgb="FFFF0000"/>
        <rFont val="Cambria"/>
        <family val="1"/>
      </rPr>
      <t>at the end</t>
    </r>
    <r>
      <rPr>
        <sz val="12"/>
        <color theme="1"/>
        <rFont val="Cambria"/>
        <family val="1"/>
      </rPr>
      <t xml:space="preserve"> of the worksheet.  The worksheet must be </t>
    </r>
    <r>
      <rPr>
        <b/>
        <sz val="12"/>
        <color indexed="8"/>
        <rFont val="Cambria"/>
        <family val="1"/>
      </rPr>
      <t>submitted with the unit’s audit report</t>
    </r>
    <r>
      <rPr>
        <sz val="12"/>
        <color indexed="8"/>
        <rFont val="Cambria"/>
        <family val="1"/>
      </rPr>
      <t>.</t>
    </r>
  </si>
  <si>
    <r>
      <t xml:space="preserve">Telephone number - </t>
    </r>
    <r>
      <rPr>
        <b/>
        <sz val="11"/>
        <color theme="1"/>
        <rFont val="Calibri"/>
        <family val="2"/>
        <scheme val="minor"/>
      </rPr>
      <t>enter only telephone number</t>
    </r>
    <r>
      <rPr>
        <sz val="11"/>
        <color theme="1"/>
        <rFont val="Calibri"/>
        <family val="2"/>
        <scheme val="minor"/>
      </rPr>
      <t xml:space="preserve">  ###-###-####</t>
    </r>
  </si>
  <si>
    <t>Does the Unit have a non-state administered pension plan</t>
  </si>
  <si>
    <t>Must be linked to unit number on Unit Data from Audit Worksheet tab</t>
  </si>
  <si>
    <t>What date was the audit report submitted to the LGC?  (Note audit reports are due four months after fiscal year end regardless of the contract submission date.)   Enter as "MM/DD/YYYY"</t>
  </si>
  <si>
    <r>
      <t xml:space="preserve">Please list the amount of ARPA funds expended in total this fiscal year for non-capital purposes.  Enter </t>
    </r>
    <r>
      <rPr>
        <sz val="11"/>
        <rFont val="Calibri"/>
        <family val="2"/>
        <scheme val="minor"/>
      </rPr>
      <t>"</t>
    </r>
    <r>
      <rPr>
        <b/>
        <sz val="11"/>
        <rFont val="Calibri"/>
        <family val="2"/>
        <scheme val="minor"/>
      </rPr>
      <t>0</t>
    </r>
    <r>
      <rPr>
        <sz val="11"/>
        <rFont val="Calibri"/>
        <family val="2"/>
        <scheme val="minor"/>
      </rPr>
      <t>"</t>
    </r>
    <r>
      <rPr>
        <sz val="11"/>
        <color theme="1"/>
        <rFont val="Calibri"/>
        <family val="2"/>
        <scheme val="minor"/>
      </rPr>
      <t xml:space="preserve"> if no ARPA funds expended for this fiscal year for non-capital purposes.</t>
    </r>
  </si>
  <si>
    <t>Fiscal Year 2024 -  Data Input Workbook incorporates the
Unit Data from Audit Worksheet, TD Info Completed by Auditor Worksheet, Performance Indicators Print Worksheet</t>
  </si>
  <si>
    <t xml:space="preserve">The TD Info Completed by Auditor Worksheet is to be filled out using the completed audit report for the fiscal year 2024. </t>
  </si>
  <si>
    <t>Please remember the original 2024 audit report submission cannot be processed unless we receive the following:</t>
  </si>
  <si>
    <t xml:space="preserve">- PDF file of the Audit Report named “Unit Name 2024 Audit”             </t>
  </si>
  <si>
    <t>- PDF file of all communication letters from the auditor to the unit  named “Unit Name 2024 comm #1”, “Unit Name 2024 comm #2”, etc.</t>
  </si>
  <si>
    <t xml:space="preserve">- Excel file named “Unit Name 2024 Data Input Workbook" </t>
  </si>
  <si>
    <t>If the 2024 Unit Data from Audit worksheet or the Performance Indicators Print spreadsheet is not populated with prior year's financial data for the unit of government, please email the data input workbook at lgcaudit@nctreasurer.com.  We will email you  the updated Data Input Workbook with the prior years' financial data ..</t>
  </si>
  <si>
    <t>Location of Documents for the 2024 Audit Submission Process</t>
  </si>
  <si>
    <t>Instructions for Audits with a Fiscal Year Ending Earlier than June 30, 2024</t>
  </si>
  <si>
    <t>If you are performing an audit for a year earlier than June 30, 2024, please email LGCAudit@nctreasurer.com, as you will need to use the appropriate transmittal and data input document for that time period.</t>
  </si>
  <si>
    <r>
      <t xml:space="preserve">The questions on the  2024 </t>
    </r>
    <r>
      <rPr>
        <b/>
        <i/>
        <u/>
        <sz val="12"/>
        <rFont val="Cambria"/>
        <family val="1"/>
      </rPr>
      <t xml:space="preserve">TD Info Completed by Auditor </t>
    </r>
    <r>
      <rPr>
        <b/>
        <i/>
        <sz val="12"/>
        <rFont val="Cambria"/>
        <family val="1"/>
      </rPr>
      <t xml:space="preserve">tab assist our team in routing the audit report through our review process.  Please answer all questions before submitting the Data Input Workbook to the portal.  Incomplete TD Info Completed by Auditor tabs will be returned and may delay invoice processing.  </t>
    </r>
  </si>
  <si>
    <r>
      <rPr>
        <sz val="11"/>
        <color theme="1"/>
        <rFont val="Calibri"/>
        <family val="2"/>
        <scheme val="minor"/>
      </rPr>
      <t xml:space="preserve">Please enter the fiscal year end reported on the unit's audited financial statements if other than 6/30/2024.                   </t>
    </r>
    <r>
      <rPr>
        <b/>
        <sz val="11"/>
        <color theme="1"/>
        <rFont val="Calibri"/>
        <family val="2"/>
        <scheme val="minor"/>
      </rPr>
      <t>DO NOT DELETE 6/30/2024 if applicable.</t>
    </r>
    <r>
      <rPr>
        <sz val="11"/>
        <color theme="1"/>
        <rFont val="Calibri"/>
        <family val="2"/>
        <scheme val="minor"/>
      </rPr>
      <t xml:space="preserve">  Format "MM/DD/YYYY"</t>
    </r>
  </si>
  <si>
    <r>
      <t xml:space="preserve">Date the auditor presented or plans to present Financial Performance Indicators of Concern (FPIC) to the Governing Board.  </t>
    </r>
    <r>
      <rPr>
        <sz val="11"/>
        <color theme="9" tint="-0.499984740745262"/>
        <rFont val="Calibri"/>
        <family val="2"/>
        <scheme val="minor"/>
      </rPr>
      <t>If there are no FPICs to present to the governing board,  enter "7/1/2024" to indicate that an FPIC response is not required.</t>
    </r>
  </si>
  <si>
    <t>If the fiscal year-end is other than 6/30/2024, 9/30/2024, 12/31/2024 or 3/31/2025, please contact us.</t>
  </si>
  <si>
    <t xml:space="preserve">Was a  Management Letter issued by the auditor to the unit of government? </t>
  </si>
  <si>
    <t>Fiscal Year 2024</t>
  </si>
  <si>
    <t>10/27/2023</t>
  </si>
  <si>
    <t>4/30/2024</t>
  </si>
  <si>
    <t>919-760-6000 ext.9197606000</t>
  </si>
  <si>
    <t>chris.raper@murphypower.com</t>
  </si>
  <si>
    <t>Were there any issues or other matters presented to the Governing Board regarding internal controls (not already listed as a material weakness or significant deficiency?</t>
  </si>
  <si>
    <t>7/1/2023</t>
  </si>
  <si>
    <t>2023-10-23</t>
  </si>
  <si>
    <t>2024-04-30</t>
  </si>
  <si>
    <t>Was the finance officer or interim finance officer bonded pursuant to G.S. 159-29 which requires that the finance officer give a true accounting and faithful performance bond in an amount not less than the greater of (1) $50,000 or (2) an amount equal to</t>
  </si>
  <si>
    <t>Does the unit have a self-insurance fund?</t>
  </si>
  <si>
    <t>Does the Unit have a non-state administrered pension plan?</t>
  </si>
  <si>
    <t>Please list the amount of ARPA funds expended in total this fiscal year for non-capital purposes.  Enter "zero" if no ARPA funds expended for this fiscal year for non-capital purposes.</t>
  </si>
  <si>
    <t>If the answer to 1059 is "No" then was the unit without a board-appointed interim or permanent finance officer for more than 2 weeks at any time in the fiscal year? (Note:  Please include a noncompliance finding related to GS 159-24, GS 159-25(a)(2) or GS</t>
  </si>
  <si>
    <t>What date was the audit report submitted to the LGC?  (Note audit reports are due four months after fiscal year end regardless of the contract submission date.)  Enter as "MM/DD/YYYY"</t>
  </si>
  <si>
    <t>10/23/2023</t>
  </si>
  <si>
    <t>PY1</t>
  </si>
  <si>
    <t>Audit Year 2023</t>
  </si>
  <si>
    <t>Version Date 8/31/2024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</si>
</sst>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_);\(0.0\)"/>
    <numFmt numFmtId="171" formatCode="_(* #,##0.0000_);_(* \(#,##0.0000\);_(* &quot;-&quot;??_);_(@_)"/>
    <numFmt numFmtId="172" formatCode="#,##0.0_);\(#,##0.0\)"/>
    <numFmt numFmtId="173" formatCode="_(* #,##0.00_);_(* \(#,##0.00\);_(* &quot;-&quot;_);_(@_)"/>
    <numFmt numFmtId="174" formatCode="_(* #,##0.00%_);[Red]_(* \(#,##0.00%\);_(0.00%_);@"/>
    <numFmt numFmtId="175" formatCode="m/d/yy;@"/>
    <numFmt numFmtId="176" formatCode="mm/dd/yyyy"/>
    <numFmt numFmtId="177" formatCode="#,##0.0"/>
    <numFmt numFmtId="178" formatCode="[&lt;=9999999]###\-####;\(###\)\ ###\-####"/>
    <numFmt numFmtId="179" formatCode="###\-###\-####"/>
  </numFmts>
  <fonts count="159"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name val="Calibri"/>
      <family val="2"/>
      <scheme val="minor"/>
    </font>
    <font>
      <sz val="14"/>
      <color theme="1"/>
      <name val="Calibri"/>
      <family val="2"/>
      <scheme val="minor"/>
    </font>
    <font>
      <sz val="12"/>
      <color theme="1"/>
      <name val="Century Schoolbook"/>
      <family val="1"/>
    </font>
    <font>
      <b/>
      <sz val="9"/>
      <color theme="1"/>
      <name val="Calibri"/>
      <family val="2"/>
      <scheme val="minor"/>
    </font>
    <font>
      <b/>
      <sz val="16"/>
      <color theme="1"/>
      <name val="Calibri"/>
      <family val="2"/>
      <scheme val="minor"/>
    </font>
    <font>
      <b/>
      <sz val="10"/>
      <color theme="1"/>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u/>
      <sz val="11"/>
      <color theme="1"/>
      <name val="Calibri"/>
      <family val="2"/>
      <scheme val="minor"/>
    </font>
    <font>
      <sz val="8"/>
      <name val="Calibri"/>
      <family val="2"/>
      <scheme val="minor"/>
    </font>
    <font>
      <sz val="11"/>
      <color rgb="FFC00000"/>
      <name val="Calibri"/>
      <family val="2"/>
      <scheme val="minor"/>
    </font>
    <font>
      <sz val="8"/>
      <color theme="1"/>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28"/>
      <color theme="1"/>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b/>
      <sz val="11"/>
      <color theme="5" tint="-0.249977111117893"/>
      <name val="Calibri"/>
      <family val="2"/>
      <scheme val="minor"/>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b/>
      <i/>
      <sz val="12"/>
      <name val="Cambria"/>
      <family val="1"/>
    </font>
    <font>
      <i/>
      <sz val="12"/>
      <name val="Cambria"/>
      <family val="1"/>
    </font>
    <font>
      <i/>
      <sz val="12"/>
      <color rgb="FFFF0000"/>
      <name val="Cambria"/>
      <family val="1"/>
    </font>
    <font>
      <i/>
      <u/>
      <sz val="12"/>
      <color rgb="FFFF0000"/>
      <name val="Cambria"/>
      <family val="1"/>
    </font>
    <font>
      <b/>
      <i/>
      <sz val="14"/>
      <color theme="0"/>
      <name val="Cambria"/>
      <family val="1"/>
    </font>
    <font>
      <sz val="12"/>
      <color theme="0"/>
      <name val="Century Schoolbook"/>
      <family val="1"/>
    </font>
    <font>
      <sz val="10"/>
      <color rgb="FF000000"/>
      <name val="Times New Roman"/>
      <family val="1"/>
    </font>
    <font>
      <sz val="10"/>
      <color rgb="FF000000"/>
      <name val="Verdana"/>
      <family val="2"/>
    </font>
    <font>
      <sz val="10"/>
      <name val="Arial"/>
      <family val="2"/>
    </font>
    <font>
      <sz val="8"/>
      <name val="Arial"/>
      <family val="2"/>
    </font>
    <font>
      <sz val="12"/>
      <name val="Garamond"/>
      <family val="1"/>
    </font>
    <font>
      <sz val="10"/>
      <color rgb="FF000000"/>
      <name val="Times New Roman"/>
      <family val="1"/>
    </font>
    <font>
      <i/>
      <sz val="14"/>
      <color theme="1"/>
      <name val="Calibri"/>
      <family val="2"/>
      <scheme val="minor"/>
    </font>
    <font>
      <sz val="8"/>
      <color indexed="8"/>
      <name val="Calibri"/>
      <family val="2"/>
      <scheme val="minor"/>
    </font>
    <font>
      <sz val="11"/>
      <color theme="9" tint="-0.249977111117893"/>
      <name val="Calibri"/>
      <family val="2"/>
      <scheme val="minor"/>
    </font>
    <font>
      <u/>
      <sz val="11"/>
      <color indexed="8"/>
      <name val="Calibri"/>
      <family val="2"/>
      <scheme val="minor"/>
    </font>
    <font>
      <b/>
      <u/>
      <sz val="11"/>
      <color indexed="8"/>
      <name val="Calibri"/>
      <family val="2"/>
      <scheme val="minor"/>
    </font>
    <font>
      <u/>
      <sz val="11"/>
      <color rgb="FFFF0000"/>
      <name val="Calibri"/>
      <family val="2"/>
      <scheme val="minor"/>
    </font>
    <font>
      <sz val="11"/>
      <color theme="5" tint="-0.249977111117893"/>
      <name val="Calibri"/>
      <family val="2"/>
      <scheme val="minor"/>
    </font>
    <font>
      <sz val="11"/>
      <color indexed="60"/>
      <name val="Calibri"/>
      <family val="2"/>
      <scheme val="minor"/>
    </font>
    <font>
      <u/>
      <sz val="11"/>
      <name val="Calibri"/>
      <family val="2"/>
      <scheme val="minor"/>
    </font>
    <font>
      <b/>
      <sz val="11"/>
      <color theme="2"/>
      <name val="Calibri"/>
      <family val="2"/>
      <scheme val="minor"/>
    </font>
    <font>
      <sz val="11"/>
      <color theme="2"/>
      <name val="Calibri"/>
      <family val="2"/>
      <scheme val="minor"/>
    </font>
    <font>
      <sz val="10"/>
      <color rgb="FFFF0000"/>
      <name val="Calibri"/>
      <family val="2"/>
      <scheme val="minor"/>
    </font>
    <font>
      <sz val="16"/>
      <color rgb="FFFF0000"/>
      <name val="Calibri"/>
      <family val="2"/>
      <scheme val="minor"/>
    </font>
    <font>
      <b/>
      <sz val="20"/>
      <color theme="1"/>
      <name val="Calibri"/>
      <family val="2"/>
      <scheme val="minor"/>
    </font>
    <font>
      <sz val="16"/>
      <color theme="1"/>
      <name val="Calibri"/>
      <family val="2"/>
      <scheme val="minor"/>
    </font>
    <font>
      <i/>
      <sz val="18"/>
      <color theme="0"/>
      <name val="Cambria"/>
      <family val="1"/>
      <scheme val="major"/>
    </font>
    <font>
      <sz val="12"/>
      <color theme="1"/>
      <name val="Cambria"/>
      <family val="1"/>
    </font>
    <font>
      <u/>
      <sz val="12"/>
      <color rgb="FFFF0000"/>
      <name val="Cambria"/>
      <family val="1"/>
    </font>
    <font>
      <sz val="12"/>
      <color rgb="FFFF0000"/>
      <name val="Cambria"/>
      <family val="1"/>
    </font>
    <font>
      <i/>
      <sz val="12"/>
      <color theme="1"/>
      <name val="Cambria"/>
      <family val="1"/>
    </font>
    <font>
      <u/>
      <sz val="12"/>
      <color theme="10"/>
      <name val="Cambria"/>
      <family val="1"/>
    </font>
    <font>
      <sz val="11"/>
      <color theme="1"/>
      <name val="Cambria"/>
      <family val="1"/>
    </font>
    <font>
      <u/>
      <sz val="11"/>
      <color theme="10"/>
      <name val="Cambria"/>
      <family val="1"/>
    </font>
    <font>
      <b/>
      <sz val="12"/>
      <color indexed="8"/>
      <name val="Cambria"/>
      <family val="1"/>
    </font>
    <font>
      <sz val="12"/>
      <color indexed="8"/>
      <name val="Cambria"/>
      <family val="1"/>
    </font>
    <font>
      <b/>
      <i/>
      <u/>
      <sz val="12"/>
      <color rgb="FFFF0000"/>
      <name val="Cambria"/>
      <family val="1"/>
    </font>
    <font>
      <sz val="11"/>
      <color theme="1"/>
      <name val="Century Schoolbook"/>
      <family val="1"/>
    </font>
    <font>
      <i/>
      <sz val="14"/>
      <name val="Calibri"/>
      <family val="2"/>
      <scheme val="minor"/>
    </font>
    <font>
      <sz val="14"/>
      <color theme="0"/>
      <name val="Calibri"/>
      <family val="2"/>
      <scheme val="minor"/>
    </font>
    <font>
      <sz val="10"/>
      <name val="Arial"/>
      <family val="2"/>
    </font>
    <font>
      <b/>
      <sz val="16"/>
      <color theme="0"/>
      <name val="Calibri"/>
      <family val="2"/>
      <scheme val="minor"/>
    </font>
    <font>
      <b/>
      <i/>
      <sz val="12"/>
      <color rgb="FFFF0000"/>
      <name val="Cambria"/>
      <family val="1"/>
    </font>
    <font>
      <sz val="11"/>
      <color theme="9" tint="-0.499984740745262"/>
      <name val="Calibri"/>
      <family val="2"/>
      <scheme val="minor"/>
    </font>
    <font>
      <b/>
      <u/>
      <sz val="11"/>
      <color theme="10"/>
      <name val="Calibri"/>
      <family val="2"/>
      <scheme val="minor"/>
    </font>
    <font>
      <b/>
      <i/>
      <u/>
      <sz val="12"/>
      <name val="Cambria"/>
      <family val="1"/>
    </font>
  </fonts>
  <fills count="79">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BFC2D9"/>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79998168889431442"/>
        <bgColor indexed="64"/>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style="thin">
        <color indexed="30"/>
      </top>
      <bottom style="thin">
        <color indexed="30"/>
      </bottom>
      <diagonal/>
    </border>
    <border>
      <left/>
      <right/>
      <top/>
      <bottom style="medium">
        <color indexed="22"/>
      </bottom>
      <diagonal/>
    </border>
    <border>
      <left style="thin">
        <color indexed="44"/>
      </left>
      <right/>
      <top/>
      <bottom style="thin">
        <color indexed="44"/>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theme="0"/>
      </left>
      <right style="thin">
        <color theme="0"/>
      </right>
      <top/>
      <bottom style="thin">
        <color theme="0"/>
      </bottom>
      <diagonal/>
    </border>
    <border>
      <left/>
      <right/>
      <top/>
      <bottom style="thin">
        <color theme="3" tint="0.7999816888943144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diagonal/>
    </border>
    <border>
      <left style="medium">
        <color auto="1"/>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right/>
      <top style="thin">
        <color theme="0"/>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theme="0"/>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1736">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7" fillId="15" borderId="1" applyNumberFormat="0" applyAlignment="0" applyProtection="0"/>
    <xf numFmtId="0" fontId="17" fillId="15" borderId="1" applyNumberFormat="0" applyAlignment="0" applyProtection="0"/>
    <xf numFmtId="0" fontId="8" fillId="7" borderId="2" applyNumberFormat="0" applyAlignment="0" applyProtection="0"/>
    <xf numFmtId="0" fontId="8" fillId="7" borderId="2" applyNumberFormat="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9" fillId="0" borderId="0"/>
    <xf numFmtId="0" fontId="20" fillId="0" borderId="0"/>
    <xf numFmtId="0" fontId="19" fillId="0" borderId="0"/>
    <xf numFmtId="0" fontId="28" fillId="0" borderId="0"/>
    <xf numFmtId="0" fontId="19"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20"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0" borderId="0"/>
    <xf numFmtId="0" fontId="19" fillId="0" borderId="0"/>
    <xf numFmtId="0" fontId="19"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8" fillId="0" borderId="0"/>
    <xf numFmtId="0" fontId="19" fillId="0" borderId="0"/>
    <xf numFmtId="0" fontId="19" fillId="0" borderId="0"/>
    <xf numFmtId="0" fontId="25"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xf numFmtId="0" fontId="19" fillId="0" borderId="0"/>
    <xf numFmtId="0" fontId="19" fillId="0" borderId="0"/>
    <xf numFmtId="0" fontId="19" fillId="0" borderId="0"/>
    <xf numFmtId="0" fontId="33" fillId="0" borderId="0"/>
    <xf numFmtId="0" fontId="28" fillId="0" borderId="0"/>
    <xf numFmtId="0" fontId="19" fillId="0" borderId="0"/>
    <xf numFmtId="0" fontId="19" fillId="0" borderId="0"/>
    <xf numFmtId="0" fontId="33" fillId="0" borderId="0"/>
    <xf numFmtId="0" fontId="11" fillId="0" borderId="0"/>
    <xf numFmtId="0" fontId="11" fillId="0" borderId="0"/>
    <xf numFmtId="0" fontId="33" fillId="0" borderId="0"/>
    <xf numFmtId="0" fontId="19" fillId="0" borderId="0"/>
    <xf numFmtId="0" fontId="19" fillId="0" borderId="0"/>
    <xf numFmtId="0" fontId="19" fillId="0" borderId="0"/>
    <xf numFmtId="0" fontId="33" fillId="0" borderId="0"/>
    <xf numFmtId="0" fontId="33" fillId="0" borderId="0"/>
    <xf numFmtId="0" fontId="33" fillId="0" borderId="0"/>
    <xf numFmtId="0" fontId="19" fillId="0" borderId="0"/>
    <xf numFmtId="0" fontId="33" fillId="0" borderId="0"/>
    <xf numFmtId="0" fontId="19" fillId="0" borderId="0"/>
    <xf numFmtId="0" fontId="33" fillId="0" borderId="0"/>
    <xf numFmtId="0" fontId="33" fillId="0" borderId="0"/>
    <xf numFmtId="0" fontId="19" fillId="0" borderId="0"/>
    <xf numFmtId="0" fontId="33" fillId="0" borderId="0"/>
    <xf numFmtId="0" fontId="33" fillId="0" borderId="0"/>
    <xf numFmtId="0" fontId="33" fillId="0" borderId="0"/>
    <xf numFmtId="0" fontId="28"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11" fillId="0" borderId="0"/>
    <xf numFmtId="0" fontId="22" fillId="0" borderId="0"/>
    <xf numFmtId="0" fontId="21" fillId="0" borderId="0"/>
    <xf numFmtId="0" fontId="21" fillId="0" borderId="0"/>
    <xf numFmtId="0" fontId="29" fillId="0" borderId="0"/>
    <xf numFmtId="0" fontId="11" fillId="0" borderId="0"/>
    <xf numFmtId="0" fontId="11" fillId="0" borderId="0"/>
    <xf numFmtId="0" fontId="11" fillId="0" borderId="0"/>
    <xf numFmtId="0" fontId="11" fillId="0" borderId="0"/>
    <xf numFmtId="0" fontId="24"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29" fillId="0" borderId="0"/>
    <xf numFmtId="0" fontId="11"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29" fillId="0" borderId="0"/>
    <xf numFmtId="0" fontId="11" fillId="0" borderId="0"/>
    <xf numFmtId="0" fontId="11" fillId="0" borderId="0"/>
    <xf numFmtId="0" fontId="11" fillId="0" borderId="0"/>
    <xf numFmtId="0" fontId="11" fillId="0" borderId="0"/>
    <xf numFmtId="0" fontId="19" fillId="0" borderId="0"/>
    <xf numFmtId="0" fontId="29" fillId="0" borderId="0"/>
    <xf numFmtId="0" fontId="11" fillId="0" borderId="0"/>
    <xf numFmtId="0" fontId="11" fillId="0" borderId="0"/>
    <xf numFmtId="0" fontId="11" fillId="0" borderId="0"/>
    <xf numFmtId="0" fontId="1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2" fillId="0" borderId="0"/>
    <xf numFmtId="0" fontId="21" fillId="0" borderId="0"/>
    <xf numFmtId="0" fontId="27"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33" fillId="0" borderId="0"/>
    <xf numFmtId="0" fontId="30" fillId="0" borderId="0"/>
    <xf numFmtId="0" fontId="21" fillId="0" borderId="0"/>
    <xf numFmtId="0" fontId="33" fillId="0" borderId="0"/>
    <xf numFmtId="0" fontId="21" fillId="0" borderId="0"/>
    <xf numFmtId="0" fontId="33" fillId="0" borderId="0"/>
    <xf numFmtId="0" fontId="21"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33" fillId="0" borderId="0"/>
    <xf numFmtId="0" fontId="33" fillId="0" borderId="0"/>
    <xf numFmtId="0" fontId="33" fillId="0" borderId="0"/>
    <xf numFmtId="0" fontId="30"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4" fillId="0" borderId="0"/>
    <xf numFmtId="0" fontId="11" fillId="5" borderId="7" applyNumberFormat="0" applyFont="0" applyAlignment="0" applyProtection="0"/>
    <xf numFmtId="0" fontId="11" fillId="5" borderId="7" applyNumberFormat="0" applyFont="0" applyAlignment="0" applyProtection="0"/>
    <xf numFmtId="0" fontId="29" fillId="5" borderId="7" applyNumberFormat="0" applyFont="0" applyAlignment="0" applyProtection="0"/>
    <xf numFmtId="0" fontId="11" fillId="5" borderId="7" applyNumberFormat="0" applyFont="0" applyAlignment="0" applyProtection="0"/>
    <xf numFmtId="0" fontId="11" fillId="5" borderId="7" applyNumberFormat="0" applyFont="0" applyAlignment="0" applyProtection="0"/>
    <xf numFmtId="0" fontId="10" fillId="15" borderId="8" applyNumberFormat="0" applyAlignment="0" applyProtection="0"/>
    <xf numFmtId="0" fontId="10" fillId="15" borderId="8" applyNumberFormat="0" applyAlignment="0" applyProtection="0"/>
    <xf numFmtId="9" fontId="22"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0" fontId="12" fillId="0" borderId="0" applyNumberForma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32"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0" fontId="32"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19" fillId="0" borderId="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1" fillId="0" borderId="0"/>
    <xf numFmtId="0" fontId="62" fillId="0" borderId="0"/>
    <xf numFmtId="0" fontId="62" fillId="0" borderId="0"/>
    <xf numFmtId="0" fontId="61" fillId="0" borderId="0"/>
    <xf numFmtId="0" fontId="62" fillId="0" borderId="0"/>
    <xf numFmtId="0" fontId="62" fillId="0" borderId="0"/>
    <xf numFmtId="0" fontId="63" fillId="0" borderId="0"/>
    <xf numFmtId="0" fontId="62"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2" fillId="0" borderId="0"/>
    <xf numFmtId="0" fontId="6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21" fillId="0" borderId="0"/>
    <xf numFmtId="0" fontId="21"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5" borderId="7" applyNumberFormat="0" applyFont="0" applyAlignment="0" applyProtection="0"/>
    <xf numFmtId="0" fontId="11"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0" fontId="34"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2" fillId="5" borderId="7" applyNumberFormat="0" applyFont="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6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19" fillId="0" borderId="0"/>
    <xf numFmtId="0" fontId="19"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11" fillId="0" borderId="0"/>
    <xf numFmtId="0" fontId="61" fillId="0" borderId="0"/>
    <xf numFmtId="0" fontId="6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33" fillId="0" borderId="0"/>
    <xf numFmtId="0" fontId="33" fillId="0" borderId="0"/>
    <xf numFmtId="0" fontId="21" fillId="0" borderId="0"/>
    <xf numFmtId="0" fontId="33" fillId="0" borderId="0"/>
    <xf numFmtId="0" fontId="33" fillId="0" borderId="0"/>
    <xf numFmtId="0" fontId="33" fillId="0" borderId="0"/>
    <xf numFmtId="0" fontId="61" fillId="0" borderId="0"/>
    <xf numFmtId="0" fontId="33" fillId="0" borderId="0"/>
    <xf numFmtId="0" fontId="33" fillId="0" borderId="0"/>
    <xf numFmtId="0" fontId="33" fillId="0" borderId="0"/>
    <xf numFmtId="0" fontId="33" fillId="0" borderId="0"/>
    <xf numFmtId="0" fontId="33"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3" fillId="0" borderId="0"/>
    <xf numFmtId="0" fontId="33" fillId="0" borderId="0"/>
    <xf numFmtId="0" fontId="33" fillId="0" borderId="0"/>
    <xf numFmtId="0" fontId="33" fillId="0" borderId="0"/>
    <xf numFmtId="0" fontId="33" fillId="0" borderId="0"/>
    <xf numFmtId="0" fontId="11" fillId="0" borderId="0"/>
    <xf numFmtId="0" fontId="63" fillId="0" borderId="0"/>
    <xf numFmtId="0" fontId="63" fillId="0" borderId="0"/>
    <xf numFmtId="0" fontId="63" fillId="0" borderId="0"/>
    <xf numFmtId="0" fontId="6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63" fillId="0" borderId="0"/>
    <xf numFmtId="0" fontId="33" fillId="0" borderId="0"/>
    <xf numFmtId="0" fontId="33" fillId="0" borderId="0"/>
    <xf numFmtId="0" fontId="33" fillId="0" borderId="0"/>
    <xf numFmtId="0" fontId="33" fillId="0" borderId="0"/>
    <xf numFmtId="0" fontId="6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21" fillId="0" borderId="0"/>
    <xf numFmtId="0" fontId="6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62" fillId="0" borderId="0"/>
    <xf numFmtId="0" fontId="11" fillId="0" borderId="0"/>
    <xf numFmtId="0" fontId="11"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11" fillId="0" borderId="0"/>
    <xf numFmtId="0" fontId="21" fillId="0" borderId="0"/>
    <xf numFmtId="0" fontId="11" fillId="0" borderId="0"/>
    <xf numFmtId="0" fontId="11" fillId="0" borderId="0"/>
    <xf numFmtId="44" fontId="33" fillId="0" borderId="0" applyFont="0" applyFill="0" applyBorder="0" applyAlignment="0" applyProtection="0"/>
    <xf numFmtId="0" fontId="21" fillId="0" borderId="0"/>
    <xf numFmtId="0" fontId="11" fillId="0" borderId="0"/>
    <xf numFmtId="0" fontId="11" fillId="0" borderId="0"/>
    <xf numFmtId="0" fontId="19" fillId="0" borderId="0"/>
    <xf numFmtId="0" fontId="11" fillId="0" borderId="0"/>
    <xf numFmtId="43" fontId="33" fillId="0" borderId="0" applyFont="0" applyFill="0" applyBorder="0" applyAlignment="0" applyProtection="0"/>
    <xf numFmtId="0" fontId="19" fillId="0" borderId="0"/>
    <xf numFmtId="0" fontId="11" fillId="0" borderId="0"/>
    <xf numFmtId="43" fontId="33" fillId="0" borderId="0" applyFont="0" applyFill="0" applyBorder="0" applyAlignment="0" applyProtection="0"/>
    <xf numFmtId="0" fontId="11" fillId="0" borderId="0"/>
    <xf numFmtId="0" fontId="19" fillId="0" borderId="0"/>
    <xf numFmtId="0" fontId="19"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63" fillId="0" borderId="0"/>
    <xf numFmtId="0" fontId="1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0" fontId="11" fillId="0" borderId="0"/>
    <xf numFmtId="0" fontId="19" fillId="0" borderId="0"/>
    <xf numFmtId="0" fontId="19" fillId="0" borderId="0"/>
    <xf numFmtId="0" fontId="11" fillId="0" borderId="0"/>
    <xf numFmtId="0" fontId="21" fillId="0" borderId="0"/>
    <xf numFmtId="0" fontId="19" fillId="0" borderId="0"/>
    <xf numFmtId="0" fontId="19" fillId="0" borderId="0"/>
    <xf numFmtId="0" fontId="11"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21" fillId="0" borderId="0"/>
    <xf numFmtId="43" fontId="33" fillId="0" borderId="0" applyFont="0" applyFill="0" applyBorder="0" applyAlignment="0" applyProtection="0"/>
    <xf numFmtId="43" fontId="33" fillId="0" borderId="0" applyFont="0" applyFill="0" applyBorder="0" applyAlignment="0" applyProtection="0"/>
    <xf numFmtId="0" fontId="11" fillId="0" borderId="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0" fontId="11" fillId="0" borderId="0"/>
    <xf numFmtId="0" fontId="62" fillId="0" borderId="0"/>
    <xf numFmtId="0" fontId="19" fillId="0" borderId="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9"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21" fillId="0" borderId="0"/>
    <xf numFmtId="0" fontId="19" fillId="0" borderId="0"/>
    <xf numFmtId="0" fontId="11" fillId="0" borderId="0"/>
    <xf numFmtId="0" fontId="11" fillId="0" borderId="0"/>
    <xf numFmtId="0" fontId="19" fillId="0" borderId="0"/>
    <xf numFmtId="0" fontId="21" fillId="0" borderId="0"/>
    <xf numFmtId="0" fontId="11" fillId="0" borderId="0"/>
    <xf numFmtId="0" fontId="19" fillId="0" borderId="0"/>
    <xf numFmtId="0" fontId="21" fillId="0" borderId="0"/>
    <xf numFmtId="0" fontId="11" fillId="0" borderId="0"/>
    <xf numFmtId="0" fontId="11" fillId="0" borderId="0"/>
    <xf numFmtId="0" fontId="11" fillId="0" borderId="0"/>
    <xf numFmtId="0" fontId="19" fillId="0" borderId="0"/>
    <xf numFmtId="0" fontId="21" fillId="0" borderId="0"/>
    <xf numFmtId="0" fontId="21" fillId="0" borderId="0"/>
    <xf numFmtId="0" fontId="11"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1" fillId="0" borderId="0"/>
    <xf numFmtId="0" fontId="19" fillId="0" borderId="0"/>
    <xf numFmtId="0" fontId="19" fillId="0" borderId="0"/>
    <xf numFmtId="0" fontId="21" fillId="0" borderId="0"/>
    <xf numFmtId="0" fontId="11" fillId="5" borderId="7" applyNumberFormat="0" applyFont="0" applyAlignment="0" applyProtection="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11" fillId="0" borderId="0"/>
    <xf numFmtId="0" fontId="21" fillId="0" borderId="0"/>
    <xf numFmtId="0" fontId="19" fillId="0" borderId="0"/>
    <xf numFmtId="0" fontId="11" fillId="5" borderId="7" applyNumberFormat="0" applyFont="0" applyAlignment="0" applyProtection="0"/>
    <xf numFmtId="0" fontId="11" fillId="0" borderId="0"/>
    <xf numFmtId="0" fontId="19" fillId="0" borderId="0"/>
    <xf numFmtId="0" fontId="11" fillId="0" borderId="0"/>
    <xf numFmtId="0" fontId="19" fillId="0" borderId="0"/>
    <xf numFmtId="0" fontId="19" fillId="0" borderId="0"/>
    <xf numFmtId="0" fontId="19" fillId="0" borderId="0"/>
    <xf numFmtId="0" fontId="11" fillId="0" borderId="0"/>
    <xf numFmtId="0" fontId="1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9" fillId="0" borderId="0"/>
    <xf numFmtId="0" fontId="21" fillId="0" borderId="0"/>
    <xf numFmtId="0" fontId="19" fillId="0" borderId="0"/>
    <xf numFmtId="0" fontId="21" fillId="0" borderId="0"/>
    <xf numFmtId="0" fontId="11" fillId="0" borderId="0"/>
    <xf numFmtId="0" fontId="11" fillId="0" borderId="0"/>
    <xf numFmtId="0" fontId="21" fillId="0" borderId="0"/>
    <xf numFmtId="0" fontId="19" fillId="0" borderId="0"/>
    <xf numFmtId="0" fontId="11" fillId="0" borderId="0"/>
    <xf numFmtId="0" fontId="66" fillId="0" borderId="44" applyNumberFormat="0" applyFill="0" applyAlignment="0" applyProtection="0"/>
    <xf numFmtId="0" fontId="67" fillId="0" borderId="45" applyNumberFormat="0" applyFill="0" applyAlignment="0" applyProtection="0"/>
    <xf numFmtId="0" fontId="68" fillId="0" borderId="46" applyNumberFormat="0" applyFill="0" applyAlignment="0" applyProtection="0"/>
    <xf numFmtId="0" fontId="68" fillId="0" borderId="0" applyNumberFormat="0" applyFill="0" applyBorder="0" applyAlignment="0" applyProtection="0"/>
    <xf numFmtId="0" fontId="69" fillId="35" borderId="0" applyNumberFormat="0" applyBorder="0" applyAlignment="0" applyProtection="0"/>
    <xf numFmtId="0" fontId="70" fillId="36" borderId="0" applyNumberFormat="0" applyBorder="0" applyAlignment="0" applyProtection="0"/>
    <xf numFmtId="0" fontId="71" fillId="38" borderId="47" applyNumberFormat="0" applyAlignment="0" applyProtection="0"/>
    <xf numFmtId="0" fontId="72" fillId="39" borderId="48" applyNumberFormat="0" applyAlignment="0" applyProtection="0"/>
    <xf numFmtId="0" fontId="73" fillId="39" borderId="47" applyNumberFormat="0" applyAlignment="0" applyProtection="0"/>
    <xf numFmtId="0" fontId="74" fillId="0" borderId="49" applyNumberFormat="0" applyFill="0" applyAlignment="0" applyProtection="0"/>
    <xf numFmtId="0" fontId="75" fillId="40" borderId="50" applyNumberFormat="0" applyAlignment="0" applyProtection="0"/>
    <xf numFmtId="0" fontId="64" fillId="0" borderId="0" applyNumberFormat="0" applyFill="0" applyBorder="0" applyAlignment="0" applyProtection="0"/>
    <xf numFmtId="0" fontId="39" fillId="0" borderId="52" applyNumberFormat="0" applyFill="0" applyAlignment="0" applyProtection="0"/>
    <xf numFmtId="0" fontId="76" fillId="42" borderId="0" applyNumberFormat="0" applyBorder="0" applyAlignment="0" applyProtection="0"/>
    <xf numFmtId="0" fontId="76" fillId="43"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85" fillId="37" borderId="0" applyNumberFormat="0" applyBorder="0" applyAlignment="0" applyProtection="0"/>
    <xf numFmtId="0" fontId="33" fillId="41" borderId="51" applyNumberFormat="0" applyFont="0" applyAlignment="0" applyProtection="0"/>
    <xf numFmtId="40" fontId="78" fillId="0" borderId="17">
      <alignment horizontal="right"/>
    </xf>
    <xf numFmtId="0" fontId="79" fillId="0" borderId="0">
      <alignment horizontal="left"/>
    </xf>
    <xf numFmtId="49" fontId="11" fillId="0" borderId="0"/>
    <xf numFmtId="0" fontId="79" fillId="0" borderId="0">
      <alignment horizontal="left"/>
    </xf>
    <xf numFmtId="174" fontId="78" fillId="0" borderId="17">
      <alignment horizontal="right"/>
    </xf>
    <xf numFmtId="49" fontId="78" fillId="0" borderId="0">
      <alignment horizontal="right"/>
    </xf>
    <xf numFmtId="40" fontId="11" fillId="0" borderId="0">
      <alignment horizontal="right"/>
    </xf>
    <xf numFmtId="49" fontId="11" fillId="0" borderId="0">
      <alignment horizontal="left"/>
    </xf>
    <xf numFmtId="40" fontId="11" fillId="0" borderId="0"/>
    <xf numFmtId="49" fontId="11" fillId="0" borderId="0">
      <alignment horizontal="left"/>
    </xf>
    <xf numFmtId="174" fontId="11" fillId="0" borderId="0">
      <alignment horizontal="right"/>
    </xf>
    <xf numFmtId="49" fontId="11" fillId="0" borderId="0"/>
    <xf numFmtId="49" fontId="77" fillId="48" borderId="0">
      <alignment horizontal="right" vertical="center"/>
    </xf>
    <xf numFmtId="49" fontId="77" fillId="48" borderId="0">
      <alignment horizontal="left" vertical="center"/>
    </xf>
    <xf numFmtId="49" fontId="77" fillId="48" borderId="0">
      <alignment horizontal="center" vertical="center"/>
    </xf>
    <xf numFmtId="49" fontId="77" fillId="48" borderId="0">
      <alignment horizontal="center" vertical="center"/>
    </xf>
    <xf numFmtId="49" fontId="77" fillId="48" borderId="0">
      <alignment horizontal="right" vertical="center"/>
    </xf>
    <xf numFmtId="40" fontId="77" fillId="48" borderId="0">
      <alignment horizontal="right"/>
    </xf>
    <xf numFmtId="49" fontId="77" fillId="48" borderId="0">
      <alignment horizontal="center" vertical="center"/>
    </xf>
    <xf numFmtId="40" fontId="11" fillId="0" borderId="0"/>
    <xf numFmtId="0" fontId="11" fillId="0" borderId="0">
      <alignment horizontal="left"/>
    </xf>
    <xf numFmtId="49" fontId="11" fillId="0" borderId="0"/>
    <xf numFmtId="49" fontId="11" fillId="0" borderId="0">
      <alignment horizontal="center" vertical="center"/>
    </xf>
    <xf numFmtId="174" fontId="11" fillId="0" borderId="0">
      <alignment horizontal="right"/>
    </xf>
    <xf numFmtId="49" fontId="11" fillId="0" borderId="0"/>
    <xf numFmtId="49" fontId="77" fillId="48" borderId="0">
      <alignment horizontal="center" vertical="center"/>
    </xf>
    <xf numFmtId="49" fontId="77" fillId="48" borderId="0">
      <alignment horizontal="center" vertical="center"/>
    </xf>
    <xf numFmtId="174" fontId="77" fillId="48" borderId="0">
      <alignment horizontal="center" vertical="center"/>
    </xf>
    <xf numFmtId="49" fontId="77" fillId="48" borderId="0">
      <alignment horizontal="right"/>
    </xf>
    <xf numFmtId="40" fontId="78" fillId="0" borderId="19">
      <alignment horizontal="right"/>
    </xf>
    <xf numFmtId="0" fontId="79" fillId="0" borderId="0">
      <alignment horizontal="left"/>
    </xf>
    <xf numFmtId="49" fontId="11" fillId="0" borderId="0"/>
    <xf numFmtId="0" fontId="79" fillId="0" borderId="0">
      <alignment horizontal="left"/>
    </xf>
    <xf numFmtId="174" fontId="78" fillId="0" borderId="19">
      <alignment horizontal="right"/>
    </xf>
    <xf numFmtId="49" fontId="78" fillId="0" borderId="0">
      <alignment horizontal="right"/>
    </xf>
    <xf numFmtId="49" fontId="11" fillId="0" borderId="0"/>
    <xf numFmtId="49" fontId="11" fillId="0" borderId="0"/>
    <xf numFmtId="40" fontId="78" fillId="0" borderId="14">
      <alignment horizontal="right"/>
    </xf>
    <xf numFmtId="49" fontId="78" fillId="0" borderId="0">
      <alignment horizontal="left"/>
    </xf>
    <xf numFmtId="49" fontId="11" fillId="0" borderId="0"/>
    <xf numFmtId="49" fontId="78" fillId="0" borderId="0">
      <alignment horizontal="left"/>
    </xf>
    <xf numFmtId="174" fontId="78" fillId="0" borderId="14">
      <alignment horizontal="right"/>
    </xf>
    <xf numFmtId="49" fontId="78" fillId="0" borderId="0">
      <alignment horizontal="right"/>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77" fillId="48" borderId="0">
      <alignment horizontal="center" vertical="center"/>
    </xf>
    <xf numFmtId="49" fontId="11" fillId="0" borderId="0"/>
    <xf numFmtId="49" fontId="11" fillId="0" borderId="0"/>
    <xf numFmtId="49" fontId="11" fillId="0" borderId="0"/>
    <xf numFmtId="49" fontId="11" fillId="0" borderId="0"/>
    <xf numFmtId="49" fontId="11" fillId="0" borderId="0"/>
    <xf numFmtId="49" fontId="11" fillId="0" borderId="0"/>
    <xf numFmtId="0" fontId="78" fillId="49" borderId="0">
      <alignment horizontal="center" vertical="center"/>
    </xf>
    <xf numFmtId="49" fontId="11" fillId="49" borderId="0">
      <alignment horizontal="left" vertical="center"/>
    </xf>
    <xf numFmtId="49" fontId="78" fillId="49" borderId="0">
      <alignment horizontal="center" vertical="center"/>
    </xf>
    <xf numFmtId="0" fontId="78" fillId="50" borderId="0">
      <alignment horizontal="left"/>
    </xf>
    <xf numFmtId="49" fontId="11" fillId="0" borderId="0"/>
    <xf numFmtId="0" fontId="78" fillId="50" borderId="0">
      <alignment horizontal="left"/>
    </xf>
    <xf numFmtId="40" fontId="78" fillId="0" borderId="0">
      <alignment horizontal="right"/>
    </xf>
    <xf numFmtId="49" fontId="77" fillId="48" borderId="0"/>
    <xf numFmtId="49" fontId="77" fillId="48" borderId="0"/>
    <xf numFmtId="49" fontId="11" fillId="0" borderId="0"/>
    <xf numFmtId="0" fontId="80" fillId="51" borderId="0" applyFont="0" applyFill="0">
      <alignment horizontal="left" vertical="top" wrapText="1"/>
    </xf>
    <xf numFmtId="40" fontId="80" fillId="0" borderId="0"/>
    <xf numFmtId="40" fontId="80" fillId="0" borderId="0"/>
    <xf numFmtId="0" fontId="80" fillId="0" borderId="0">
      <alignment horizontal="left"/>
    </xf>
    <xf numFmtId="0" fontId="80" fillId="0" borderId="0">
      <alignment horizontal="center"/>
    </xf>
    <xf numFmtId="0" fontId="81" fillId="0" borderId="0">
      <alignment horizontal="center"/>
    </xf>
    <xf numFmtId="0" fontId="82" fillId="48" borderId="0">
      <alignment horizontal="left"/>
    </xf>
    <xf numFmtId="0" fontId="82" fillId="48" borderId="0">
      <alignment horizontal="left"/>
    </xf>
    <xf numFmtId="0" fontId="81" fillId="0" borderId="0">
      <alignment horizontal="center"/>
    </xf>
    <xf numFmtId="40" fontId="83" fillId="0" borderId="18"/>
    <xf numFmtId="40" fontId="83" fillId="0" borderId="18"/>
    <xf numFmtId="0" fontId="83" fillId="0" borderId="0"/>
    <xf numFmtId="0" fontId="83" fillId="0" borderId="0"/>
    <xf numFmtId="0" fontId="81" fillId="0" borderId="0">
      <alignment horizontal="center"/>
    </xf>
    <xf numFmtId="0" fontId="84" fillId="52" borderId="0">
      <alignment horizontal="left"/>
    </xf>
    <xf numFmtId="0" fontId="84" fillId="52" borderId="0">
      <alignment horizontal="left"/>
    </xf>
    <xf numFmtId="40" fontId="78" fillId="0" borderId="0">
      <alignment horizontal="right"/>
    </xf>
    <xf numFmtId="0" fontId="79" fillId="0" borderId="0">
      <alignment horizontal="left"/>
    </xf>
    <xf numFmtId="49" fontId="11" fillId="0" borderId="0"/>
    <xf numFmtId="0" fontId="79" fillId="0" borderId="0">
      <alignment horizontal="left"/>
    </xf>
    <xf numFmtId="174" fontId="78" fillId="0" borderId="0">
      <alignment horizontal="right"/>
    </xf>
    <xf numFmtId="49" fontId="78" fillId="0" borderId="0" applyBorder="0">
      <alignment horizontal="right"/>
    </xf>
    <xf numFmtId="0" fontId="11" fillId="0" borderId="0"/>
    <xf numFmtId="49" fontId="86" fillId="51" borderId="0">
      <alignment horizontal="left"/>
    </xf>
    <xf numFmtId="49" fontId="86" fillId="51" borderId="0">
      <alignment horizontal="left"/>
    </xf>
    <xf numFmtId="0" fontId="87" fillId="51" borderId="0">
      <alignment horizontal="left"/>
    </xf>
    <xf numFmtId="175" fontId="87" fillId="51" borderId="0">
      <alignment horizontal="left"/>
    </xf>
    <xf numFmtId="40" fontId="78" fillId="0" borderId="0">
      <alignment horizontal="right"/>
    </xf>
    <xf numFmtId="49" fontId="88" fillId="51" borderId="0">
      <alignment horizontal="left"/>
    </xf>
    <xf numFmtId="49" fontId="88" fillId="51" borderId="0">
      <alignment horizontal="left"/>
    </xf>
    <xf numFmtId="49" fontId="11" fillId="0" borderId="0"/>
    <xf numFmtId="40" fontId="78" fillId="0" borderId="14">
      <alignment horizontal="right"/>
    </xf>
    <xf numFmtId="49" fontId="78" fillId="0" borderId="0">
      <alignment horizontal="left"/>
    </xf>
    <xf numFmtId="49" fontId="11" fillId="0" borderId="0"/>
    <xf numFmtId="49" fontId="78" fillId="0" borderId="0">
      <alignment horizontal="left"/>
    </xf>
    <xf numFmtId="174" fontId="78" fillId="0" borderId="14">
      <alignment horizontal="right"/>
    </xf>
    <xf numFmtId="49" fontId="78" fillId="0" borderId="0">
      <alignment horizontal="right"/>
    </xf>
    <xf numFmtId="40" fontId="78" fillId="0" borderId="14">
      <alignment horizontal="right"/>
    </xf>
    <xf numFmtId="0" fontId="78" fillId="50" borderId="0">
      <alignment horizontal="left"/>
    </xf>
    <xf numFmtId="49" fontId="11" fillId="0" borderId="0"/>
    <xf numFmtId="0" fontId="78" fillId="50" borderId="0">
      <alignment horizontal="left"/>
    </xf>
    <xf numFmtId="174" fontId="78" fillId="0" borderId="14">
      <alignment horizontal="right"/>
    </xf>
    <xf numFmtId="49" fontId="78" fillId="0" borderId="0">
      <alignment horizontal="right"/>
    </xf>
    <xf numFmtId="0" fontId="83" fillId="0" borderId="0"/>
    <xf numFmtId="40" fontId="80" fillId="0" borderId="18"/>
    <xf numFmtId="40" fontId="80" fillId="0" borderId="18"/>
    <xf numFmtId="0" fontId="80" fillId="0" borderId="0"/>
    <xf numFmtId="0" fontId="80" fillId="0" borderId="0"/>
    <xf numFmtId="40" fontId="80" fillId="0" borderId="0"/>
    <xf numFmtId="176" fontId="80" fillId="0" borderId="0"/>
    <xf numFmtId="40" fontId="80" fillId="0" borderId="0"/>
    <xf numFmtId="0" fontId="80" fillId="0" borderId="0"/>
    <xf numFmtId="0" fontId="80" fillId="0" borderId="0"/>
    <xf numFmtId="40" fontId="78" fillId="0" borderId="18">
      <alignment horizontal="right"/>
    </xf>
    <xf numFmtId="49" fontId="78" fillId="0" borderId="0">
      <alignment horizontal="left"/>
    </xf>
    <xf numFmtId="49" fontId="11" fillId="0" borderId="0"/>
    <xf numFmtId="49" fontId="78" fillId="0" borderId="0">
      <alignment horizontal="left"/>
    </xf>
    <xf numFmtId="174" fontId="78" fillId="0" borderId="18">
      <alignment horizontal="right"/>
    </xf>
    <xf numFmtId="49" fontId="78" fillId="0" borderId="0">
      <alignment horizontal="right"/>
    </xf>
    <xf numFmtId="0" fontId="33" fillId="0" borderId="0"/>
    <xf numFmtId="0" fontId="34"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41" borderId="51"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2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7" fillId="11" borderId="0" applyNumberFormat="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4"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1" fillId="0" borderId="0"/>
    <xf numFmtId="0" fontId="2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7" fillId="13"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7" fillId="7" borderId="0" applyNumberFormat="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21"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11"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7" fillId="4"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0" fontId="33" fillId="0" borderId="0"/>
    <xf numFmtId="9"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4"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9" fontId="3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2" fillId="20" borderId="0" applyFont="0" applyBorder="0" applyAlignment="0">
      <alignment horizontal="center" wrapText="1"/>
    </xf>
    <xf numFmtId="0" fontId="33" fillId="0" borderId="0"/>
    <xf numFmtId="43" fontId="1" fillId="0" borderId="0" applyFont="0" applyFill="0" applyBorder="0" applyAlignment="0" applyProtection="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11"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19" fillId="0" borderId="0"/>
    <xf numFmtId="0" fontId="33" fillId="0" borderId="0"/>
    <xf numFmtId="0" fontId="33" fillId="0" borderId="0"/>
    <xf numFmtId="0" fontId="33" fillId="0" borderId="0"/>
    <xf numFmtId="0" fontId="19"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1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7" fillId="13" borderId="0" applyNumberFormat="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44" fontId="33"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7" fillId="4" borderId="0" applyNumberFormat="0" applyBorder="0" applyAlignment="0" applyProtection="0"/>
    <xf numFmtId="0" fontId="33" fillId="0" borderId="0"/>
    <xf numFmtId="0" fontId="19"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7" fillId="8"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43" fontId="34"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21"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1"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11"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19"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11" fillId="0" borderId="0"/>
    <xf numFmtId="0" fontId="11" fillId="0" borderId="0"/>
    <xf numFmtId="43" fontId="33" fillId="0" borderId="0" applyFont="0" applyFill="0" applyBorder="0" applyAlignment="0" applyProtection="0"/>
    <xf numFmtId="0" fontId="7" fillId="7" borderId="0" applyNumberFormat="0" applyBorder="0" applyAlignment="0" applyProtection="0"/>
    <xf numFmtId="0" fontId="33" fillId="0" borderId="0"/>
    <xf numFmtId="0" fontId="7" fillId="11" borderId="0" applyNumberFormat="0" applyBorder="0" applyAlignment="0" applyProtection="0"/>
    <xf numFmtId="0" fontId="33" fillId="0" borderId="0"/>
    <xf numFmtId="0" fontId="19" fillId="0" borderId="0"/>
    <xf numFmtId="44" fontId="33"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43" fontId="33" fillId="0" borderId="0" applyFont="0" applyFill="0" applyBorder="0" applyAlignment="0" applyProtection="0"/>
    <xf numFmtId="0" fontId="33" fillId="0" borderId="0"/>
    <xf numFmtId="0" fontId="11" fillId="0" borderId="0"/>
    <xf numFmtId="0" fontId="11"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7" fillId="7" borderId="0" applyNumberFormat="0" applyBorder="0" applyAlignment="0" applyProtection="0"/>
    <xf numFmtId="0" fontId="11" fillId="0" borderId="0"/>
    <xf numFmtId="0" fontId="38" fillId="20" borderId="0" applyFont="0" applyBorder="0" applyAlignment="0">
      <alignment horizontal="center" wrapText="1"/>
    </xf>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11"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43" fontId="33" fillId="0" borderId="0" applyFont="0" applyFill="0" applyBorder="0" applyAlignment="0" applyProtection="0"/>
    <xf numFmtId="0" fontId="21" fillId="0" borderId="0"/>
    <xf numFmtId="0" fontId="19" fillId="0" borderId="0"/>
    <xf numFmtId="0" fontId="11" fillId="0" borderId="0"/>
    <xf numFmtId="0" fontId="1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19" fillId="0" borderId="0"/>
    <xf numFmtId="0" fontId="33" fillId="0" borderId="0"/>
    <xf numFmtId="0" fontId="11" fillId="0" borderId="0"/>
    <xf numFmtId="0" fontId="33" fillId="0" borderId="0"/>
    <xf numFmtId="0" fontId="33" fillId="0" borderId="0"/>
    <xf numFmtId="0" fontId="33" fillId="0" borderId="0"/>
    <xf numFmtId="0" fontId="33" fillId="0" borderId="0"/>
    <xf numFmtId="0" fontId="19" fillId="0" borderId="0"/>
    <xf numFmtId="0" fontId="19" fillId="0" borderId="0"/>
    <xf numFmtId="0" fontId="33" fillId="0" borderId="0"/>
    <xf numFmtId="0" fontId="33" fillId="0" borderId="0"/>
    <xf numFmtId="0" fontId="33" fillId="0" borderId="0"/>
    <xf numFmtId="43" fontId="1" fillId="0" borderId="0" applyFont="0" applyFill="0" applyBorder="0" applyAlignment="0" applyProtection="0"/>
    <xf numFmtId="0" fontId="11" fillId="0" borderId="0"/>
    <xf numFmtId="43" fontId="33" fillId="0" borderId="0" applyFont="0" applyFill="0" applyBorder="0" applyAlignment="0" applyProtection="0"/>
    <xf numFmtId="0" fontId="19"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11" fillId="0" borderId="0"/>
    <xf numFmtId="43" fontId="33" fillId="0" borderId="0" applyFont="0" applyFill="0" applyBorder="0" applyAlignment="0" applyProtection="0"/>
    <xf numFmtId="43" fontId="33" fillId="0" borderId="0" applyFont="0" applyFill="0" applyBorder="0" applyAlignment="0" applyProtection="0"/>
    <xf numFmtId="0" fontId="19"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43" fontId="33" fillId="0" borderId="0" applyFont="0" applyFill="0" applyBorder="0" applyAlignment="0" applyProtection="0"/>
    <xf numFmtId="0" fontId="33" fillId="0" borderId="0"/>
    <xf numFmtId="0" fontId="33" fillId="0" borderId="0"/>
    <xf numFmtId="0" fontId="19"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4"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9" fillId="0" borderId="0"/>
    <xf numFmtId="0" fontId="21" fillId="0" borderId="0"/>
    <xf numFmtId="44" fontId="34" fillId="0" borderId="0" applyFont="0" applyFill="0" applyBorder="0" applyAlignment="0" applyProtection="0"/>
    <xf numFmtId="43" fontId="33" fillId="0" borderId="0" applyFont="0" applyFill="0" applyBorder="0" applyAlignment="0" applyProtection="0"/>
    <xf numFmtId="0" fontId="19"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21" fillId="0" borderId="0"/>
    <xf numFmtId="0" fontId="11" fillId="0" borderId="0"/>
    <xf numFmtId="43" fontId="1" fillId="0" borderId="0" applyFont="0" applyFill="0" applyBorder="0" applyAlignment="0" applyProtection="0"/>
    <xf numFmtId="0" fontId="33" fillId="0" borderId="0"/>
    <xf numFmtId="0" fontId="1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0" fontId="11" fillId="0" borderId="0"/>
    <xf numFmtId="0" fontId="33" fillId="0" borderId="0"/>
    <xf numFmtId="0" fontId="32" fillId="20" borderId="0" applyFont="0" applyBorder="0" applyAlignment="0">
      <alignment horizontal="center" wrapText="1"/>
    </xf>
    <xf numFmtId="0" fontId="33" fillId="0" borderId="0"/>
    <xf numFmtId="0" fontId="3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11" fillId="0" borderId="0"/>
    <xf numFmtId="44" fontId="1" fillId="0" borderId="0" applyFont="0" applyFill="0" applyBorder="0" applyAlignment="0" applyProtection="0"/>
    <xf numFmtId="0" fontId="11"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33" fillId="0" borderId="0"/>
    <xf numFmtId="0" fontId="19" fillId="0" borderId="0"/>
    <xf numFmtId="0" fontId="11"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11" fillId="0" borderId="0"/>
    <xf numFmtId="0" fontId="19" fillId="0" borderId="0"/>
    <xf numFmtId="43" fontId="33" fillId="0" borderId="0" applyFont="0" applyFill="0" applyBorder="0" applyAlignment="0" applyProtection="0"/>
    <xf numFmtId="0" fontId="33" fillId="0" borderId="0"/>
    <xf numFmtId="0" fontId="33" fillId="0" borderId="0"/>
    <xf numFmtId="0" fontId="11"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19"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11"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0" fontId="11"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19"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43" fontId="33" fillId="0" borderId="0" applyFont="0" applyFill="0" applyBorder="0" applyAlignment="0" applyProtection="0"/>
    <xf numFmtId="0" fontId="11"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21"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9"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19"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4"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21"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19"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21"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11"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9"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21"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3" fontId="3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19"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33" fillId="0" borderId="0" applyFont="0" applyFill="0" applyBorder="0" applyAlignment="0" applyProtection="0"/>
    <xf numFmtId="0" fontId="33" fillId="0" borderId="0"/>
    <xf numFmtId="43" fontId="3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0" fontId="33" fillId="0" borderId="0"/>
    <xf numFmtId="44"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3" fontId="1" fillId="0" borderId="0" applyFont="0" applyFill="0" applyBorder="0" applyAlignment="0" applyProtection="0"/>
    <xf numFmtId="0" fontId="33" fillId="0" borderId="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3"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4"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1"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41" borderId="51" applyNumberFormat="0" applyFont="0" applyAlignment="0" applyProtection="0"/>
    <xf numFmtId="0" fontId="89" fillId="0" borderId="0" applyNumberFormat="0" applyFill="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9" borderId="0" applyNumberFormat="0" applyBorder="0" applyAlignment="0" applyProtection="0"/>
    <xf numFmtId="0" fontId="33" fillId="60" borderId="0" applyNumberFormat="0" applyBorder="0" applyAlignment="0" applyProtection="0"/>
    <xf numFmtId="0" fontId="33" fillId="62" borderId="0" applyNumberFormat="0" applyBorder="0" applyAlignment="0" applyProtection="0"/>
    <xf numFmtId="0" fontId="33" fillId="63" borderId="0" applyNumberFormat="0" applyBorder="0" applyAlignment="0" applyProtection="0"/>
    <xf numFmtId="0" fontId="33" fillId="65" borderId="0" applyNumberFormat="0" applyBorder="0" applyAlignment="0" applyProtection="0"/>
    <xf numFmtId="0" fontId="33" fillId="66" borderId="0" applyNumberFormat="0" applyBorder="0" applyAlignment="0" applyProtection="0"/>
    <xf numFmtId="0" fontId="33" fillId="68" borderId="0" applyNumberFormat="0" applyBorder="0" applyAlignment="0" applyProtection="0"/>
    <xf numFmtId="0" fontId="33" fillId="69" borderId="0" applyNumberFormat="0" applyBorder="0" applyAlignment="0" applyProtection="0"/>
    <xf numFmtId="0" fontId="34" fillId="53" borderId="0" applyNumberFormat="0" applyBorder="0" applyAlignment="0" applyProtection="0"/>
    <xf numFmtId="0" fontId="34" fillId="56" borderId="0" applyNumberFormat="0" applyBorder="0" applyAlignment="0" applyProtection="0"/>
    <xf numFmtId="0" fontId="34" fillId="59" borderId="0" applyNumberFormat="0" applyBorder="0" applyAlignment="0" applyProtection="0"/>
    <xf numFmtId="0" fontId="34" fillId="62" borderId="0" applyNumberFormat="0" applyBorder="0" applyAlignment="0" applyProtection="0"/>
    <xf numFmtId="0" fontId="34" fillId="65" borderId="0" applyNumberFormat="0" applyBorder="0" applyAlignment="0" applyProtection="0"/>
    <xf numFmtId="0" fontId="34" fillId="68" borderId="0" applyNumberFormat="0" applyBorder="0" applyAlignment="0" applyProtection="0"/>
    <xf numFmtId="0" fontId="34" fillId="54" borderId="0" applyNumberFormat="0" applyBorder="0" applyAlignment="0" applyProtection="0"/>
    <xf numFmtId="0" fontId="34" fillId="57" borderId="0" applyNumberFormat="0" applyBorder="0" applyAlignment="0" applyProtection="0"/>
    <xf numFmtId="0" fontId="34" fillId="60" borderId="0" applyNumberFormat="0" applyBorder="0" applyAlignment="0" applyProtection="0"/>
    <xf numFmtId="0" fontId="34" fillId="63" borderId="0" applyNumberFormat="0" applyBorder="0" applyAlignment="0" applyProtection="0"/>
    <xf numFmtId="0" fontId="34" fillId="66" borderId="0" applyNumberFormat="0" applyBorder="0" applyAlignment="0" applyProtection="0"/>
    <xf numFmtId="0" fontId="34" fillId="69" borderId="0" applyNumberFormat="0" applyBorder="0" applyAlignment="0" applyProtection="0"/>
    <xf numFmtId="0" fontId="76" fillId="55" borderId="0" applyNumberFormat="0" applyBorder="0" applyAlignment="0" applyProtection="0"/>
    <xf numFmtId="0" fontId="90" fillId="55" borderId="0" applyNumberFormat="0" applyBorder="0" applyAlignment="0" applyProtection="0"/>
    <xf numFmtId="0" fontId="76" fillId="58" borderId="0" applyNumberFormat="0" applyBorder="0" applyAlignment="0" applyProtection="0"/>
    <xf numFmtId="0" fontId="90" fillId="58" borderId="0" applyNumberFormat="0" applyBorder="0" applyAlignment="0" applyProtection="0"/>
    <xf numFmtId="0" fontId="76" fillId="61" borderId="0" applyNumberFormat="0" applyBorder="0" applyAlignment="0" applyProtection="0"/>
    <xf numFmtId="0" fontId="90" fillId="61" borderId="0" applyNumberFormat="0" applyBorder="0" applyAlignment="0" applyProtection="0"/>
    <xf numFmtId="0" fontId="76" fillId="64" borderId="0" applyNumberFormat="0" applyBorder="0" applyAlignment="0" applyProtection="0"/>
    <xf numFmtId="0" fontId="90" fillId="64" borderId="0" applyNumberFormat="0" applyBorder="0" applyAlignment="0" applyProtection="0"/>
    <xf numFmtId="0" fontId="76" fillId="67" borderId="0" applyNumberFormat="0" applyBorder="0" applyAlignment="0" applyProtection="0"/>
    <xf numFmtId="0" fontId="90" fillId="67" borderId="0" applyNumberFormat="0" applyBorder="0" applyAlignment="0" applyProtection="0"/>
    <xf numFmtId="0" fontId="76" fillId="70" borderId="0" applyNumberFormat="0" applyBorder="0" applyAlignment="0" applyProtection="0"/>
    <xf numFmtId="0" fontId="90" fillId="70" borderId="0" applyNumberFormat="0" applyBorder="0" applyAlignment="0" applyProtection="0"/>
    <xf numFmtId="0" fontId="90" fillId="42" borderId="0" applyNumberFormat="0" applyBorder="0" applyAlignment="0" applyProtection="0"/>
    <xf numFmtId="0" fontId="90" fillId="42"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4"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90" fillId="45" borderId="0" applyNumberFormat="0" applyBorder="0" applyAlignment="0" applyProtection="0"/>
    <xf numFmtId="0" fontId="90" fillId="46" borderId="0" applyNumberFormat="0" applyBorder="0" applyAlignment="0" applyProtection="0"/>
    <xf numFmtId="0" fontId="90" fillId="46" borderId="0" applyNumberFormat="0" applyBorder="0" applyAlignment="0" applyProtection="0"/>
    <xf numFmtId="0" fontId="90" fillId="47" borderId="0" applyNumberFormat="0" applyBorder="0" applyAlignment="0" applyProtection="0"/>
    <xf numFmtId="0" fontId="90" fillId="47" borderId="0" applyNumberFormat="0" applyBorder="0" applyAlignment="0" applyProtection="0"/>
    <xf numFmtId="0" fontId="91" fillId="36" borderId="0" applyNumberFormat="0" applyBorder="0" applyAlignment="0" applyProtection="0"/>
    <xf numFmtId="0" fontId="92" fillId="39" borderId="47" applyNumberFormat="0" applyAlignment="0" applyProtection="0"/>
    <xf numFmtId="0" fontId="93" fillId="40" borderId="5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0" fontId="94" fillId="0" borderId="0" applyNumberFormat="0" applyFill="0" applyBorder="0" applyAlignment="0" applyProtection="0"/>
    <xf numFmtId="0" fontId="95" fillId="35" borderId="0" applyNumberFormat="0" applyBorder="0" applyAlignment="0" applyProtection="0"/>
    <xf numFmtId="0" fontId="96" fillId="0" borderId="44" applyNumberFormat="0" applyFill="0" applyAlignment="0" applyProtection="0"/>
    <xf numFmtId="0" fontId="97" fillId="0" borderId="4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8" fillId="0" borderId="46" applyNumberFormat="0" applyFill="0" applyAlignment="0" applyProtection="0"/>
    <xf numFmtId="0" fontId="98" fillId="0" borderId="0" applyNumberFormat="0" applyFill="0" applyBorder="0" applyAlignment="0" applyProtection="0"/>
    <xf numFmtId="0" fontId="99" fillId="38" borderId="47" applyNumberFormat="0" applyAlignment="0" applyProtection="0"/>
    <xf numFmtId="0" fontId="100" fillId="0" borderId="49" applyNumberFormat="0" applyFill="0" applyAlignment="0" applyProtection="0"/>
    <xf numFmtId="0" fontId="101" fillId="37" borderId="0" applyNumberFormat="0" applyBorder="0" applyAlignment="0" applyProtection="0"/>
    <xf numFmtId="0" fontId="6" fillId="0" borderId="0"/>
    <xf numFmtId="0" fontId="34" fillId="0" borderId="0"/>
    <xf numFmtId="0" fontId="34" fillId="0" borderId="0"/>
    <xf numFmtId="0" fontId="34" fillId="0" borderId="0"/>
    <xf numFmtId="0" fontId="34" fillId="0" borderId="0"/>
    <xf numFmtId="0" fontId="6" fillId="0" borderId="0"/>
    <xf numFmtId="0" fontId="6" fillId="0" borderId="0"/>
    <xf numFmtId="0" fontId="11" fillId="0" borderId="0"/>
    <xf numFmtId="0" fontId="19" fillId="0" borderId="0"/>
    <xf numFmtId="0" fontId="11" fillId="0" borderId="0"/>
    <xf numFmtId="0" fontId="34" fillId="0" borderId="0"/>
    <xf numFmtId="0" fontId="33"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34" fillId="41" borderId="51" applyNumberFormat="0" applyFont="0" applyAlignment="0" applyProtection="0"/>
    <xf numFmtId="0" fontId="102" fillId="39" borderId="48" applyNumberFormat="0" applyAlignment="0" applyProtection="0"/>
    <xf numFmtId="9" fontId="6" fillId="0" borderId="0" applyFon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0" borderId="0" applyNumberFormat="0" applyFill="0" applyBorder="0" applyAlignment="0" applyProtection="0"/>
    <xf numFmtId="0" fontId="108" fillId="0" borderId="0"/>
    <xf numFmtId="43" fontId="109" fillId="0" borderId="0" applyFont="0" applyFill="0" applyBorder="0" applyAlignment="0" applyProtection="0"/>
    <xf numFmtId="0" fontId="109"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0" fontId="6" fillId="0" borderId="0"/>
    <xf numFmtId="0" fontId="110" fillId="0" borderId="0" applyNumberFormat="0" applyFill="0" applyBorder="0" applyAlignment="0" applyProtection="0">
      <alignment vertical="top"/>
      <protection locked="0"/>
    </xf>
    <xf numFmtId="0" fontId="111" fillId="0" borderId="0" applyNumberFormat="0" applyFill="0" applyBorder="0" applyAlignment="0" applyProtection="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3" fillId="0" borderId="0"/>
    <xf numFmtId="0" fontId="63" fillId="0" borderId="0"/>
    <xf numFmtId="0" fontId="33" fillId="0" borderId="0"/>
    <xf numFmtId="43" fontId="33" fillId="0" borderId="0" applyFont="0" applyFill="0" applyBorder="0" applyAlignment="0" applyProtection="0"/>
    <xf numFmtId="0" fontId="33"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11" fillId="0" borderId="0"/>
    <xf numFmtId="0" fontId="19" fillId="0" borderId="0"/>
    <xf numFmtId="43" fontId="6" fillId="0" borderId="0" applyFont="0" applyFill="0" applyBorder="0" applyAlignment="0" applyProtection="0"/>
    <xf numFmtId="43" fontId="1" fillId="0" borderId="0" applyFont="0" applyFill="0" applyBorder="0" applyAlignment="0" applyProtection="0"/>
    <xf numFmtId="0" fontId="34" fillId="0" borderId="0"/>
    <xf numFmtId="0" fontId="11" fillId="0" borderId="0"/>
    <xf numFmtId="0" fontId="11" fillId="0" borderId="0"/>
    <xf numFmtId="0" fontId="33" fillId="0" borderId="0"/>
    <xf numFmtId="0" fontId="11" fillId="0" borderId="0"/>
    <xf numFmtId="0" fontId="19" fillId="0" borderId="0"/>
    <xf numFmtId="0" fontId="21" fillId="0" borderId="0"/>
    <xf numFmtId="0" fontId="11" fillId="0" borderId="0"/>
    <xf numFmtId="0" fontId="11" fillId="0" borderId="0"/>
    <xf numFmtId="0" fontId="19" fillId="0" borderId="0"/>
    <xf numFmtId="0" fontId="109" fillId="0" borderId="0"/>
    <xf numFmtId="0" fontId="11" fillId="0" borderId="0"/>
    <xf numFmtId="0" fontId="10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3"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19" fillId="0" borderId="0"/>
    <xf numFmtId="0" fontId="21" fillId="0" borderId="0"/>
    <xf numFmtId="0" fontId="33" fillId="0" borderId="0"/>
    <xf numFmtId="43" fontId="33" fillId="0" borderId="0" applyFont="0" applyFill="0" applyBorder="0" applyAlignment="0" applyProtection="0"/>
    <xf numFmtId="0" fontId="19" fillId="0" borderId="0"/>
    <xf numFmtId="0" fontId="21" fillId="0" borderId="0"/>
    <xf numFmtId="43" fontId="33" fillId="0" borderId="0" applyFont="0" applyFill="0" applyBorder="0" applyAlignment="0" applyProtection="0"/>
    <xf numFmtId="44"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4" fillId="0" borderId="0" applyFont="0" applyFill="0" applyBorder="0" applyAlignment="0" applyProtection="0"/>
    <xf numFmtId="43" fontId="34" fillId="0" borderId="0" applyFont="0" applyFill="0" applyBorder="0" applyAlignment="0" applyProtection="0"/>
    <xf numFmtId="0" fontId="19" fillId="0" borderId="0"/>
    <xf numFmtId="43"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20" borderId="0" applyFont="0" applyBorder="0" applyAlignment="0">
      <alignment horizontal="center" wrapText="1"/>
    </xf>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44" fontId="1" fillId="0" borderId="0" applyFont="0" applyFill="0" applyBorder="0" applyAlignment="0" applyProtection="0"/>
    <xf numFmtId="0" fontId="11" fillId="0" borderId="0"/>
    <xf numFmtId="0" fontId="19" fillId="0" borderId="0"/>
    <xf numFmtId="0" fontId="19" fillId="0" borderId="0"/>
    <xf numFmtId="0" fontId="33" fillId="0" borderId="0"/>
    <xf numFmtId="43" fontId="33"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33" fillId="0" borderId="0"/>
    <xf numFmtId="0" fontId="33" fillId="0" borderId="0"/>
    <xf numFmtId="43" fontId="33" fillId="0" borderId="0" applyFont="0" applyFill="0" applyBorder="0" applyAlignment="0" applyProtection="0"/>
    <xf numFmtId="43" fontId="1" fillId="0" borderId="0" applyFont="0" applyFill="0" applyBorder="0" applyAlignment="0" applyProtection="0"/>
    <xf numFmtId="0" fontId="11" fillId="5" borderId="7" applyNumberFormat="0" applyFont="0" applyAlignment="0" applyProtection="0"/>
    <xf numFmtId="0" fontId="33" fillId="0" borderId="0"/>
    <xf numFmtId="0" fontId="118" fillId="0" borderId="0"/>
    <xf numFmtId="43" fontId="108" fillId="0" borderId="0" applyFont="0" applyFill="0" applyBorder="0" applyAlignment="0" applyProtection="0"/>
    <xf numFmtId="0" fontId="108" fillId="0" borderId="0"/>
    <xf numFmtId="0" fontId="120" fillId="0" borderId="0"/>
    <xf numFmtId="0" fontId="33" fillId="0" borderId="0"/>
    <xf numFmtId="0" fontId="120" fillId="0" borderId="0"/>
    <xf numFmtId="43" fontId="108" fillId="0" borderId="0" applyFont="0" applyFill="0" applyBorder="0" applyAlignment="0" applyProtection="0"/>
    <xf numFmtId="0" fontId="108" fillId="0" borderId="0"/>
    <xf numFmtId="0" fontId="108" fillId="0" borderId="0"/>
    <xf numFmtId="0" fontId="108" fillId="0" borderId="0"/>
    <xf numFmtId="0" fontId="121" fillId="0" borderId="0"/>
    <xf numFmtId="0" fontId="121" fillId="0" borderId="0"/>
    <xf numFmtId="0" fontId="122" fillId="0" borderId="0"/>
    <xf numFmtId="0" fontId="121" fillId="0" borderId="0"/>
    <xf numFmtId="0" fontId="120" fillId="0" borderId="0"/>
    <xf numFmtId="0" fontId="121" fillId="0" borderId="0"/>
    <xf numFmtId="0" fontId="120" fillId="0" borderId="0"/>
    <xf numFmtId="0" fontId="12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1" fillId="0" borderId="0"/>
    <xf numFmtId="0" fontId="120" fillId="0" borderId="0"/>
    <xf numFmtId="0" fontId="120" fillId="0" borderId="0"/>
    <xf numFmtId="0" fontId="121" fillId="0" borderId="0"/>
    <xf numFmtId="0" fontId="120" fillId="0" borderId="0"/>
    <xf numFmtId="0" fontId="120" fillId="0" borderId="0"/>
    <xf numFmtId="0" fontId="122" fillId="0" borderId="0"/>
    <xf numFmtId="0" fontId="120" fillId="5" borderId="7" applyNumberFormat="0" applyFont="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0" fillId="0" borderId="0"/>
    <xf numFmtId="0" fontId="122"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0" fillId="5" borderId="7" applyNumberFormat="0" applyFont="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2" fillId="0" borderId="0"/>
    <xf numFmtId="0" fontId="120" fillId="0" borderId="0"/>
    <xf numFmtId="0" fontId="122" fillId="0" borderId="0"/>
    <xf numFmtId="0" fontId="120" fillId="0" borderId="0"/>
    <xf numFmtId="0" fontId="122" fillId="0" borderId="0"/>
    <xf numFmtId="0" fontId="120" fillId="0" borderId="0"/>
    <xf numFmtId="0" fontId="123"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2" fillId="0" borderId="0"/>
    <xf numFmtId="0" fontId="122" fillId="0" borderId="0"/>
    <xf numFmtId="0" fontId="123"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2" fillId="0" borderId="0"/>
    <xf numFmtId="0" fontId="122" fillId="0" borderId="0"/>
    <xf numFmtId="0" fontId="108"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23" fillId="0" borderId="0"/>
    <xf numFmtId="0" fontId="19"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38" fillId="20" borderId="0" applyFont="0" applyBorder="0" applyAlignment="0">
      <alignment horizontal="center" wrapText="1"/>
    </xf>
    <xf numFmtId="0" fontId="38" fillId="20" borderId="0" applyFont="0" applyBorder="0" applyAlignment="0">
      <alignment horizontal="center" wrapText="1"/>
    </xf>
    <xf numFmtId="0" fontId="21" fillId="0" borderId="0"/>
    <xf numFmtId="9"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21" fillId="0" borderId="0"/>
    <xf numFmtId="0" fontId="21" fillId="0" borderId="0"/>
    <xf numFmtId="0" fontId="33" fillId="0" borderId="0"/>
    <xf numFmtId="0" fontId="11" fillId="0" borderId="0"/>
    <xf numFmtId="0" fontId="21" fillId="0" borderId="0"/>
    <xf numFmtId="0" fontId="21"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xf numFmtId="0" fontId="19" fillId="0" borderId="0"/>
    <xf numFmtId="0" fontId="11" fillId="0" borderId="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9"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1" fillId="0" borderId="0"/>
    <xf numFmtId="0" fontId="11" fillId="0" borderId="0"/>
    <xf numFmtId="0" fontId="21" fillId="0" borderId="0"/>
    <xf numFmtId="0" fontId="21" fillId="0" borderId="0"/>
    <xf numFmtId="44" fontId="33" fillId="0" borderId="0" applyFont="0" applyFill="0" applyBorder="0" applyAlignment="0" applyProtection="0"/>
    <xf numFmtId="43" fontId="33" fillId="0" borderId="0" applyFont="0" applyFill="0" applyBorder="0" applyAlignment="0" applyProtection="0"/>
    <xf numFmtId="0" fontId="11" fillId="5" borderId="7" applyNumberFormat="0" applyFon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1" fillId="0" borderId="0"/>
    <xf numFmtId="0" fontId="19" fillId="0" borderId="0"/>
    <xf numFmtId="0" fontId="21"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9" fillId="0" borderId="0"/>
    <xf numFmtId="0" fontId="19" fillId="0" borderId="0"/>
    <xf numFmtId="0" fontId="19" fillId="0" borderId="0"/>
    <xf numFmtId="0" fontId="21" fillId="0" borderId="0"/>
    <xf numFmtId="0" fontId="21" fillId="0" borderId="0"/>
    <xf numFmtId="0" fontId="11" fillId="0" borderId="0"/>
    <xf numFmtId="0" fontId="33" fillId="41" borderId="51" applyNumberFormat="0" applyFont="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0" fontId="33" fillId="0" borderId="0"/>
    <xf numFmtId="0" fontId="33" fillId="41" borderId="51" applyNumberFormat="0" applyFont="0" applyAlignment="0" applyProtection="0"/>
    <xf numFmtId="0" fontId="19" fillId="0" borderId="0"/>
    <xf numFmtId="0" fontId="21" fillId="0" borderId="0"/>
    <xf numFmtId="0" fontId="34" fillId="0" borderId="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21" fillId="0" borderId="0"/>
    <xf numFmtId="43" fontId="34"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1" fillId="0" borderId="0"/>
    <xf numFmtId="43" fontId="33" fillId="0" borderId="0" applyFont="0" applyFill="0" applyBorder="0" applyAlignment="0" applyProtection="0"/>
    <xf numFmtId="44" fontId="33" fillId="0" borderId="0" applyFont="0" applyFill="0" applyBorder="0" applyAlignment="0" applyProtection="0"/>
    <xf numFmtId="0" fontId="19" fillId="0" borderId="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9" fillId="0" borderId="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21" fillId="0" borderId="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43" fontId="11" fillId="0" borderId="0" applyFont="0" applyFill="0" applyBorder="0" applyAlignment="0" applyProtection="0"/>
    <xf numFmtId="43" fontId="33" fillId="0" borderId="0" applyFont="0" applyFill="0" applyBorder="0" applyAlignment="0" applyProtection="0"/>
    <xf numFmtId="0" fontId="11" fillId="0" borderId="0"/>
    <xf numFmtId="0" fontId="33" fillId="0" borderId="0"/>
    <xf numFmtId="0" fontId="11" fillId="0" borderId="0"/>
    <xf numFmtId="0" fontId="11" fillId="0" borderId="0"/>
    <xf numFmtId="0" fontId="34" fillId="41" borderId="51" applyNumberFormat="0" applyFont="0" applyAlignment="0" applyProtection="0"/>
    <xf numFmtId="0" fontId="11" fillId="0" borderId="0"/>
    <xf numFmtId="0" fontId="11" fillId="0" borderId="0"/>
    <xf numFmtId="0" fontId="33" fillId="0" borderId="0"/>
    <xf numFmtId="0" fontId="11" fillId="0" borderId="0"/>
    <xf numFmtId="0" fontId="11" fillId="0" borderId="0"/>
    <xf numFmtId="0" fontId="34" fillId="0" borderId="0"/>
    <xf numFmtId="44"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0" fontId="19" fillId="0" borderId="0"/>
    <xf numFmtId="0" fontId="19" fillId="0" borderId="0"/>
    <xf numFmtId="0" fontId="11"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8" fillId="20" borderId="0" applyFont="0" applyBorder="0" applyAlignment="0">
      <alignment horizontal="center" wrapText="1"/>
    </xf>
    <xf numFmtId="43" fontId="33" fillId="0" borderId="0" applyFont="0" applyFill="0" applyBorder="0" applyAlignment="0" applyProtection="0"/>
    <xf numFmtId="44" fontId="33" fillId="0" borderId="0" applyFont="0" applyFill="0" applyBorder="0" applyAlignment="0" applyProtection="0"/>
    <xf numFmtId="43" fontId="3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0" fontId="21" fillId="0" borderId="0"/>
    <xf numFmtId="0" fontId="11"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0" borderId="0"/>
    <xf numFmtId="0" fontId="19" fillId="0" borderId="0"/>
    <xf numFmtId="0" fontId="11" fillId="0" borderId="0"/>
    <xf numFmtId="0" fontId="19" fillId="0" borderId="0"/>
    <xf numFmtId="0" fontId="19" fillId="0" borderId="0"/>
    <xf numFmtId="0" fontId="11" fillId="0" borderId="0"/>
    <xf numFmtId="0" fontId="21" fillId="0" borderId="0"/>
    <xf numFmtId="0" fontId="11" fillId="0" borderId="0"/>
    <xf numFmtId="0" fontId="19" fillId="0" borderId="0"/>
    <xf numFmtId="0" fontId="19" fillId="0" borderId="0"/>
    <xf numFmtId="0" fontId="11" fillId="0" borderId="0"/>
    <xf numFmtId="0" fontId="11" fillId="0" borderId="0"/>
    <xf numFmtId="0" fontId="19" fillId="0" borderId="0"/>
    <xf numFmtId="0" fontId="11" fillId="0" borderId="0"/>
    <xf numFmtId="0" fontId="19" fillId="0" borderId="0"/>
    <xf numFmtId="0" fontId="21" fillId="0" borderId="0"/>
    <xf numFmtId="0" fontId="11" fillId="0" borderId="0"/>
    <xf numFmtId="0" fontId="11" fillId="0" borderId="0"/>
    <xf numFmtId="0" fontId="11" fillId="5" borderId="7" applyNumberFormat="0" applyFont="0" applyAlignment="0" applyProtection="0"/>
    <xf numFmtId="0" fontId="19" fillId="0" borderId="0"/>
    <xf numFmtId="0" fontId="19" fillId="0" borderId="0"/>
    <xf numFmtId="0" fontId="11" fillId="0" borderId="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9" fontId="31" fillId="0" borderId="0" applyFont="0" applyFill="0" applyBorder="0" applyAlignment="0" applyProtection="0"/>
    <xf numFmtId="0" fontId="32" fillId="20" borderId="0" applyFont="0" applyBorder="0" applyAlignment="0">
      <alignment horizontal="center" wrapText="1"/>
    </xf>
    <xf numFmtId="0" fontId="1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43" fontId="1" fillId="0" borderId="0" applyFont="0" applyFill="0" applyBorder="0" applyAlignment="0" applyProtection="0"/>
    <xf numFmtId="0" fontId="33" fillId="0" borderId="0"/>
    <xf numFmtId="0" fontId="19"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9" fillId="0" borderId="0"/>
    <xf numFmtId="0" fontId="11" fillId="0" borderId="0"/>
    <xf numFmtId="0" fontId="21" fillId="0" borderId="0"/>
    <xf numFmtId="0" fontId="19" fillId="0" borderId="0"/>
    <xf numFmtId="0" fontId="11" fillId="0" borderId="0"/>
    <xf numFmtId="0" fontId="11" fillId="0" borderId="0"/>
    <xf numFmtId="0" fontId="19" fillId="0" borderId="0"/>
    <xf numFmtId="0" fontId="11" fillId="0" borderId="0"/>
    <xf numFmtId="0" fontId="1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5" borderId="7"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21" fillId="0" borderId="0"/>
    <xf numFmtId="0" fontId="11" fillId="0" borderId="0"/>
    <xf numFmtId="0" fontId="108" fillId="0" borderId="0"/>
    <xf numFmtId="43" fontId="108" fillId="0" borderId="0" applyFont="0" applyFill="0" applyBorder="0" applyAlignment="0" applyProtection="0"/>
    <xf numFmtId="0" fontId="108" fillId="0" borderId="0"/>
    <xf numFmtId="0" fontId="19" fillId="0" borderId="0"/>
    <xf numFmtId="0" fontId="19" fillId="0" borderId="0"/>
    <xf numFmtId="0" fontId="19"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21" fillId="0" borderId="0"/>
    <xf numFmtId="0" fontId="21" fillId="0" borderId="0"/>
    <xf numFmtId="0" fontId="108"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08" fillId="0" borderId="0"/>
    <xf numFmtId="0" fontId="150" fillId="0" borderId="0"/>
    <xf numFmtId="0" fontId="153" fillId="0" borderId="0"/>
    <xf numFmtId="43" fontId="153" fillId="0" borderId="0" applyFont="0" applyFill="0" applyBorder="0" applyAlignment="0" applyProtection="0"/>
    <xf numFmtId="44" fontId="153"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593">
    <xf numFmtId="0" fontId="0" fillId="0" borderId="0" xfId="0"/>
    <xf numFmtId="0" fontId="43" fillId="0" borderId="0" xfId="0" applyFont="1" applyProtection="1"/>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40" fillId="21" borderId="0" xfId="0" applyFont="1" applyFill="1" applyBorder="1" applyAlignment="1" applyProtection="1">
      <alignment horizontal="center" wrapText="1"/>
    </xf>
    <xf numFmtId="0" fontId="47" fillId="24" borderId="10" xfId="0" applyFont="1" applyFill="1" applyBorder="1" applyAlignment="1" applyProtection="1">
      <alignment horizontal="center" wrapText="1"/>
    </xf>
    <xf numFmtId="0" fontId="41" fillId="0" borderId="0" xfId="0" applyFont="1" applyAlignment="1" applyProtection="1">
      <alignment horizontal="left" wrapText="1"/>
    </xf>
    <xf numFmtId="0" fontId="41" fillId="0" borderId="0" xfId="0" applyFont="1" applyAlignment="1" applyProtection="1">
      <alignment horizontal="left" vertical="center" wrapText="1"/>
    </xf>
    <xf numFmtId="0" fontId="41" fillId="24" borderId="0" xfId="0" applyFont="1" applyFill="1" applyBorder="1" applyAlignment="1" applyProtection="1">
      <alignment horizontal="left" wrapText="1"/>
    </xf>
    <xf numFmtId="0" fontId="39" fillId="0" borderId="0" xfId="0" applyFont="1" applyAlignment="1" applyProtection="1">
      <alignment horizontal="center"/>
    </xf>
    <xf numFmtId="167" fontId="39" fillId="23" borderId="0" xfId="545" applyNumberFormat="1" applyFont="1" applyFill="1" applyProtection="1"/>
    <xf numFmtId="0" fontId="50" fillId="25" borderId="0" xfId="0" applyFont="1" applyFill="1" applyAlignment="1" applyProtection="1">
      <alignment horizontal="center" wrapText="1"/>
    </xf>
    <xf numFmtId="0" fontId="51" fillId="21" borderId="10" xfId="0" applyFont="1" applyFill="1" applyBorder="1" applyAlignment="1" applyProtection="1">
      <alignment horizontal="center" wrapText="1"/>
    </xf>
    <xf numFmtId="0" fontId="51" fillId="21" borderId="0" xfId="0" applyFont="1" applyFill="1" applyBorder="1" applyAlignment="1" applyProtection="1">
      <alignment horizontal="center" wrapText="1"/>
    </xf>
    <xf numFmtId="0" fontId="0" fillId="0" borderId="0" xfId="0" applyFont="1" applyAlignment="1" applyProtection="1">
      <alignment wrapText="1"/>
      <protection locked="0"/>
    </xf>
    <xf numFmtId="0" fontId="0" fillId="0" borderId="0" xfId="0" applyFont="1" applyFill="1" applyProtection="1"/>
    <xf numFmtId="0" fontId="0" fillId="0" borderId="0" xfId="0" applyNumberFormat="1" applyFont="1" applyFill="1" applyAlignment="1" applyProtection="1">
      <alignment vertical="center" wrapText="1"/>
    </xf>
    <xf numFmtId="0" fontId="53"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55" fillId="0" borderId="0" xfId="0" applyNumberFormat="1" applyFont="1" applyFill="1" applyAlignment="1" applyProtection="1">
      <alignment vertical="center" wrapText="1"/>
    </xf>
    <xf numFmtId="0" fontId="53" fillId="0" borderId="0" xfId="0" applyNumberFormat="1" applyFont="1" applyFill="1" applyAlignment="1" applyProtection="1">
      <alignment vertical="center" wrapText="1"/>
    </xf>
    <xf numFmtId="0" fontId="0" fillId="22" borderId="0" xfId="0" applyFont="1" applyFill="1" applyBorder="1" applyAlignment="1" applyProtection="1">
      <alignment vertical="center"/>
    </xf>
    <xf numFmtId="0" fontId="49" fillId="24" borderId="20" xfId="0" applyFont="1" applyFill="1" applyBorder="1" applyAlignment="1" applyProtection="1">
      <alignment horizontal="center" vertical="center" wrapText="1"/>
    </xf>
    <xf numFmtId="0" fontId="40" fillId="24" borderId="0" xfId="0" applyFont="1" applyFill="1" applyBorder="1" applyAlignment="1" applyProtection="1">
      <alignment horizontal="center" vertical="center" wrapText="1"/>
    </xf>
    <xf numFmtId="0" fontId="51" fillId="21" borderId="10" xfId="0" applyFont="1" applyFill="1" applyBorder="1" applyAlignment="1" applyProtection="1">
      <alignment horizontal="center" vertical="center" wrapText="1"/>
    </xf>
    <xf numFmtId="0" fontId="50" fillId="25" borderId="0" xfId="0" applyFont="1" applyFill="1" applyAlignment="1" applyProtection="1">
      <alignment horizontal="center" vertical="center"/>
    </xf>
    <xf numFmtId="0" fontId="40" fillId="23" borderId="0" xfId="0" applyFont="1" applyFill="1" applyAlignment="1" applyProtection="1">
      <alignment vertical="center" wrapText="1"/>
    </xf>
    <xf numFmtId="0" fontId="40" fillId="21" borderId="0" xfId="0" applyFont="1" applyFill="1" applyBorder="1" applyAlignment="1" applyProtection="1">
      <alignment horizontal="center" vertical="center" wrapText="1"/>
    </xf>
    <xf numFmtId="0" fontId="56" fillId="0" borderId="0" xfId="0" applyFont="1" applyProtection="1"/>
    <xf numFmtId="49" fontId="0" fillId="0" borderId="32" xfId="0" applyNumberFormat="1" applyFont="1" applyFill="1" applyBorder="1" applyAlignment="1">
      <alignment horizontal="center"/>
    </xf>
    <xf numFmtId="49" fontId="0" fillId="0" borderId="31" xfId="0" applyNumberFormat="1" applyFont="1" applyFill="1" applyBorder="1" applyAlignment="1">
      <alignment horizontal="center"/>
    </xf>
    <xf numFmtId="0" fontId="0" fillId="0" borderId="0" xfId="0" applyFont="1" applyFill="1" applyAlignment="1" applyProtection="1">
      <alignment vertical="center" wrapText="1"/>
      <protection locked="0"/>
    </xf>
    <xf numFmtId="164" fontId="50" fillId="25" borderId="0" xfId="439" applyNumberFormat="1" applyFont="1" applyFill="1" applyAlignment="1" applyProtection="1">
      <alignment horizontal="center"/>
    </xf>
    <xf numFmtId="164" fontId="56" fillId="22" borderId="22" xfId="439" applyNumberFormat="1" applyFont="1" applyFill="1" applyBorder="1" applyAlignment="1" applyProtection="1">
      <alignment horizontal="center" vertical="center" wrapText="1"/>
    </xf>
    <xf numFmtId="164" fontId="49" fillId="24" borderId="10" xfId="439" applyNumberFormat="1" applyFont="1" applyFill="1" applyBorder="1" applyAlignment="1" applyProtection="1">
      <alignment horizontal="center" wrapText="1"/>
    </xf>
    <xf numFmtId="39" fontId="39" fillId="0" borderId="0" xfId="0" applyNumberFormat="1" applyFont="1" applyAlignment="1" applyProtection="1">
      <alignment horizontal="center"/>
    </xf>
    <xf numFmtId="39" fontId="40" fillId="21" borderId="0" xfId="0" applyNumberFormat="1" applyFont="1" applyFill="1" applyBorder="1" applyAlignment="1" applyProtection="1">
      <alignment horizontal="center" wrapText="1"/>
    </xf>
    <xf numFmtId="0" fontId="40" fillId="0" borderId="0" xfId="0" applyFont="1" applyFill="1" applyAlignment="1" applyProtection="1">
      <alignment vertical="center" wrapText="1"/>
    </xf>
    <xf numFmtId="39" fontId="51" fillId="30" borderId="0" xfId="0" applyNumberFormat="1" applyFont="1" applyFill="1" applyBorder="1" applyAlignment="1" applyProtection="1">
      <alignment horizontal="center" wrapText="1"/>
    </xf>
    <xf numFmtId="0" fontId="0" fillId="0" borderId="0" xfId="0" applyFont="1" applyProtection="1">
      <protection locked="0"/>
    </xf>
    <xf numFmtId="0" fontId="52" fillId="0" borderId="24" xfId="0" applyNumberFormat="1" applyFont="1" applyFill="1" applyBorder="1" applyAlignment="1" applyProtection="1">
      <alignment horizontal="left" vertical="center" wrapText="1"/>
    </xf>
    <xf numFmtId="0" fontId="60" fillId="0" borderId="0" xfId="0" applyFont="1" applyFill="1" applyAlignment="1" applyProtection="1">
      <alignment horizontal="center" vertical="center"/>
    </xf>
    <xf numFmtId="0" fontId="49" fillId="0" borderId="0" xfId="0" applyFont="1" applyFill="1" applyAlignment="1" applyProtection="1">
      <alignment horizontal="center" vertical="center" wrapText="1"/>
    </xf>
    <xf numFmtId="0" fontId="56" fillId="0" borderId="22" xfId="439" applyNumberFormat="1" applyFont="1" applyFill="1" applyBorder="1" applyAlignment="1" applyProtection="1">
      <alignment horizontal="center" vertical="center" wrapText="1"/>
    </xf>
    <xf numFmtId="37" fontId="39" fillId="0" borderId="27" xfId="439" applyNumberFormat="1" applyFont="1" applyFill="1" applyBorder="1" applyAlignment="1" applyProtection="1">
      <alignment horizontal="center" vertical="center" wrapText="1"/>
    </xf>
    <xf numFmtId="165" fontId="56" fillId="29" borderId="22" xfId="439" applyNumberFormat="1" applyFont="1" applyFill="1" applyBorder="1" applyAlignment="1" applyProtection="1">
      <alignment horizontal="center" vertical="center" wrapText="1"/>
      <protection locked="0"/>
    </xf>
    <xf numFmtId="0" fontId="0" fillId="28" borderId="0" xfId="0" applyNumberFormat="1" applyFont="1" applyFill="1" applyAlignment="1" applyProtection="1">
      <alignment vertical="center" wrapText="1"/>
    </xf>
    <xf numFmtId="0" fontId="56" fillId="22" borderId="24" xfId="0" applyNumberFormat="1" applyFont="1" applyFill="1" applyBorder="1" applyAlignment="1" applyProtection="1">
      <alignment horizontal="left" vertical="center" wrapText="1"/>
    </xf>
    <xf numFmtId="169" fontId="39" fillId="0" borderId="0" xfId="439" applyNumberFormat="1" applyFont="1" applyFill="1" applyAlignment="1" applyProtection="1">
      <alignment horizontal="center" vertical="center"/>
      <protection locked="0"/>
    </xf>
    <xf numFmtId="171" fontId="56" fillId="0" borderId="22" xfId="439" applyNumberFormat="1" applyFont="1" applyFill="1" applyBorder="1" applyAlignment="1" applyProtection="1">
      <alignment horizontal="center" vertical="center" wrapText="1"/>
    </xf>
    <xf numFmtId="0" fontId="39" fillId="0" borderId="23" xfId="0" applyNumberFormat="1" applyFont="1" applyFill="1" applyBorder="1" applyAlignment="1" applyProtection="1">
      <alignment horizontal="center" vertical="center"/>
    </xf>
    <xf numFmtId="0" fontId="53" fillId="0" borderId="0" xfId="0" applyFont="1" applyFill="1" applyAlignment="1" applyProtection="1">
      <alignment vertical="center" wrapText="1"/>
    </xf>
    <xf numFmtId="0" fontId="53"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22" xfId="0" applyFont="1" applyFill="1" applyBorder="1" applyAlignment="1" applyProtection="1">
      <alignment vertical="center" wrapText="1"/>
      <protection locked="0"/>
    </xf>
    <xf numFmtId="164" fontId="56" fillId="29" borderId="42" xfId="439" applyNumberFormat="1" applyFont="1" applyFill="1" applyBorder="1" applyAlignment="1" applyProtection="1">
      <alignment horizontal="center" vertical="center" wrapText="1"/>
      <protection locked="0"/>
    </xf>
    <xf numFmtId="0" fontId="39" fillId="32" borderId="0" xfId="0" applyFont="1" applyFill="1" applyProtection="1"/>
    <xf numFmtId="0" fontId="0" fillId="0" borderId="34" xfId="0" applyNumberFormat="1" applyFont="1" applyFill="1" applyBorder="1" applyAlignment="1" applyProtection="1">
      <alignment horizontal="left" vertical="center" wrapText="1"/>
    </xf>
    <xf numFmtId="0" fontId="56" fillId="0" borderId="24" xfId="0" applyNumberFormat="1" applyFont="1" applyFill="1" applyBorder="1" applyAlignment="1" applyProtection="1">
      <alignment horizontal="left" vertical="center" wrapText="1"/>
    </xf>
    <xf numFmtId="164" fontId="49" fillId="0" borderId="0" xfId="0" applyNumberFormat="1" applyFont="1" applyAlignment="1" applyProtection="1">
      <alignment wrapText="1"/>
    </xf>
    <xf numFmtId="164" fontId="56" fillId="22" borderId="22" xfId="439" applyNumberFormat="1" applyFont="1" applyFill="1" applyBorder="1" applyAlignment="1" applyProtection="1">
      <alignment horizontal="center" vertical="center" wrapText="1"/>
      <protection locked="0"/>
    </xf>
    <xf numFmtId="171" fontId="56" fillId="22" borderId="22" xfId="439" applyNumberFormat="1" applyFont="1" applyFill="1" applyBorder="1" applyAlignment="1" applyProtection="1">
      <alignment horizontal="center" vertical="center" wrapText="1"/>
    </xf>
    <xf numFmtId="39" fontId="56" fillId="22" borderId="27" xfId="439" applyNumberFormat="1" applyFont="1" applyFill="1" applyBorder="1" applyAlignment="1" applyProtection="1">
      <alignment horizontal="center" vertical="center" wrapText="1"/>
    </xf>
    <xf numFmtId="164" fontId="56" fillId="22" borderId="28" xfId="439" applyNumberFormat="1" applyFont="1" applyFill="1" applyBorder="1" applyAlignment="1" applyProtection="1">
      <alignment horizontal="center" vertical="center" wrapText="1"/>
    </xf>
    <xf numFmtId="0" fontId="39" fillId="22" borderId="23" xfId="0" applyNumberFormat="1" applyFont="1" applyFill="1" applyBorder="1" applyAlignment="1" applyProtection="1">
      <alignment horizontal="center" vertical="center"/>
    </xf>
    <xf numFmtId="164" fontId="56" fillId="29" borderId="30" xfId="439" applyNumberFormat="1" applyFont="1" applyFill="1" applyBorder="1" applyAlignment="1" applyProtection="1">
      <alignment horizontal="center" vertical="center" wrapText="1"/>
      <protection locked="0"/>
    </xf>
    <xf numFmtId="0" fontId="48" fillId="0" borderId="0" xfId="0" applyFont="1" applyAlignment="1" applyProtection="1">
      <alignment horizontal="center"/>
    </xf>
    <xf numFmtId="0" fontId="41" fillId="22" borderId="0" xfId="0" applyFont="1" applyFill="1" applyAlignment="1" applyProtection="1">
      <alignment horizontal="left" wrapText="1"/>
    </xf>
    <xf numFmtId="171" fontId="56" fillId="22" borderId="29" xfId="439" applyNumberFormat="1" applyFont="1" applyFill="1" applyBorder="1" applyAlignment="1" applyProtection="1">
      <alignment horizontal="center" vertical="center" wrapText="1"/>
    </xf>
    <xf numFmtId="37" fontId="56" fillId="0" borderId="22" xfId="439" applyNumberFormat="1" applyFont="1" applyFill="1" applyBorder="1" applyAlignment="1" applyProtection="1">
      <alignment horizontal="center" vertical="center" wrapText="1"/>
    </xf>
    <xf numFmtId="0" fontId="39" fillId="0" borderId="0" xfId="0" applyFont="1" applyAlignment="1" applyProtection="1">
      <alignment horizontal="left" vertical="center" wrapText="1"/>
    </xf>
    <xf numFmtId="0" fontId="60" fillId="0" borderId="0" xfId="0" applyFont="1" applyProtection="1"/>
    <xf numFmtId="0" fontId="39" fillId="0" borderId="54" xfId="0" applyFont="1" applyBorder="1"/>
    <xf numFmtId="0" fontId="39" fillId="26" borderId="16" xfId="0" applyFont="1" applyFill="1" applyBorder="1" applyAlignment="1" applyProtection="1">
      <alignment horizontal="left"/>
    </xf>
    <xf numFmtId="0" fontId="39" fillId="0" borderId="17" xfId="0" applyFont="1" applyBorder="1" applyAlignment="1">
      <alignment vertical="center"/>
    </xf>
    <xf numFmtId="0" fontId="39" fillId="0" borderId="0" xfId="0" applyFont="1" applyBorder="1" applyAlignment="1">
      <alignment vertical="center"/>
    </xf>
    <xf numFmtId="0" fontId="39" fillId="0" borderId="15" xfId="0" applyFont="1" applyBorder="1" applyAlignment="1">
      <alignment vertical="center"/>
    </xf>
    <xf numFmtId="0" fontId="0" fillId="0" borderId="0" xfId="0" applyAlignment="1">
      <alignment horizontal="center"/>
    </xf>
    <xf numFmtId="0" fontId="0" fillId="0" borderId="58" xfId="0" applyNumberFormat="1" applyFont="1" applyFill="1" applyBorder="1" applyAlignment="1">
      <alignment horizontal="center"/>
    </xf>
    <xf numFmtId="0" fontId="76" fillId="0" borderId="0" xfId="0" applyFont="1" applyAlignment="1">
      <alignment horizontal="center"/>
    </xf>
    <xf numFmtId="0" fontId="39" fillId="0" borderId="23" xfId="0" applyFont="1" applyBorder="1" applyAlignment="1">
      <alignment horizontal="center" vertical="center"/>
    </xf>
    <xf numFmtId="0" fontId="39" fillId="0" borderId="0" xfId="0" applyFont="1" applyAlignment="1">
      <alignment vertical="center"/>
    </xf>
    <xf numFmtId="170" fontId="56" fillId="73" borderId="28" xfId="439" applyNumberFormat="1" applyFont="1" applyFill="1" applyBorder="1" applyAlignment="1" applyProtection="1">
      <alignment horizontal="center" vertical="center" wrapText="1"/>
    </xf>
    <xf numFmtId="0" fontId="39" fillId="72" borderId="61" xfId="0" applyNumberFormat="1" applyFont="1" applyFill="1" applyBorder="1" applyAlignment="1" applyProtection="1">
      <alignment horizontal="center" vertical="center"/>
    </xf>
    <xf numFmtId="0" fontId="0" fillId="71" borderId="0" xfId="0" applyFill="1"/>
    <xf numFmtId="0" fontId="112" fillId="71" borderId="0" xfId="0" applyFont="1" applyFill="1" applyAlignment="1">
      <alignment vertical="center" wrapText="1"/>
    </xf>
    <xf numFmtId="0" fontId="46" fillId="71" borderId="0" xfId="0" applyFont="1" applyFill="1" applyAlignment="1">
      <alignment horizontal="justify" vertical="center"/>
    </xf>
    <xf numFmtId="0" fontId="117" fillId="75" borderId="0" xfId="0" applyFont="1" applyFill="1" applyAlignment="1">
      <alignment vertical="center"/>
    </xf>
    <xf numFmtId="0" fontId="56" fillId="30" borderId="24" xfId="0" applyNumberFormat="1" applyFont="1" applyFill="1" applyBorder="1" applyAlignment="1" applyProtection="1">
      <alignment horizontal="left" vertical="center" wrapText="1"/>
    </xf>
    <xf numFmtId="0" fontId="41" fillId="30" borderId="63" xfId="0" applyFont="1" applyFill="1" applyBorder="1" applyAlignment="1">
      <alignment wrapText="1"/>
    </xf>
    <xf numFmtId="14" fontId="41" fillId="30" borderId="63" xfId="0" applyNumberFormat="1" applyFont="1" applyFill="1" applyBorder="1" applyAlignment="1">
      <alignment wrapText="1"/>
    </xf>
    <xf numFmtId="0" fontId="39" fillId="30" borderId="61" xfId="0" applyNumberFormat="1" applyFont="1" applyFill="1" applyBorder="1" applyAlignment="1" applyProtection="1">
      <alignment horizontal="center" vertical="center"/>
    </xf>
    <xf numFmtId="49" fontId="56" fillId="0" borderId="22" xfId="439" applyNumberFormat="1" applyFont="1" applyFill="1" applyBorder="1" applyAlignment="1" applyProtection="1">
      <alignment horizontal="center" vertical="center" wrapText="1"/>
    </xf>
    <xf numFmtId="0" fontId="113" fillId="71" borderId="0" xfId="0" applyFont="1" applyFill="1" applyAlignment="1">
      <alignment horizontal="left" vertical="center" wrapText="1"/>
    </xf>
    <xf numFmtId="0" fontId="33" fillId="71" borderId="0" xfId="30097" applyFill="1"/>
    <xf numFmtId="0" fontId="116" fillId="75" borderId="0" xfId="30097" applyFont="1" applyFill="1" applyAlignment="1">
      <alignment horizontal="center" vertical="center" wrapText="1"/>
    </xf>
    <xf numFmtId="0" fontId="112" fillId="71" borderId="0" xfId="30097" applyFont="1" applyFill="1" applyAlignment="1">
      <alignment vertical="center" wrapText="1"/>
    </xf>
    <xf numFmtId="0" fontId="46" fillId="71" borderId="0" xfId="30097" applyFont="1" applyFill="1" applyAlignment="1">
      <alignment vertical="center" wrapText="1"/>
    </xf>
    <xf numFmtId="0" fontId="117" fillId="75" borderId="0" xfId="30097" applyFont="1" applyFill="1" applyAlignment="1">
      <alignment vertical="center"/>
    </xf>
    <xf numFmtId="0" fontId="0" fillId="0" borderId="0" xfId="0"/>
    <xf numFmtId="169" fontId="39" fillId="29" borderId="0" xfId="439" applyNumberFormat="1" applyFont="1" applyFill="1" applyAlignment="1" applyProtection="1">
      <alignment horizontal="center" vertical="center"/>
      <protection locked="0"/>
    </xf>
    <xf numFmtId="172" fontId="39" fillId="29" borderId="0" xfId="439" applyNumberFormat="1" applyFont="1" applyFill="1" applyAlignment="1" applyProtection="1">
      <alignment horizontal="center" vertical="center"/>
      <protection locked="0"/>
    </xf>
    <xf numFmtId="0" fontId="39" fillId="0" borderId="41" xfId="0" applyNumberFormat="1" applyFont="1" applyFill="1" applyBorder="1" applyAlignment="1" applyProtection="1">
      <alignment horizontal="center" vertical="center"/>
    </xf>
    <xf numFmtId="3" fontId="39" fillId="29" borderId="0" xfId="439" applyNumberFormat="1" applyFont="1" applyFill="1" applyAlignment="1" applyProtection="1">
      <alignment horizontal="center" vertical="center"/>
      <protection locked="0"/>
    </xf>
    <xf numFmtId="37" fontId="39" fillId="29" borderId="0" xfId="439" applyNumberFormat="1" applyFont="1" applyFill="1" applyAlignment="1" applyProtection="1">
      <alignment horizontal="center" vertical="center"/>
      <protection locked="0"/>
    </xf>
    <xf numFmtId="0" fontId="0" fillId="0" borderId="0" xfId="0" applyFont="1"/>
    <xf numFmtId="0" fontId="0" fillId="0" borderId="0" xfId="0" applyFont="1" applyFill="1"/>
    <xf numFmtId="0" fontId="0" fillId="0" borderId="43" xfId="0" applyNumberFormat="1" applyFont="1" applyFill="1" applyBorder="1" applyAlignment="1" applyProtection="1">
      <alignment horizontal="center" vertical="center"/>
    </xf>
    <xf numFmtId="0" fontId="0" fillId="0" borderId="43" xfId="0" applyNumberFormat="1" applyFont="1" applyFill="1" applyBorder="1" applyAlignment="1" applyProtection="1">
      <alignment horizontal="center" vertical="center" wrapText="1"/>
    </xf>
    <xf numFmtId="0" fontId="0" fillId="0" borderId="43" xfId="0" applyFont="1" applyFill="1" applyBorder="1" applyAlignment="1" applyProtection="1">
      <alignment vertical="center" wrapText="1"/>
    </xf>
    <xf numFmtId="0" fontId="0" fillId="0" borderId="43" xfId="0" applyFont="1" applyFill="1" applyBorder="1" applyAlignment="1" applyProtection="1">
      <alignment horizontal="left" vertical="center" wrapText="1"/>
    </xf>
    <xf numFmtId="0" fontId="39" fillId="0" borderId="25" xfId="0" applyFont="1" applyFill="1" applyBorder="1" applyAlignment="1">
      <alignment horizontal="center" vertical="center"/>
    </xf>
    <xf numFmtId="0" fontId="39" fillId="0" borderId="24" xfId="0" applyFont="1" applyFill="1" applyBorder="1" applyAlignment="1">
      <alignment horizontal="center" vertical="center"/>
    </xf>
    <xf numFmtId="0" fontId="39" fillId="0" borderId="23" xfId="0" applyFont="1" applyFill="1" applyBorder="1" applyAlignment="1">
      <alignment horizontal="center" vertical="center"/>
    </xf>
    <xf numFmtId="0" fontId="39" fillId="0" borderId="41" xfId="0" applyFont="1" applyFill="1" applyBorder="1" applyAlignment="1">
      <alignment horizontal="center" vertical="center"/>
    </xf>
    <xf numFmtId="0" fontId="58" fillId="0" borderId="24" xfId="0" applyFont="1" applyFill="1" applyBorder="1" applyAlignment="1">
      <alignment horizontal="center" vertical="center"/>
    </xf>
    <xf numFmtId="0" fontId="49" fillId="0" borderId="24" xfId="0" applyFont="1" applyFill="1" applyBorder="1" applyAlignment="1">
      <alignment horizontal="center" vertical="center" wrapText="1"/>
    </xf>
    <xf numFmtId="0" fontId="39" fillId="0" borderId="61" xfId="0" applyFont="1" applyFill="1" applyBorder="1" applyAlignment="1">
      <alignment horizontal="center" vertical="center"/>
    </xf>
    <xf numFmtId="0" fontId="64" fillId="0" borderId="0" xfId="0" applyFont="1" applyFill="1"/>
    <xf numFmtId="0" fontId="56" fillId="32" borderId="24" xfId="0" applyNumberFormat="1" applyFont="1" applyFill="1" applyBorder="1" applyAlignment="1" applyProtection="1">
      <alignment horizontal="left" vertical="center" wrapText="1"/>
    </xf>
    <xf numFmtId="0" fontId="0" fillId="0" borderId="22" xfId="0" applyNumberFormat="1" applyFont="1" applyFill="1" applyBorder="1" applyAlignment="1" applyProtection="1">
      <alignment horizontal="left" vertical="center" wrapText="1"/>
    </xf>
    <xf numFmtId="0" fontId="0" fillId="0" borderId="24" xfId="0" applyNumberFormat="1"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24" xfId="0" applyNumberFormat="1" applyFont="1" applyFill="1" applyBorder="1" applyAlignment="1" applyProtection="1">
      <alignment horizontal="center" vertical="center" wrapText="1"/>
    </xf>
    <xf numFmtId="0" fontId="59" fillId="0" borderId="43" xfId="0" applyNumberFormat="1" applyFont="1" applyFill="1" applyBorder="1" applyAlignment="1" applyProtection="1">
      <alignment horizontal="left" vertical="center" wrapText="1"/>
    </xf>
    <xf numFmtId="41" fontId="42" fillId="0" borderId="0" xfId="0" applyNumberFormat="1" applyFont="1" applyFill="1" applyAlignment="1" applyProtection="1">
      <alignment wrapText="1"/>
    </xf>
    <xf numFmtId="0" fontId="0" fillId="0" borderId="22" xfId="0" applyFont="1" applyFill="1" applyBorder="1" applyAlignment="1" applyProtection="1">
      <alignment vertical="center" wrapText="1"/>
    </xf>
    <xf numFmtId="0" fontId="39" fillId="0" borderId="24" xfId="0" applyNumberFormat="1" applyFont="1" applyFill="1" applyBorder="1" applyAlignment="1" applyProtection="1">
      <alignment horizontal="center" vertical="center"/>
    </xf>
    <xf numFmtId="164" fontId="56" fillId="0" borderId="28" xfId="439" applyNumberFormat="1" applyFont="1" applyFill="1" applyBorder="1" applyAlignment="1" applyProtection="1">
      <alignment horizontal="center" vertical="center" wrapText="1"/>
    </xf>
    <xf numFmtId="164" fontId="56" fillId="0" borderId="22" xfId="439" applyNumberFormat="1" applyFont="1" applyFill="1" applyBorder="1" applyAlignment="1" applyProtection="1">
      <alignment horizontal="center" vertical="center" wrapText="1"/>
    </xf>
    <xf numFmtId="0" fontId="56" fillId="0" borderId="22" xfId="0" applyNumberFormat="1" applyFont="1" applyFill="1" applyBorder="1" applyAlignment="1" applyProtection="1">
      <alignment horizontal="left" vertical="center" wrapText="1"/>
    </xf>
    <xf numFmtId="39" fontId="56" fillId="0" borderId="27" xfId="439" applyNumberFormat="1" applyFont="1" applyFill="1" applyBorder="1" applyAlignment="1" applyProtection="1">
      <alignment horizontal="center" vertical="center" wrapText="1"/>
    </xf>
    <xf numFmtId="0" fontId="0" fillId="0" borderId="0" xfId="0" applyFont="1" applyFill="1" applyBorder="1" applyAlignment="1" applyProtection="1">
      <alignment vertical="center" wrapText="1"/>
    </xf>
    <xf numFmtId="164" fontId="56" fillId="29" borderId="22" xfId="439" applyNumberFormat="1" applyFont="1" applyFill="1" applyBorder="1" applyAlignment="1" applyProtection="1">
      <alignment horizontal="center" vertical="center" wrapText="1"/>
      <protection locked="0"/>
    </xf>
    <xf numFmtId="3" fontId="56" fillId="0" borderId="22" xfId="439" applyNumberFormat="1" applyFont="1" applyFill="1" applyBorder="1" applyAlignment="1" applyProtection="1">
      <alignment horizontal="center" vertical="center" wrapText="1"/>
    </xf>
    <xf numFmtId="0" fontId="56" fillId="22" borderId="22" xfId="439" applyNumberFormat="1" applyFont="1" applyFill="1" applyBorder="1" applyAlignment="1" applyProtection="1">
      <alignment horizontal="center" vertical="center" wrapText="1"/>
      <protection locked="0"/>
    </xf>
    <xf numFmtId="0" fontId="56" fillId="76" borderId="24" xfId="0" applyNumberFormat="1" applyFont="1" applyFill="1" applyBorder="1" applyAlignment="1" applyProtection="1">
      <alignment horizontal="left" vertical="center" wrapText="1"/>
    </xf>
    <xf numFmtId="0" fontId="56" fillId="76" borderId="22" xfId="0" applyNumberFormat="1" applyFont="1" applyFill="1" applyBorder="1" applyAlignment="1" applyProtection="1">
      <alignment horizontal="left" vertical="center" wrapText="1"/>
    </xf>
    <xf numFmtId="0" fontId="39" fillId="76" borderId="41" xfId="0" applyNumberFormat="1" applyFont="1" applyFill="1" applyBorder="1" applyAlignment="1" applyProtection="1">
      <alignment horizontal="center" vertical="center"/>
    </xf>
    <xf numFmtId="0" fontId="39" fillId="76" borderId="25" xfId="0" applyNumberFormat="1" applyFont="1" applyFill="1" applyBorder="1" applyAlignment="1" applyProtection="1">
      <alignment horizontal="center" vertical="center"/>
    </xf>
    <xf numFmtId="0" fontId="0" fillId="76" borderId="30" xfId="0" applyFont="1" applyFill="1" applyBorder="1" applyAlignment="1" applyProtection="1">
      <alignment vertical="center" wrapText="1"/>
    </xf>
    <xf numFmtId="0" fontId="39" fillId="76" borderId="24" xfId="0" applyNumberFormat="1" applyFont="1" applyFill="1" applyBorder="1" applyAlignment="1" applyProtection="1">
      <alignment horizontal="center" vertical="center"/>
    </xf>
    <xf numFmtId="0" fontId="0" fillId="76" borderId="22" xfId="0" applyFont="1" applyFill="1" applyBorder="1" applyAlignment="1" applyProtection="1">
      <alignment vertical="center" wrapText="1"/>
    </xf>
    <xf numFmtId="164" fontId="49" fillId="0" borderId="0" xfId="0" applyNumberFormat="1" applyFont="1" applyFill="1" applyAlignment="1" applyProtection="1">
      <alignment wrapText="1"/>
    </xf>
    <xf numFmtId="164" fontId="49" fillId="76" borderId="10" xfId="0" applyNumberFormat="1" applyFont="1" applyFill="1" applyBorder="1" applyAlignment="1" applyProtection="1">
      <alignment horizontal="center" vertical="center" wrapText="1"/>
    </xf>
    <xf numFmtId="43" fontId="0" fillId="0" borderId="0" xfId="439" applyFont="1" applyFill="1"/>
    <xf numFmtId="38" fontId="0" fillId="0" borderId="0" xfId="0" applyNumberFormat="1" applyFont="1" applyFill="1"/>
    <xf numFmtId="40" fontId="0" fillId="0" borderId="0" xfId="0" applyNumberFormat="1" applyFont="1" applyFill="1"/>
    <xf numFmtId="39" fontId="0" fillId="0" borderId="0" xfId="0" applyNumberFormat="1" applyFont="1" applyProtection="1"/>
    <xf numFmtId="0" fontId="0" fillId="22" borderId="0" xfId="0" applyFont="1" applyFill="1" applyBorder="1" applyProtection="1"/>
    <xf numFmtId="0" fontId="0" fillId="23" borderId="0" xfId="0" applyFont="1" applyFill="1" applyProtection="1"/>
    <xf numFmtId="0" fontId="0" fillId="0" borderId="0" xfId="0" applyFont="1" applyFill="1" applyAlignment="1" applyProtection="1">
      <alignment horizontal="center" vertical="center"/>
    </xf>
    <xf numFmtId="0" fontId="0" fillId="21" borderId="10" xfId="0" applyFont="1" applyFill="1" applyBorder="1" applyAlignment="1" applyProtection="1">
      <alignment horizontal="center" vertical="center" wrapText="1"/>
    </xf>
    <xf numFmtId="0" fontId="56" fillId="21" borderId="10" xfId="0" applyFont="1" applyFill="1" applyBorder="1" applyAlignment="1" applyProtection="1">
      <alignment horizontal="center" vertical="center" wrapText="1"/>
    </xf>
    <xf numFmtId="0" fontId="0" fillId="22" borderId="0" xfId="0" applyFont="1" applyFill="1" applyAlignment="1" applyProtection="1">
      <alignment horizontal="center" vertical="center"/>
    </xf>
    <xf numFmtId="164" fontId="0" fillId="22" borderId="0" xfId="439" applyNumberFormat="1" applyFont="1" applyFill="1" applyProtection="1"/>
    <xf numFmtId="0" fontId="0" fillId="21" borderId="0" xfId="0" applyFont="1" applyFill="1" applyBorder="1" applyAlignment="1" applyProtection="1">
      <alignment horizontal="center" vertical="center" wrapText="1"/>
    </xf>
    <xf numFmtId="0" fontId="56" fillId="21" borderId="0" xfId="0" applyFont="1" applyFill="1" applyBorder="1" applyAlignment="1" applyProtection="1">
      <alignment horizontal="center" vertical="center" wrapText="1"/>
    </xf>
    <xf numFmtId="3" fontId="0" fillId="0" borderId="0" xfId="0" applyNumberFormat="1" applyFont="1" applyProtection="1"/>
    <xf numFmtId="37" fontId="0" fillId="0" borderId="28" xfId="439" applyNumberFormat="1" applyFont="1" applyBorder="1" applyAlignment="1" applyProtection="1">
      <alignment vertical="center"/>
    </xf>
    <xf numFmtId="3" fontId="0" fillId="0" borderId="0" xfId="0" applyNumberFormat="1" applyFont="1" applyFill="1" applyProtection="1"/>
    <xf numFmtId="37" fontId="0" fillId="0" borderId="28" xfId="439" applyNumberFormat="1" applyFont="1" applyFill="1" applyBorder="1" applyAlignment="1" applyProtection="1">
      <alignment vertical="center"/>
    </xf>
    <xf numFmtId="38" fontId="0" fillId="0" borderId="0" xfId="0" applyNumberFormat="1" applyFont="1" applyProtection="1"/>
    <xf numFmtId="164" fontId="0" fillId="0" borderId="0" xfId="0" applyNumberFormat="1" applyFont="1" applyProtection="1"/>
    <xf numFmtId="37" fontId="0" fillId="0" borderId="26" xfId="439" applyNumberFormat="1" applyFont="1" applyFill="1" applyBorder="1" applyAlignment="1" applyProtection="1">
      <alignment vertical="center"/>
    </xf>
    <xf numFmtId="0" fontId="0" fillId="32" borderId="24" xfId="0" applyNumberFormat="1" applyFont="1" applyFill="1" applyBorder="1" applyAlignment="1" applyProtection="1">
      <alignment horizontal="left" vertical="center" wrapText="1"/>
    </xf>
    <xf numFmtId="0" fontId="0" fillId="0" borderId="0" xfId="0" applyFont="1" applyFill="1" applyBorder="1" applyProtection="1"/>
    <xf numFmtId="0" fontId="0" fillId="0" borderId="0" xfId="0" applyFont="1" applyAlignment="1" applyProtection="1">
      <alignment wrapText="1"/>
    </xf>
    <xf numFmtId="37" fontId="0" fillId="0" borderId="27" xfId="439" applyNumberFormat="1" applyFont="1" applyFill="1" applyBorder="1" applyAlignment="1" applyProtection="1">
      <alignment vertical="center"/>
    </xf>
    <xf numFmtId="0" fontId="0" fillId="0" borderId="33" xfId="0" applyNumberFormat="1" applyFont="1" applyFill="1" applyBorder="1" applyAlignment="1" applyProtection="1">
      <alignment horizontal="left" vertical="center" wrapText="1"/>
    </xf>
    <xf numFmtId="0" fontId="0" fillId="0" borderId="0" xfId="0" applyFont="1" applyBorder="1" applyProtection="1"/>
    <xf numFmtId="0" fontId="0" fillId="33" borderId="0" xfId="0" applyFont="1" applyFill="1" applyAlignment="1" applyProtection="1">
      <alignment horizontal="center" vertical="center"/>
    </xf>
    <xf numFmtId="0" fontId="0" fillId="0" borderId="22" xfId="0" applyFont="1" applyFill="1" applyBorder="1" applyAlignment="1">
      <alignment vertical="center" wrapText="1"/>
    </xf>
    <xf numFmtId="39" fontId="125" fillId="74" borderId="60" xfId="1561" applyNumberFormat="1" applyFont="1" applyFill="1" applyBorder="1" applyAlignment="1">
      <alignment horizontal="center" vertical="center" wrapText="1"/>
    </xf>
    <xf numFmtId="172" fontId="0" fillId="0" borderId="27" xfId="439" applyNumberFormat="1" applyFont="1" applyFill="1" applyBorder="1" applyAlignment="1" applyProtection="1">
      <alignment vertical="center"/>
    </xf>
    <xf numFmtId="0" fontId="0" fillId="76" borderId="24" xfId="0" applyNumberFormat="1" applyFont="1" applyFill="1" applyBorder="1" applyAlignment="1" applyProtection="1">
      <alignment horizontal="left" vertical="center" wrapText="1"/>
    </xf>
    <xf numFmtId="164" fontId="0" fillId="76" borderId="22" xfId="439" applyNumberFormat="1" applyFont="1" applyFill="1" applyBorder="1" applyAlignment="1" applyProtection="1">
      <alignment horizontal="center" vertical="center" wrapText="1"/>
    </xf>
    <xf numFmtId="0" fontId="0" fillId="76" borderId="23" xfId="0" quotePrefix="1" applyNumberFormat="1" applyFont="1" applyFill="1" applyBorder="1" applyAlignment="1" applyProtection="1">
      <alignment horizontal="center" vertical="center" wrapText="1"/>
    </xf>
    <xf numFmtId="0" fontId="0" fillId="76" borderId="22" xfId="0" applyFont="1" applyFill="1" applyBorder="1" applyAlignment="1">
      <alignment vertical="center" wrapText="1"/>
    </xf>
    <xf numFmtId="37" fontId="0" fillId="76" borderId="28" xfId="439" applyNumberFormat="1" applyFont="1" applyFill="1" applyBorder="1" applyAlignment="1" applyProtection="1">
      <alignment vertical="center"/>
    </xf>
    <xf numFmtId="0" fontId="0" fillId="22" borderId="24" xfId="0" applyNumberFormat="1" applyFont="1" applyFill="1" applyBorder="1" applyAlignment="1" applyProtection="1">
      <alignment horizontal="left" vertical="center" wrapText="1"/>
    </xf>
    <xf numFmtId="0" fontId="0" fillId="22" borderId="22" xfId="0" applyNumberFormat="1" applyFont="1" applyFill="1" applyBorder="1" applyAlignment="1" applyProtection="1">
      <alignment horizontal="left" vertical="center" wrapText="1"/>
    </xf>
    <xf numFmtId="37" fontId="0" fillId="76" borderId="27" xfId="439" applyNumberFormat="1" applyFont="1" applyFill="1" applyBorder="1" applyAlignment="1" applyProtection="1">
      <alignment vertical="center"/>
    </xf>
    <xf numFmtId="0" fontId="0" fillId="22" borderId="22" xfId="0" applyFont="1" applyFill="1" applyBorder="1" applyAlignment="1" applyProtection="1">
      <alignment vertical="center"/>
      <protection locked="0"/>
    </xf>
    <xf numFmtId="0" fontId="0" fillId="22" borderId="29" xfId="0" applyFont="1" applyFill="1" applyBorder="1" applyAlignment="1" applyProtection="1">
      <alignment vertical="center"/>
    </xf>
    <xf numFmtId="0" fontId="0" fillId="22" borderId="22" xfId="0" applyFont="1" applyFill="1" applyBorder="1" applyAlignment="1" applyProtection="1">
      <alignment vertical="center"/>
    </xf>
    <xf numFmtId="39" fontId="0" fillId="22" borderId="27" xfId="0" applyNumberFormat="1" applyFont="1" applyFill="1" applyBorder="1" applyAlignment="1" applyProtection="1">
      <alignment vertical="center"/>
    </xf>
    <xf numFmtId="0" fontId="0" fillId="22" borderId="27" xfId="0" applyFont="1" applyFill="1" applyBorder="1" applyAlignment="1" applyProtection="1">
      <alignment vertical="center"/>
    </xf>
    <xf numFmtId="39" fontId="0" fillId="76" borderId="27" xfId="439" applyNumberFormat="1" applyFont="1" applyFill="1" applyBorder="1" applyAlignment="1" applyProtection="1">
      <alignment vertical="center"/>
    </xf>
    <xf numFmtId="0" fontId="0" fillId="22" borderId="28" xfId="0" applyFont="1" applyFill="1" applyBorder="1" applyAlignment="1" applyProtection="1">
      <alignment vertical="center"/>
    </xf>
    <xf numFmtId="0" fontId="0" fillId="0" borderId="0" xfId="0" applyFont="1" applyAlignment="1">
      <alignment vertical="center" wrapText="1"/>
    </xf>
    <xf numFmtId="0" fontId="0" fillId="0" borderId="0" xfId="0" applyFont="1" applyFill="1" applyAlignment="1" applyProtection="1">
      <alignment wrapText="1"/>
    </xf>
    <xf numFmtId="0" fontId="0" fillId="0" borderId="43" xfId="0" applyFont="1" applyFill="1" applyBorder="1" applyAlignment="1">
      <alignment vertical="center" wrapText="1"/>
    </xf>
    <xf numFmtId="0" fontId="0" fillId="22" borderId="0" xfId="0" applyFont="1" applyFill="1" applyAlignment="1" applyProtection="1">
      <alignment vertical="center" wrapText="1"/>
      <protection locked="0"/>
    </xf>
    <xf numFmtId="164" fontId="0" fillId="22" borderId="27" xfId="439" applyNumberFormat="1" applyFont="1" applyFill="1" applyBorder="1" applyAlignment="1" applyProtection="1">
      <alignment vertical="center"/>
    </xf>
    <xf numFmtId="0" fontId="0" fillId="72" borderId="22" xfId="0" applyNumberFormat="1" applyFont="1" applyFill="1" applyBorder="1" applyAlignment="1" applyProtection="1">
      <alignment horizontal="left" vertical="center" wrapText="1"/>
    </xf>
    <xf numFmtId="49" fontId="0" fillId="72" borderId="62" xfId="439" applyNumberFormat="1" applyFont="1" applyFill="1" applyBorder="1" applyAlignment="1" applyProtection="1">
      <alignment horizontal="center" vertical="center"/>
    </xf>
    <xf numFmtId="49" fontId="0" fillId="0" borderId="0" xfId="0" applyNumberFormat="1" applyFont="1" applyAlignment="1">
      <alignment horizontal="center" vertical="center"/>
    </xf>
    <xf numFmtId="14" fontId="0" fillId="72" borderId="62" xfId="439" applyNumberFormat="1" applyFont="1" applyFill="1" applyBorder="1" applyAlignment="1" applyProtection="1">
      <alignment horizontal="center" vertical="center"/>
    </xf>
    <xf numFmtId="0" fontId="0" fillId="30" borderId="63" xfId="0" applyFont="1" applyFill="1" applyBorder="1"/>
    <xf numFmtId="49" fontId="0" fillId="30" borderId="0" xfId="0" applyNumberFormat="1" applyFont="1" applyFill="1" applyAlignment="1" applyProtection="1">
      <alignment horizontal="center"/>
    </xf>
    <xf numFmtId="41" fontId="0" fillId="0" borderId="63" xfId="0" applyNumberFormat="1" applyFont="1" applyFill="1" applyBorder="1" applyAlignment="1">
      <alignment horizontal="center" vertical="center" wrapText="1"/>
    </xf>
    <xf numFmtId="0" fontId="0" fillId="30" borderId="22" xfId="0" applyNumberFormat="1" applyFont="1" applyFill="1" applyBorder="1" applyAlignment="1" applyProtection="1">
      <alignment horizontal="left" vertical="center" wrapText="1"/>
    </xf>
    <xf numFmtId="49" fontId="0" fillId="30" borderId="61" xfId="439" applyNumberFormat="1" applyFont="1" applyFill="1" applyBorder="1" applyAlignment="1" applyProtection="1">
      <alignment horizontal="center" vertical="center"/>
    </xf>
    <xf numFmtId="14" fontId="0" fillId="30" borderId="0" xfId="0" applyNumberFormat="1" applyFont="1" applyFill="1" applyAlignment="1" applyProtection="1">
      <alignment horizontal="center"/>
    </xf>
    <xf numFmtId="14" fontId="0" fillId="30" borderId="61" xfId="439" applyNumberFormat="1" applyFont="1" applyFill="1" applyBorder="1" applyAlignment="1" applyProtection="1">
      <alignment horizontal="center" vertical="center"/>
    </xf>
    <xf numFmtId="0" fontId="0" fillId="76" borderId="0" xfId="0" applyFont="1" applyFill="1" applyAlignment="1" applyProtection="1">
      <alignment wrapText="1"/>
    </xf>
    <xf numFmtId="0" fontId="0" fillId="0" borderId="0" xfId="0" applyFont="1" applyAlignment="1" applyProtection="1">
      <alignment vertical="center" wrapText="1"/>
    </xf>
    <xf numFmtId="0" fontId="0" fillId="0" borderId="0" xfId="0" applyFont="1" applyAlignment="1" applyProtection="1">
      <alignment vertical="center"/>
    </xf>
    <xf numFmtId="39" fontId="0" fillId="0" borderId="0" xfId="0" applyNumberFormat="1" applyFont="1" applyAlignment="1" applyProtection="1">
      <alignment vertical="center"/>
    </xf>
    <xf numFmtId="0" fontId="0" fillId="0" borderId="0" xfId="0" applyFont="1" applyFill="1" applyBorder="1" applyAlignment="1" applyProtection="1">
      <alignment vertical="center"/>
    </xf>
    <xf numFmtId="164" fontId="0" fillId="0" borderId="0" xfId="439" applyNumberFormat="1" applyFont="1" applyAlignment="1" applyProtection="1">
      <alignment vertical="center"/>
    </xf>
    <xf numFmtId="0" fontId="56" fillId="0" borderId="0" xfId="0" applyFont="1" applyAlignment="1" applyProtection="1">
      <alignment horizontal="center" vertical="center"/>
    </xf>
    <xf numFmtId="164" fontId="0" fillId="0" borderId="0" xfId="439" applyNumberFormat="1" applyFont="1" applyProtection="1"/>
    <xf numFmtId="0" fontId="0" fillId="0" borderId="0" xfId="0" applyFont="1" applyFill="1" applyAlignment="1" applyProtection="1">
      <alignment vertical="center" wrapText="1"/>
    </xf>
    <xf numFmtId="38" fontId="44" fillId="0" borderId="0" xfId="439" applyNumberFormat="1" applyFont="1" applyFill="1" applyAlignment="1" applyProtection="1">
      <alignment horizontal="center" vertical="center" wrapText="1"/>
    </xf>
    <xf numFmtId="0" fontId="0" fillId="0" borderId="0" xfId="0" applyFont="1" applyFill="1" applyAlignment="1" applyProtection="1">
      <alignment horizontal="center" vertical="center" wrapText="1"/>
    </xf>
    <xf numFmtId="0" fontId="39" fillId="0" borderId="56" xfId="0" applyFont="1" applyFill="1" applyBorder="1" applyAlignment="1">
      <alignment vertical="center"/>
    </xf>
    <xf numFmtId="172" fontId="39" fillId="28" borderId="0" xfId="439" applyNumberFormat="1" applyFont="1" applyFill="1" applyAlignment="1" applyProtection="1">
      <alignment horizontal="center" vertical="center"/>
      <protection locked="0"/>
    </xf>
    <xf numFmtId="0" fontId="0" fillId="0" borderId="31" xfId="0" applyFont="1" applyFill="1" applyBorder="1" applyAlignment="1">
      <alignment horizontal="center" wrapText="1"/>
    </xf>
    <xf numFmtId="0" fontId="59" fillId="0" borderId="59" xfId="0" applyFont="1" applyFill="1" applyBorder="1" applyAlignment="1">
      <alignment vertical="center" wrapText="1"/>
    </xf>
    <xf numFmtId="0" fontId="0" fillId="0" borderId="0" xfId="0" applyFont="1" applyProtection="1"/>
    <xf numFmtId="0" fontId="0" fillId="0" borderId="0" xfId="0" applyNumberFormat="1" applyFont="1" applyFill="1" applyAlignment="1" applyProtection="1">
      <alignment horizontal="left" vertical="center" wrapText="1"/>
    </xf>
    <xf numFmtId="0" fontId="0" fillId="0" borderId="0" xfId="0" applyFont="1" applyProtection="1"/>
    <xf numFmtId="0" fontId="39" fillId="0" borderId="0" xfId="0" applyFont="1" applyFill="1" applyAlignment="1" applyProtection="1">
      <alignment horizontal="right"/>
    </xf>
    <xf numFmtId="0" fontId="39" fillId="0" borderId="0" xfId="0" applyFont="1" applyFill="1" applyBorder="1" applyAlignment="1" applyProtection="1">
      <alignment horizontal="center"/>
    </xf>
    <xf numFmtId="0" fontId="0" fillId="32" borderId="0" xfId="0" applyFont="1" applyFill="1" applyAlignment="1" applyProtection="1">
      <alignment wrapText="1"/>
    </xf>
    <xf numFmtId="0" fontId="0" fillId="32" borderId="0" xfId="0" applyFont="1" applyFill="1" applyProtection="1"/>
    <xf numFmtId="14" fontId="0" fillId="0" borderId="0" xfId="0" applyNumberFormat="1" applyFont="1" applyFill="1" applyProtection="1"/>
    <xf numFmtId="164" fontId="39" fillId="29" borderId="16" xfId="439" applyNumberFormat="1" applyFont="1" applyFill="1" applyBorder="1" applyAlignment="1" applyProtection="1">
      <alignment horizontal="center" wrapText="1"/>
      <protection locked="0"/>
    </xf>
    <xf numFmtId="0" fontId="0" fillId="21" borderId="0" xfId="0" applyFont="1" applyFill="1" applyAlignment="1" applyProtection="1">
      <alignment wrapText="1"/>
    </xf>
    <xf numFmtId="0" fontId="0" fillId="21" borderId="16" xfId="0" applyNumberFormat="1" applyFont="1" applyFill="1" applyBorder="1" applyAlignment="1" applyProtection="1">
      <alignment horizontal="center"/>
    </xf>
    <xf numFmtId="0" fontId="0" fillId="21" borderId="0" xfId="0" applyFont="1" applyFill="1" applyProtection="1"/>
    <xf numFmtId="41" fontId="0" fillId="21" borderId="11" xfId="0" applyNumberFormat="1" applyFont="1" applyFill="1" applyBorder="1" applyAlignment="1" applyProtection="1">
      <alignment wrapText="1"/>
    </xf>
    <xf numFmtId="0" fontId="0" fillId="21" borderId="0" xfId="0" applyFont="1" applyFill="1" applyBorder="1" applyProtection="1"/>
    <xf numFmtId="40" fontId="44" fillId="21" borderId="16" xfId="0" applyNumberFormat="1" applyFont="1" applyFill="1" applyBorder="1" applyProtection="1"/>
    <xf numFmtId="41" fontId="0" fillId="21" borderId="12" xfId="0" applyNumberFormat="1" applyFont="1" applyFill="1" applyBorder="1" applyAlignment="1" applyProtection="1">
      <alignment wrapText="1"/>
    </xf>
    <xf numFmtId="0" fontId="39" fillId="21" borderId="10" xfId="0" applyFont="1" applyFill="1" applyBorder="1" applyAlignment="1" applyProtection="1">
      <alignment horizontal="center" wrapText="1"/>
    </xf>
    <xf numFmtId="0" fontId="39" fillId="21" borderId="0" xfId="0" applyFont="1" applyFill="1" applyBorder="1" applyAlignment="1" applyProtection="1">
      <alignment horizontal="center"/>
    </xf>
    <xf numFmtId="164" fontId="65" fillId="21" borderId="12" xfId="439" applyNumberFormat="1" applyFont="1" applyFill="1" applyBorder="1" applyAlignment="1" applyProtection="1">
      <alignment horizontal="center" wrapText="1"/>
    </xf>
    <xf numFmtId="0" fontId="39" fillId="21" borderId="21" xfId="0" applyFont="1" applyFill="1" applyBorder="1" applyAlignment="1" applyProtection="1">
      <alignment horizontal="center" wrapText="1"/>
    </xf>
    <xf numFmtId="41" fontId="64" fillId="28" borderId="0" xfId="439" applyNumberFormat="1" applyFont="1" applyFill="1" applyAlignment="1" applyProtection="1">
      <alignment wrapText="1"/>
    </xf>
    <xf numFmtId="41" fontId="65" fillId="0" borderId="0" xfId="0" applyNumberFormat="1" applyFont="1" applyFill="1" applyAlignment="1" applyProtection="1">
      <alignment wrapText="1"/>
    </xf>
    <xf numFmtId="0" fontId="0" fillId="0" borderId="0" xfId="0" applyFont="1" applyFill="1" applyAlignment="1" applyProtection="1">
      <alignment wrapText="1"/>
      <protection locked="0"/>
    </xf>
    <xf numFmtId="37" fontId="0" fillId="29" borderId="0" xfId="439" applyNumberFormat="1" applyFont="1" applyFill="1" applyAlignment="1" applyProtection="1">
      <alignment horizontal="center" vertical="center"/>
      <protection locked="0"/>
    </xf>
    <xf numFmtId="41" fontId="64" fillId="0" borderId="0" xfId="0" applyNumberFormat="1" applyFont="1" applyFill="1" applyAlignment="1" applyProtection="1">
      <alignment wrapText="1"/>
    </xf>
    <xf numFmtId="41" fontId="65" fillId="0" borderId="43" xfId="0" applyNumberFormat="1" applyFont="1" applyFill="1" applyBorder="1" applyAlignment="1" applyProtection="1">
      <alignment wrapText="1"/>
    </xf>
    <xf numFmtId="41" fontId="65" fillId="0" borderId="0" xfId="0" applyNumberFormat="1" applyFont="1" applyFill="1" applyAlignment="1">
      <alignment wrapText="1"/>
    </xf>
    <xf numFmtId="41" fontId="65" fillId="0" borderId="0" xfId="0" applyNumberFormat="1" applyFont="1" applyAlignment="1">
      <alignment wrapText="1"/>
    </xf>
    <xf numFmtId="3" fontId="0" fillId="28" borderId="0" xfId="439" applyNumberFormat="1" applyFont="1" applyFill="1" applyAlignment="1" applyProtection="1">
      <alignment horizontal="center" vertical="center"/>
      <protection locked="0"/>
    </xf>
    <xf numFmtId="0" fontId="0" fillId="0" borderId="43" xfId="0" applyNumberFormat="1" applyFont="1" applyFill="1" applyBorder="1" applyAlignment="1" applyProtection="1">
      <alignment vertical="center" wrapText="1"/>
    </xf>
    <xf numFmtId="164" fontId="0" fillId="28" borderId="0" xfId="439" applyNumberFormat="1" applyFont="1" applyFill="1" applyProtection="1"/>
    <xf numFmtId="0" fontId="0" fillId="31" borderId="0" xfId="0" applyFont="1" applyFill="1" applyProtection="1"/>
    <xf numFmtId="41" fontId="64" fillId="0" borderId="0" xfId="439" applyNumberFormat="1" applyFont="1" applyFill="1" applyAlignment="1" applyProtection="1">
      <alignment vertical="center" wrapText="1"/>
    </xf>
    <xf numFmtId="39" fontId="64" fillId="0" borderId="0" xfId="439" applyNumberFormat="1" applyFont="1" applyFill="1" applyBorder="1" applyAlignment="1" applyProtection="1">
      <alignment horizontal="center" vertical="center" wrapText="1"/>
    </xf>
    <xf numFmtId="0" fontId="0" fillId="0" borderId="21" xfId="0" applyFont="1" applyFill="1" applyBorder="1"/>
    <xf numFmtId="0" fontId="0" fillId="0" borderId="0" xfId="0" applyFont="1" applyBorder="1"/>
    <xf numFmtId="0" fontId="0" fillId="0" borderId="53" xfId="0" applyFont="1" applyBorder="1"/>
    <xf numFmtId="0" fontId="0" fillId="26" borderId="16" xfId="0" applyFont="1" applyFill="1" applyBorder="1" applyAlignment="1" applyProtection="1">
      <alignment horizontal="center"/>
    </xf>
    <xf numFmtId="0" fontId="0" fillId="0" borderId="11" xfId="0" applyFont="1" applyFill="1" applyBorder="1" applyAlignment="1" applyProtection="1">
      <alignment horizontal="center"/>
    </xf>
    <xf numFmtId="41" fontId="64" fillId="0" borderId="0" xfId="439" applyNumberFormat="1" applyFont="1" applyFill="1" applyAlignment="1" applyProtection="1">
      <alignment vertical="center" wrapText="1"/>
      <protection locked="0"/>
    </xf>
    <xf numFmtId="0" fontId="39" fillId="30" borderId="35" xfId="0" applyFont="1" applyFill="1" applyBorder="1" applyAlignment="1">
      <alignment horizontal="center" vertical="center" wrapText="1"/>
    </xf>
    <xf numFmtId="0" fontId="39" fillId="30" borderId="37" xfId="0" applyFont="1" applyFill="1" applyBorder="1" applyAlignment="1">
      <alignment horizontal="center" vertical="center" wrapText="1"/>
    </xf>
    <xf numFmtId="41" fontId="64" fillId="0" borderId="0" xfId="439" applyNumberFormat="1" applyFont="1" applyAlignment="1">
      <alignment vertical="center" wrapText="1"/>
    </xf>
    <xf numFmtId="41" fontId="0" fillId="0" borderId="0" xfId="439" applyNumberFormat="1" applyFont="1" applyFill="1" applyAlignment="1" applyProtection="1">
      <alignment vertical="center" wrapText="1"/>
    </xf>
    <xf numFmtId="0" fontId="0" fillId="0" borderId="0" xfId="0" applyFont="1" applyFill="1" applyAlignment="1" applyProtection="1">
      <alignment horizontal="center"/>
    </xf>
    <xf numFmtId="41" fontId="0" fillId="0" borderId="0" xfId="0" applyNumberFormat="1" applyFont="1" applyFill="1" applyAlignment="1" applyProtection="1">
      <alignment wrapText="1"/>
    </xf>
    <xf numFmtId="0" fontId="0" fillId="0" borderId="0" xfId="0" applyFont="1" applyFill="1" applyBorder="1" applyAlignment="1" applyProtection="1">
      <alignment horizontal="center"/>
    </xf>
    <xf numFmtId="41" fontId="0" fillId="0" borderId="0" xfId="0" applyNumberFormat="1" applyFont="1" applyAlignment="1" applyProtection="1">
      <alignment wrapText="1"/>
    </xf>
    <xf numFmtId="173" fontId="0" fillId="0" borderId="0" xfId="0" applyNumberFormat="1" applyFont="1" applyAlignment="1" applyProtection="1">
      <alignment wrapText="1"/>
    </xf>
    <xf numFmtId="0" fontId="39" fillId="0" borderId="0" xfId="0" applyFont="1" applyFill="1" applyBorder="1" applyAlignment="1" applyProtection="1">
      <alignment horizontal="left" vertical="center"/>
    </xf>
    <xf numFmtId="0" fontId="0" fillId="21" borderId="13" xfId="0" applyFont="1" applyFill="1" applyBorder="1" applyAlignment="1" applyProtection="1">
      <alignment horizontal="left" vertical="center"/>
    </xf>
    <xf numFmtId="0" fontId="0" fillId="21" borderId="16" xfId="0" applyFont="1" applyFill="1" applyBorder="1" applyAlignment="1" applyProtection="1">
      <alignment horizontal="left" vertical="center"/>
    </xf>
    <xf numFmtId="0" fontId="0" fillId="21" borderId="15" xfId="0" applyFont="1" applyFill="1" applyBorder="1" applyAlignment="1" applyProtection="1">
      <alignment horizontal="left" vertical="center"/>
    </xf>
    <xf numFmtId="0" fontId="0" fillId="21" borderId="0" xfId="0" applyFont="1" applyFill="1" applyBorder="1" applyAlignment="1" applyProtection="1">
      <alignment horizontal="left" vertical="center"/>
    </xf>
    <xf numFmtId="0" fontId="44" fillId="0" borderId="0" xfId="0" applyNumberFormat="1" applyFont="1" applyFill="1" applyAlignment="1" applyProtection="1">
      <alignment vertical="center" wrapText="1"/>
    </xf>
    <xf numFmtId="0" fontId="0" fillId="0" borderId="43" xfId="0" applyFont="1" applyFill="1" applyBorder="1" applyAlignment="1" applyProtection="1">
      <alignment horizontal="center" vertical="center" wrapText="1"/>
    </xf>
    <xf numFmtId="0" fontId="39" fillId="28" borderId="0" xfId="0" applyFont="1" applyFill="1" applyAlignment="1" applyProtection="1">
      <alignment horizontal="left" vertical="center"/>
    </xf>
    <xf numFmtId="0" fontId="57" fillId="0" borderId="0" xfId="0" applyFont="1" applyFill="1" applyAlignment="1" applyProtection="1">
      <alignment vertical="center" wrapText="1"/>
    </xf>
    <xf numFmtId="0" fontId="39" fillId="0" borderId="0" xfId="0" applyFont="1" applyFill="1" applyAlignment="1" applyProtection="1">
      <alignment horizontal="center" vertical="center"/>
    </xf>
    <xf numFmtId="0" fontId="39" fillId="72" borderId="0" xfId="0" applyFont="1" applyFill="1" applyAlignment="1" applyProtection="1">
      <alignment vertical="center"/>
    </xf>
    <xf numFmtId="0" fontId="39" fillId="72" borderId="0" xfId="0" applyFont="1" applyFill="1" applyAlignment="1" applyProtection="1"/>
    <xf numFmtId="0" fontId="0" fillId="72" borderId="0" xfId="0" applyFont="1" applyFill="1" applyAlignment="1" applyProtection="1"/>
    <xf numFmtId="0" fontId="0" fillId="72" borderId="0" xfId="0" applyNumberFormat="1" applyFont="1" applyFill="1" applyAlignment="1" applyProtection="1">
      <alignment horizontal="left" vertical="center" wrapText="1"/>
    </xf>
    <xf numFmtId="164" fontId="0" fillId="72" borderId="0" xfId="439" applyNumberFormat="1" applyFont="1" applyFill="1" applyAlignment="1" applyProtection="1">
      <alignment vertical="center"/>
    </xf>
    <xf numFmtId="37" fontId="0" fillId="72" borderId="0" xfId="439" applyNumberFormat="1" applyFont="1" applyFill="1" applyAlignment="1" applyProtection="1">
      <alignment horizontal="center" vertical="center"/>
      <protection locked="0"/>
    </xf>
    <xf numFmtId="41" fontId="64" fillId="72" borderId="0" xfId="439" applyNumberFormat="1" applyFont="1" applyFill="1" applyAlignment="1" applyProtection="1">
      <alignment wrapText="1"/>
    </xf>
    <xf numFmtId="164" fontId="39" fillId="72" borderId="0" xfId="439" applyNumberFormat="1" applyFont="1" applyFill="1" applyAlignment="1" applyProtection="1">
      <alignment horizontal="center" vertical="center"/>
      <protection locked="0"/>
    </xf>
    <xf numFmtId="41" fontId="65" fillId="72" borderId="0" xfId="0" applyNumberFormat="1" applyFont="1" applyFill="1" applyAlignment="1" applyProtection="1">
      <alignment wrapText="1"/>
    </xf>
    <xf numFmtId="0" fontId="39" fillId="72" borderId="0" xfId="0" applyFont="1" applyFill="1" applyAlignment="1" applyProtection="1">
      <alignment horizontal="center" vertical="center"/>
      <protection locked="0"/>
    </xf>
    <xf numFmtId="0" fontId="65" fillId="72" borderId="0" xfId="0" applyFont="1" applyFill="1" applyAlignment="1" applyProtection="1"/>
    <xf numFmtId="0" fontId="39" fillId="72" borderId="0" xfId="0" applyFont="1" applyFill="1" applyAlignment="1" applyProtection="1">
      <alignment horizontal="left" vertical="center"/>
    </xf>
    <xf numFmtId="0" fontId="0" fillId="72" borderId="0" xfId="0" applyFont="1" applyFill="1" applyAlignment="1" applyProtection="1">
      <alignment horizontal="left" vertical="center"/>
    </xf>
    <xf numFmtId="0" fontId="39" fillId="72" borderId="0" xfId="0" applyNumberFormat="1" applyFont="1" applyFill="1" applyAlignment="1" applyProtection="1">
      <alignment vertical="center" wrapText="1"/>
    </xf>
    <xf numFmtId="0" fontId="0" fillId="72" borderId="0" xfId="0" applyNumberFormat="1" applyFont="1" applyFill="1" applyAlignment="1" applyProtection="1">
      <alignment vertical="center" wrapText="1"/>
    </xf>
    <xf numFmtId="3" fontId="39" fillId="72" borderId="0" xfId="0" applyNumberFormat="1" applyFont="1" applyFill="1" applyAlignment="1" applyProtection="1">
      <alignment horizontal="center" vertical="center"/>
      <protection locked="0"/>
    </xf>
    <xf numFmtId="0" fontId="65" fillId="72" borderId="0" xfId="0" applyFont="1" applyFill="1" applyAlignment="1" applyProtection="1">
      <alignment vertical="center"/>
    </xf>
    <xf numFmtId="38" fontId="44" fillId="72" borderId="0" xfId="439" applyNumberFormat="1" applyFont="1" applyFill="1" applyAlignment="1" applyProtection="1">
      <alignment horizontal="center" vertical="center" wrapText="1"/>
    </xf>
    <xf numFmtId="164" fontId="39" fillId="72" borderId="0" xfId="439" applyNumberFormat="1" applyFont="1" applyFill="1" applyAlignment="1" applyProtection="1">
      <alignment horizontal="center" wrapText="1"/>
    </xf>
    <xf numFmtId="3" fontId="39" fillId="72" borderId="0" xfId="439" applyNumberFormat="1" applyFont="1" applyFill="1" applyAlignment="1" applyProtection="1">
      <alignment horizontal="center" vertical="center" wrapText="1"/>
    </xf>
    <xf numFmtId="41" fontId="64" fillId="72" borderId="0" xfId="0" applyNumberFormat="1" applyFont="1" applyFill="1" applyAlignment="1" applyProtection="1">
      <alignment wrapText="1"/>
    </xf>
    <xf numFmtId="164" fontId="0" fillId="72" borderId="0" xfId="439" applyNumberFormat="1" applyFont="1" applyFill="1" applyAlignment="1" applyProtection="1">
      <alignment horizontal="center" vertical="center"/>
    </xf>
    <xf numFmtId="38" fontId="39" fillId="72" borderId="0" xfId="0" applyNumberFormat="1" applyFont="1" applyFill="1" applyAlignment="1" applyProtection="1">
      <alignment horizontal="left" vertical="center"/>
    </xf>
    <xf numFmtId="0" fontId="65" fillId="72" borderId="0" xfId="0" applyFont="1" applyFill="1" applyAlignment="1" applyProtection="1">
      <alignment horizontal="left" vertical="center"/>
    </xf>
    <xf numFmtId="0" fontId="0" fillId="72" borderId="0" xfId="0" applyFont="1" applyFill="1" applyProtection="1"/>
    <xf numFmtId="0" fontId="0" fillId="72" borderId="0" xfId="0" applyFont="1" applyFill="1" applyAlignment="1" applyProtection="1">
      <alignment horizontal="center" vertical="center" wrapText="1"/>
    </xf>
    <xf numFmtId="0" fontId="39" fillId="72" borderId="0" xfId="0" applyFont="1" applyFill="1" applyAlignment="1" applyProtection="1">
      <alignment horizontal="center" vertical="center" wrapText="1"/>
    </xf>
    <xf numFmtId="41" fontId="0" fillId="72" borderId="0" xfId="439" applyNumberFormat="1" applyFont="1" applyFill="1" applyAlignment="1" applyProtection="1">
      <alignment vertical="center" wrapText="1"/>
      <protection locked="0"/>
    </xf>
    <xf numFmtId="41" fontId="0" fillId="72" borderId="0" xfId="439" applyNumberFormat="1" applyFont="1" applyFill="1" applyAlignment="1" applyProtection="1">
      <alignment vertical="center" wrapText="1"/>
    </xf>
    <xf numFmtId="0" fontId="0" fillId="72" borderId="0" xfId="0" applyFont="1" applyFill="1" applyAlignment="1" applyProtection="1">
      <alignment wrapText="1"/>
      <protection locked="0"/>
    </xf>
    <xf numFmtId="0" fontId="133" fillId="72" borderId="0" xfId="0" applyFont="1" applyFill="1" applyAlignment="1" applyProtection="1">
      <alignment horizontal="left" vertical="center"/>
    </xf>
    <xf numFmtId="0" fontId="76" fillId="72" borderId="0" xfId="0" applyFont="1" applyFill="1" applyAlignment="1" applyProtection="1">
      <alignment vertical="center"/>
    </xf>
    <xf numFmtId="0" fontId="134" fillId="72" borderId="0" xfId="0" applyFont="1" applyFill="1" applyAlignment="1" applyProtection="1">
      <alignment vertical="center"/>
      <protection locked="0"/>
    </xf>
    <xf numFmtId="0" fontId="57" fillId="72" borderId="0" xfId="0" applyFont="1" applyFill="1" applyAlignment="1">
      <alignment vertical="center" wrapText="1"/>
    </xf>
    <xf numFmtId="41" fontId="135" fillId="0" borderId="0" xfId="0" applyNumberFormat="1" applyFont="1" applyFill="1" applyAlignment="1" applyProtection="1">
      <alignment wrapText="1"/>
    </xf>
    <xf numFmtId="0" fontId="57" fillId="72" borderId="0" xfId="0" applyFont="1" applyFill="1" applyAlignment="1" applyProtection="1">
      <alignment vertical="center"/>
    </xf>
    <xf numFmtId="38" fontId="44" fillId="22" borderId="0" xfId="439" applyNumberFormat="1" applyFont="1" applyFill="1" applyAlignment="1" applyProtection="1">
      <alignment horizontal="center" vertical="center" wrapText="1"/>
    </xf>
    <xf numFmtId="166" fontId="0" fillId="21" borderId="16" xfId="0" applyNumberFormat="1" applyFont="1" applyFill="1" applyBorder="1" applyProtection="1"/>
    <xf numFmtId="0" fontId="0" fillId="0" borderId="0" xfId="0" applyAlignment="1">
      <alignment wrapText="1"/>
    </xf>
    <xf numFmtId="0" fontId="0" fillId="0" borderId="72" xfId="0" applyBorder="1"/>
    <xf numFmtId="0" fontId="0" fillId="0" borderId="81" xfId="0" applyBorder="1"/>
    <xf numFmtId="0" fontId="0" fillId="0" borderId="54" xfId="0" applyBorder="1" applyAlignment="1">
      <alignment horizontal="center" wrapText="1"/>
    </xf>
    <xf numFmtId="0" fontId="39" fillId="76" borderId="64" xfId="0" applyFont="1" applyFill="1" applyBorder="1" applyAlignment="1">
      <alignment horizontal="center"/>
    </xf>
    <xf numFmtId="0" fontId="39" fillId="76" borderId="54" xfId="0" applyFont="1" applyFill="1" applyBorder="1" applyAlignment="1">
      <alignment horizontal="center"/>
    </xf>
    <xf numFmtId="0" fontId="0" fillId="0" borderId="74" xfId="0" applyBorder="1"/>
    <xf numFmtId="0" fontId="0" fillId="0" borderId="79" xfId="0" applyBorder="1"/>
    <xf numFmtId="0" fontId="37" fillId="76" borderId="54" xfId="0" applyFont="1" applyFill="1" applyBorder="1" applyAlignment="1">
      <alignment vertical="center" wrapText="1"/>
    </xf>
    <xf numFmtId="0" fontId="45" fillId="76" borderId="54" xfId="0" applyFont="1" applyFill="1" applyBorder="1" applyAlignment="1">
      <alignment vertical="center" wrapText="1"/>
    </xf>
    <xf numFmtId="10" fontId="0" fillId="76" borderId="16" xfId="4687" applyNumberFormat="1" applyFont="1" applyFill="1" applyBorder="1" applyAlignment="1">
      <alignment horizontal="center"/>
    </xf>
    <xf numFmtId="0" fontId="37" fillId="76" borderId="54" xfId="0" applyFont="1" applyFill="1" applyBorder="1" applyAlignment="1">
      <alignment horizontal="left" vertical="center" wrapText="1"/>
    </xf>
    <xf numFmtId="0" fontId="37" fillId="76" borderId="54" xfId="0" applyFont="1" applyFill="1" applyBorder="1" applyAlignment="1">
      <alignment horizontal="justify" vertical="center"/>
    </xf>
    <xf numFmtId="0" fontId="45" fillId="76" borderId="54" xfId="0" applyFont="1" applyFill="1" applyBorder="1" applyAlignment="1">
      <alignment horizontal="center" vertical="center" wrapText="1"/>
    </xf>
    <xf numFmtId="0" fontId="40" fillId="76" borderId="13" xfId="0" applyFont="1" applyFill="1" applyBorder="1" applyAlignment="1">
      <alignment horizontal="center" vertical="center"/>
    </xf>
    <xf numFmtId="0" fontId="0" fillId="0" borderId="54" xfId="0" applyBorder="1"/>
    <xf numFmtId="4" fontId="0" fillId="0" borderId="54" xfId="4687" applyNumberFormat="1" applyFont="1" applyFill="1" applyBorder="1" applyAlignment="1">
      <alignment horizontal="center"/>
    </xf>
    <xf numFmtId="4" fontId="0" fillId="0" borderId="54" xfId="0" applyNumberFormat="1" applyBorder="1" applyAlignment="1">
      <alignment horizontal="center"/>
    </xf>
    <xf numFmtId="164" fontId="0" fillId="0" borderId="0" xfId="439" applyNumberFormat="1" applyFont="1" applyFill="1" applyProtection="1"/>
    <xf numFmtId="164" fontId="44" fillId="22" borderId="0" xfId="439" applyNumberFormat="1" applyFont="1" applyFill="1" applyAlignment="1" applyProtection="1">
      <alignment horizontal="center" vertical="center" wrapText="1"/>
    </xf>
    <xf numFmtId="41" fontId="65" fillId="0" borderId="0" xfId="439" applyNumberFormat="1" applyFont="1" applyFill="1" applyAlignment="1" applyProtection="1">
      <alignment horizontal="center" vertical="center" wrapText="1"/>
      <protection locked="0"/>
    </xf>
    <xf numFmtId="0" fontId="139" fillId="75" borderId="54" xfId="0" applyFont="1" applyFill="1" applyBorder="1" applyAlignment="1">
      <alignment horizontal="center" vertical="center" wrapText="1"/>
    </xf>
    <xf numFmtId="0" fontId="136" fillId="0" borderId="0" xfId="0" applyFont="1"/>
    <xf numFmtId="0" fontId="140" fillId="71" borderId="0" xfId="0" applyFont="1" applyFill="1" applyAlignment="1">
      <alignment horizontal="justify" vertical="center"/>
    </xf>
    <xf numFmtId="0" fontId="140" fillId="71" borderId="0" xfId="0" applyFont="1" applyFill="1" applyAlignment="1">
      <alignment vertical="center"/>
    </xf>
    <xf numFmtId="0" fontId="0" fillId="0" borderId="0" xfId="0" applyAlignment="1">
      <alignment vertical="center"/>
    </xf>
    <xf numFmtId="0" fontId="140" fillId="71" borderId="0" xfId="0" applyFont="1" applyFill="1" applyAlignment="1">
      <alignment vertical="center" wrapText="1"/>
    </xf>
    <xf numFmtId="0" fontId="144" fillId="71" borderId="0" xfId="611" applyFont="1" applyFill="1" applyAlignment="1">
      <alignment vertical="center"/>
    </xf>
    <xf numFmtId="0" fontId="145" fillId="71" borderId="0" xfId="0" applyFont="1" applyFill="1" applyAlignment="1">
      <alignment vertical="center"/>
    </xf>
    <xf numFmtId="0" fontId="146" fillId="71" borderId="0" xfId="611" applyFont="1" applyFill="1" applyAlignment="1" applyProtection="1">
      <alignment vertical="center"/>
      <protection locked="0"/>
    </xf>
    <xf numFmtId="0" fontId="145" fillId="71" borderId="0" xfId="0" applyFont="1" applyFill="1"/>
    <xf numFmtId="0" fontId="112" fillId="71" borderId="0" xfId="30097" quotePrefix="1" applyFont="1" applyFill="1" applyAlignment="1">
      <alignment horizontal="left" vertical="center" wrapText="1" indent="1"/>
    </xf>
    <xf numFmtId="0" fontId="149" fillId="71" borderId="0" xfId="30097" applyFont="1" applyFill="1" applyAlignment="1">
      <alignment vertical="center" wrapText="1"/>
    </xf>
    <xf numFmtId="0" fontId="35" fillId="0" borderId="0" xfId="611"/>
    <xf numFmtId="0" fontId="140" fillId="71" borderId="0" xfId="30097" applyFont="1" applyFill="1" applyAlignment="1">
      <alignment vertical="center" wrapText="1"/>
    </xf>
    <xf numFmtId="0" fontId="146" fillId="71" borderId="0" xfId="611" applyFont="1" applyFill="1" applyAlignment="1">
      <alignment vertical="center"/>
    </xf>
    <xf numFmtId="38" fontId="0" fillId="0" borderId="0" xfId="0" applyNumberFormat="1" applyFont="1" applyFill="1" applyProtection="1"/>
    <xf numFmtId="14" fontId="0" fillId="0" borderId="0" xfId="0" applyNumberFormat="1" applyFont="1" applyProtection="1"/>
    <xf numFmtId="3" fontId="0" fillId="32" borderId="0" xfId="0" applyNumberFormat="1" applyFont="1" applyFill="1" applyProtection="1"/>
    <xf numFmtId="164" fontId="49" fillId="32" borderId="0" xfId="0" applyNumberFormat="1" applyFont="1" applyFill="1" applyAlignment="1" applyProtection="1">
      <alignment wrapText="1"/>
    </xf>
    <xf numFmtId="0" fontId="0" fillId="0" borderId="0" xfId="0" applyFill="1" applyAlignment="1">
      <alignment horizontal="center"/>
    </xf>
    <xf numFmtId="0" fontId="0" fillId="0" borderId="0" xfId="0" applyFill="1"/>
    <xf numFmtId="38" fontId="44" fillId="22" borderId="43" xfId="439" applyNumberFormat="1" applyFont="1" applyFill="1" applyBorder="1" applyAlignment="1" applyProtection="1">
      <alignment horizontal="center" vertical="center" wrapText="1"/>
    </xf>
    <xf numFmtId="4" fontId="0" fillId="0" borderId="0" xfId="0" applyNumberFormat="1" applyFont="1" applyProtection="1"/>
    <xf numFmtId="178" fontId="41" fillId="30" borderId="63" xfId="0" applyNumberFormat="1" applyFont="1" applyFill="1" applyBorder="1" applyAlignment="1">
      <alignment wrapText="1"/>
    </xf>
    <xf numFmtId="178" fontId="56" fillId="0" borderId="27" xfId="439" applyNumberFormat="1" applyFont="1" applyFill="1" applyBorder="1" applyAlignment="1" applyProtection="1">
      <alignment horizontal="center" vertical="center" wrapText="1"/>
    </xf>
    <xf numFmtId="0" fontId="0" fillId="0" borderId="13" xfId="0" applyBorder="1"/>
    <xf numFmtId="0" fontId="0" fillId="0" borderId="38" xfId="0" applyBorder="1"/>
    <xf numFmtId="0" fontId="0" fillId="0" borderId="64" xfId="0" applyBorder="1"/>
    <xf numFmtId="0" fontId="39" fillId="76" borderId="83" xfId="0" applyFont="1" applyFill="1" applyBorder="1" applyAlignment="1">
      <alignment horizontal="left"/>
    </xf>
    <xf numFmtId="0" fontId="0" fillId="76" borderId="84" xfId="0" applyFill="1" applyBorder="1"/>
    <xf numFmtId="0" fontId="0" fillId="76" borderId="88" xfId="0" applyFill="1" applyBorder="1"/>
    <xf numFmtId="0" fontId="0" fillId="0" borderId="82" xfId="0" applyBorder="1"/>
    <xf numFmtId="0" fontId="138" fillId="0" borderId="65" xfId="0" applyFont="1" applyBorder="1" applyAlignment="1">
      <alignment horizontal="center" vertical="center" wrapText="1"/>
    </xf>
    <xf numFmtId="0" fontId="0" fillId="0" borderId="65" xfId="0" applyBorder="1"/>
    <xf numFmtId="0" fontId="138" fillId="0" borderId="13" xfId="0" applyFont="1" applyBorder="1" applyAlignment="1">
      <alignment horizontal="center" vertical="center" wrapText="1"/>
    </xf>
    <xf numFmtId="0" fontId="39" fillId="0" borderId="54" xfId="0" quotePrefix="1" applyFont="1" applyBorder="1" applyAlignment="1">
      <alignment horizontal="center" vertical="center"/>
    </xf>
    <xf numFmtId="0" fontId="0" fillId="0" borderId="54" xfId="0" applyBorder="1" applyAlignment="1">
      <alignment vertical="center" wrapText="1"/>
    </xf>
    <xf numFmtId="37" fontId="0" fillId="0" borderId="54" xfId="0" applyNumberFormat="1" applyBorder="1" applyAlignment="1">
      <alignment horizontal="center" vertical="center" wrapText="1"/>
    </xf>
    <xf numFmtId="0" fontId="45" fillId="76" borderId="13" xfId="0" applyFont="1" applyFill="1" applyBorder="1" applyAlignment="1">
      <alignment horizontal="center" vertical="center" wrapText="1"/>
    </xf>
    <xf numFmtId="0" fontId="39" fillId="76" borderId="16" xfId="0" applyFont="1" applyFill="1" applyBorder="1" applyAlignment="1">
      <alignment vertical="center" wrapText="1"/>
    </xf>
    <xf numFmtId="0" fontId="39" fillId="76" borderId="54" xfId="0" applyFont="1" applyFill="1" applyBorder="1" applyAlignment="1">
      <alignment horizontal="center" wrapText="1"/>
    </xf>
    <xf numFmtId="0" fontId="0" fillId="76" borderId="83" xfId="0" applyFill="1" applyBorder="1"/>
    <xf numFmtId="49" fontId="39" fillId="0" borderId="54" xfId="0" quotePrefix="1" applyNumberFormat="1" applyFont="1" applyBorder="1" applyAlignment="1">
      <alignment horizontal="center" vertical="center"/>
    </xf>
    <xf numFmtId="0" fontId="0" fillId="1" borderId="54" xfId="0" applyFill="1" applyBorder="1" applyAlignment="1">
      <alignment horizontal="center" vertical="center" wrapText="1"/>
    </xf>
    <xf numFmtId="0" fontId="39" fillId="0" borderId="79" xfId="0" applyFont="1" applyBorder="1" applyAlignment="1">
      <alignment horizontal="center" vertical="center"/>
    </xf>
    <xf numFmtId="0" fontId="0" fillId="76" borderId="11" xfId="0" applyFill="1" applyBorder="1" applyAlignment="1">
      <alignment horizontal="center"/>
    </xf>
    <xf numFmtId="0" fontId="44" fillId="0" borderId="85" xfId="0" applyFont="1" applyBorder="1"/>
    <xf numFmtId="0" fontId="44" fillId="0" borderId="0" xfId="0" applyFont="1"/>
    <xf numFmtId="0" fontId="44" fillId="0" borderId="71" xfId="0" applyFont="1" applyBorder="1"/>
    <xf numFmtId="0" fontId="44" fillId="0" borderId="72" xfId="0" applyFont="1" applyBorder="1"/>
    <xf numFmtId="0" fontId="151" fillId="0" borderId="0" xfId="0" applyFont="1" applyAlignment="1">
      <alignment vertical="center" wrapText="1"/>
    </xf>
    <xf numFmtId="0" fontId="44" fillId="0" borderId="80" xfId="0" applyFont="1" applyBorder="1" applyAlignment="1">
      <alignment wrapText="1"/>
    </xf>
    <xf numFmtId="1" fontId="44" fillId="0" borderId="0" xfId="0" applyNumberFormat="1" applyFont="1"/>
    <xf numFmtId="0" fontId="44" fillId="0" borderId="78" xfId="0" applyFont="1" applyBorder="1"/>
    <xf numFmtId="0" fontId="44" fillId="0" borderId="0" xfId="0" applyFont="1" applyAlignment="1">
      <alignment horizontal="center"/>
    </xf>
    <xf numFmtId="10" fontId="44" fillId="0" borderId="0" xfId="4687" applyNumberFormat="1" applyFont="1" applyFill="1" applyBorder="1"/>
    <xf numFmtId="0" fontId="44" fillId="0" borderId="0" xfId="4687" applyNumberFormat="1" applyFont="1" applyFill="1" applyBorder="1"/>
    <xf numFmtId="0" fontId="44" fillId="0" borderId="81" xfId="0" applyFont="1" applyBorder="1"/>
    <xf numFmtId="0" fontId="0" fillId="0" borderId="0" xfId="0" applyFill="1" applyAlignment="1">
      <alignment horizontal="left" vertical="center"/>
    </xf>
    <xf numFmtId="0" fontId="0" fillId="0" borderId="0" xfId="0" applyFill="1" applyAlignment="1">
      <alignment wrapText="1"/>
    </xf>
    <xf numFmtId="0" fontId="152" fillId="0" borderId="0" xfId="0" applyFont="1" applyFill="1" applyAlignment="1">
      <alignment horizontal="left" vertical="center"/>
    </xf>
    <xf numFmtId="0" fontId="39" fillId="0" borderId="13" xfId="0" applyFont="1" applyFill="1" applyBorder="1" applyAlignment="1">
      <alignment horizontal="left" vertical="center"/>
    </xf>
    <xf numFmtId="0" fontId="0" fillId="0" borderId="16" xfId="0" applyFill="1" applyBorder="1"/>
    <xf numFmtId="0" fontId="76" fillId="0" borderId="39" xfId="0" applyFont="1" applyFill="1" applyBorder="1"/>
    <xf numFmtId="0" fontId="0" fillId="32" borderId="10" xfId="0" applyFill="1" applyBorder="1" applyAlignment="1">
      <alignment horizontal="center" vertical="center"/>
    </xf>
    <xf numFmtId="0" fontId="0" fillId="32" borderId="0" xfId="0" applyFill="1" applyAlignment="1">
      <alignment vertical="center" wrapText="1"/>
    </xf>
    <xf numFmtId="0" fontId="76" fillId="0" borderId="39" xfId="0" applyFont="1" applyFill="1" applyBorder="1" applyAlignment="1">
      <alignment wrapText="1"/>
    </xf>
    <xf numFmtId="0" fontId="0" fillId="0" borderId="16" xfId="0" applyFill="1" applyBorder="1" applyAlignment="1">
      <alignment wrapText="1"/>
    </xf>
    <xf numFmtId="0" fontId="0" fillId="0" borderId="0" xfId="0" applyFill="1" applyBorder="1"/>
    <xf numFmtId="0" fontId="0" fillId="0" borderId="0" xfId="0" applyBorder="1"/>
    <xf numFmtId="0" fontId="0" fillId="0" borderId="0" xfId="0" applyBorder="1" applyAlignment="1">
      <alignment vertical="center"/>
    </xf>
    <xf numFmtId="164" fontId="56" fillId="34" borderId="22" xfId="439" applyNumberFormat="1" applyFont="1" applyFill="1" applyBorder="1" applyAlignment="1" applyProtection="1">
      <alignment horizontal="center" vertical="center" wrapText="1"/>
      <protection locked="0"/>
    </xf>
    <xf numFmtId="0" fontId="0" fillId="34" borderId="0" xfId="0" applyFont="1" applyFill="1" applyAlignment="1" applyProtection="1">
      <alignment horizontal="center" vertical="center"/>
    </xf>
    <xf numFmtId="41" fontId="65" fillId="30" borderId="76" xfId="439" applyNumberFormat="1" applyFont="1" applyFill="1" applyBorder="1" applyAlignment="1">
      <alignment vertical="center" wrapText="1"/>
    </xf>
    <xf numFmtId="41" fontId="65" fillId="30" borderId="0" xfId="439" applyNumberFormat="1" applyFont="1" applyFill="1" applyAlignment="1">
      <alignment vertical="center" wrapText="1"/>
    </xf>
    <xf numFmtId="41" fontId="65" fillId="30" borderId="87" xfId="439" applyNumberFormat="1" applyFont="1" applyFill="1" applyBorder="1" applyAlignment="1">
      <alignment vertical="center" wrapText="1"/>
    </xf>
    <xf numFmtId="41" fontId="65" fillId="30" borderId="77" xfId="439" applyNumberFormat="1" applyFont="1" applyFill="1" applyBorder="1" applyAlignment="1">
      <alignment vertical="center" wrapText="1"/>
    </xf>
    <xf numFmtId="14" fontId="56" fillId="34" borderId="22" xfId="439" applyNumberFormat="1" applyFont="1" applyFill="1" applyBorder="1" applyAlignment="1" applyProtection="1">
      <alignment horizontal="center" vertical="center" wrapText="1"/>
    </xf>
    <xf numFmtId="0" fontId="0" fillId="0" borderId="0" xfId="0" applyNumberFormat="1"/>
    <xf numFmtId="0" fontId="0" fillId="0" borderId="10" xfId="0" applyFill="1" applyBorder="1" applyAlignment="1">
      <alignment horizontal="center" vertical="center"/>
    </xf>
    <xf numFmtId="0" fontId="0" fillId="0" borderId="10" xfId="0" applyFill="1" applyBorder="1" applyAlignment="1">
      <alignment vertical="center" wrapText="1"/>
    </xf>
    <xf numFmtId="0" fontId="0" fillId="0" borderId="10" xfId="0" applyFill="1" applyBorder="1" applyAlignment="1">
      <alignment horizontal="center"/>
    </xf>
    <xf numFmtId="0" fontId="0" fillId="0" borderId="10" xfId="0" applyFill="1" applyBorder="1" applyAlignment="1">
      <alignment wrapText="1"/>
    </xf>
    <xf numFmtId="0" fontId="64" fillId="0" borderId="10" xfId="0" applyFont="1" applyFill="1" applyBorder="1" applyAlignment="1">
      <alignment vertical="center" wrapText="1"/>
    </xf>
    <xf numFmtId="0" fontId="64" fillId="0" borderId="10" xfId="0" applyFont="1" applyFill="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vertical="center" wrapText="1"/>
    </xf>
    <xf numFmtId="0" fontId="0" fillId="0" borderId="0" xfId="0" applyFont="1" applyFill="1" applyBorder="1"/>
    <xf numFmtId="0" fontId="41" fillId="0" borderId="0" xfId="0" applyFont="1" applyFill="1" applyBorder="1" applyAlignment="1">
      <alignment wrapText="1"/>
    </xf>
    <xf numFmtId="0" fontId="56" fillId="0" borderId="22" xfId="439" applyNumberFormat="1" applyFont="1" applyFill="1" applyBorder="1" applyAlignment="1" applyProtection="1">
      <alignment horizontal="center" vertical="center" wrapText="1"/>
      <protection locked="0"/>
    </xf>
    <xf numFmtId="0" fontId="39" fillId="0" borderId="61" xfId="0" applyNumberFormat="1" applyFont="1" applyFill="1" applyBorder="1" applyAlignment="1" applyProtection="1">
      <alignment horizontal="center" vertical="center"/>
    </xf>
    <xf numFmtId="0" fontId="41" fillId="76" borderId="22" xfId="0" applyFont="1" applyFill="1" applyBorder="1" applyAlignment="1">
      <alignment horizontal="left" vertical="center" wrapText="1"/>
    </xf>
    <xf numFmtId="14" fontId="0" fillId="0" borderId="0" xfId="0" applyNumberFormat="1" applyAlignment="1">
      <alignment horizontal="center" vertical="center"/>
    </xf>
    <xf numFmtId="41" fontId="0" fillId="76" borderId="0" xfId="0" applyNumberFormat="1" applyFill="1" applyAlignment="1">
      <alignment horizontal="center" vertical="center" wrapText="1"/>
    </xf>
    <xf numFmtId="0" fontId="155" fillId="71" borderId="0" xfId="30097" applyFont="1" applyFill="1" applyAlignment="1">
      <alignment vertical="center" wrapText="1"/>
    </xf>
    <xf numFmtId="14" fontId="119" fillId="0" borderId="10" xfId="31721" applyNumberFormat="1" applyFont="1" applyFill="1" applyBorder="1" applyAlignment="1" applyProtection="1">
      <alignment horizontal="left" vertical="center"/>
      <protection locked="0"/>
    </xf>
    <xf numFmtId="41" fontId="65" fillId="0" borderId="0" xfId="0" applyNumberFormat="1" applyFont="1" applyAlignment="1">
      <alignment vertical="center" wrapText="1"/>
    </xf>
    <xf numFmtId="169" fontId="0" fillId="72" borderId="62" xfId="439" applyNumberFormat="1" applyFont="1" applyFill="1" applyBorder="1" applyAlignment="1" applyProtection="1">
      <alignment horizontal="center" vertical="center"/>
    </xf>
    <xf numFmtId="0" fontId="41" fillId="0" borderId="10" xfId="0" applyFont="1" applyBorder="1" applyAlignment="1" applyProtection="1">
      <alignment horizontal="right" wrapText="1"/>
    </xf>
    <xf numFmtId="0" fontId="41" fillId="0" borderId="10" xfId="0" applyFont="1" applyBorder="1" applyAlignment="1" applyProtection="1">
      <alignment horizontal="right" vertical="center" wrapText="1"/>
    </xf>
    <xf numFmtId="4" fontId="0" fillId="0" borderId="10" xfId="0" applyNumberFormat="1" applyBorder="1"/>
    <xf numFmtId="1" fontId="40" fillId="24" borderId="0" xfId="439" applyNumberFormat="1" applyFont="1" applyFill="1" applyBorder="1" applyAlignment="1" applyProtection="1">
      <alignment horizontal="center" wrapText="1"/>
    </xf>
    <xf numFmtId="0" fontId="39" fillId="72" borderId="0" xfId="0" applyFont="1" applyFill="1" applyAlignment="1" applyProtection="1">
      <alignment horizontal="center" vertical="center"/>
    </xf>
    <xf numFmtId="0" fontId="0" fillId="72" borderId="0" xfId="0" applyFont="1" applyFill="1" applyAlignment="1" applyProtection="1">
      <alignment horizontal="center" vertical="center"/>
    </xf>
    <xf numFmtId="0" fontId="44" fillId="0" borderId="43" xfId="0" applyFont="1" applyFill="1" applyBorder="1" applyAlignment="1" applyProtection="1">
      <alignment horizontal="center" vertical="center" wrapText="1"/>
    </xf>
    <xf numFmtId="0" fontId="39" fillId="0" borderId="0" xfId="0" applyFont="1" applyAlignment="1" applyProtection="1">
      <alignment horizontal="center" vertical="center" wrapText="1"/>
    </xf>
    <xf numFmtId="0" fontId="0" fillId="28" borderId="0" xfId="0" applyFont="1" applyFill="1" applyAlignment="1" applyProtection="1">
      <alignment horizontal="center" vertical="center"/>
    </xf>
    <xf numFmtId="164" fontId="0" fillId="0" borderId="22" xfId="439" applyNumberFormat="1" applyFont="1" applyFill="1" applyBorder="1" applyAlignment="1" applyProtection="1">
      <alignment horizontal="center" vertical="center" wrapText="1"/>
      <protection locked="0"/>
    </xf>
    <xf numFmtId="0" fontId="0" fillId="0" borderId="34" xfId="0" applyNumberFormat="1" applyFont="1" applyFill="1" applyBorder="1" applyAlignment="1" applyProtection="1">
      <alignment horizontal="center" vertical="center" wrapText="1"/>
    </xf>
    <xf numFmtId="0" fontId="0" fillId="29" borderId="73" xfId="0" applyFill="1" applyBorder="1" applyAlignment="1" applyProtection="1">
      <alignment horizontal="center" vertical="center"/>
      <protection locked="0"/>
    </xf>
    <xf numFmtId="14" fontId="0" fillId="29" borderId="0" xfId="0" applyNumberFormat="1" applyFill="1" applyAlignment="1" applyProtection="1">
      <alignment horizontal="center"/>
      <protection locked="0"/>
    </xf>
    <xf numFmtId="0" fontId="0" fillId="0" borderId="66" xfId="0" applyBorder="1" applyAlignment="1">
      <alignment horizontal="center"/>
    </xf>
    <xf numFmtId="0" fontId="0" fillId="0" borderId="67" xfId="0" applyFill="1" applyBorder="1"/>
    <xf numFmtId="168" fontId="0" fillId="0" borderId="67" xfId="0" applyNumberFormat="1" applyFill="1" applyBorder="1" applyAlignment="1">
      <alignment wrapText="1"/>
    </xf>
    <xf numFmtId="0" fontId="0" fillId="0" borderId="68" xfId="0" applyBorder="1" applyAlignment="1">
      <alignment wrapText="1"/>
    </xf>
    <xf numFmtId="0" fontId="0" fillId="0" borderId="69" xfId="0" applyBorder="1" applyAlignment="1">
      <alignment horizontal="center"/>
    </xf>
    <xf numFmtId="0" fontId="0" fillId="0" borderId="17" xfId="0" applyFill="1" applyBorder="1"/>
    <xf numFmtId="14" fontId="0" fillId="0" borderId="17" xfId="0" applyNumberFormat="1" applyFill="1" applyBorder="1" applyAlignment="1">
      <alignment wrapText="1"/>
    </xf>
    <xf numFmtId="0" fontId="0" fillId="0" borderId="70" xfId="0" applyBorder="1" applyAlignment="1">
      <alignment wrapText="1"/>
    </xf>
    <xf numFmtId="177" fontId="56" fillId="73" borderId="22" xfId="439" applyNumberFormat="1" applyFont="1" applyFill="1" applyBorder="1" applyAlignment="1" applyProtection="1">
      <alignment horizontal="center" vertical="center" wrapText="1"/>
    </xf>
    <xf numFmtId="0" fontId="39" fillId="0" borderId="35" xfId="0" applyFont="1" applyFill="1" applyBorder="1" applyAlignment="1">
      <alignment horizontal="left" vertical="center"/>
    </xf>
    <xf numFmtId="0" fontId="0" fillId="0" borderId="36" xfId="0" applyFill="1" applyBorder="1"/>
    <xf numFmtId="0" fontId="0" fillId="0" borderId="36" xfId="0" applyFill="1" applyBorder="1" applyAlignment="1">
      <alignment wrapText="1"/>
    </xf>
    <xf numFmtId="169" fontId="57" fillId="29" borderId="0" xfId="439" applyNumberFormat="1" applyFont="1" applyFill="1" applyAlignment="1" applyProtection="1">
      <alignment horizontal="center" vertical="center" wrapText="1"/>
      <protection locked="0"/>
    </xf>
    <xf numFmtId="3" fontId="0" fillId="0" borderId="0" xfId="0" applyNumberFormat="1"/>
    <xf numFmtId="0" fontId="0" fillId="0" borderId="0" xfId="0" applyFill="1" applyAlignment="1">
      <alignment horizontal="left" vertical="center" wrapText="1"/>
    </xf>
    <xf numFmtId="0" fontId="0" fillId="32" borderId="10" xfId="0" applyFill="1" applyBorder="1" applyAlignment="1">
      <alignment vertical="center" wrapText="1"/>
    </xf>
    <xf numFmtId="0" fontId="64" fillId="0" borderId="10" xfId="0" applyFont="1" applyBorder="1" applyAlignment="1">
      <alignment vertical="center" wrapText="1"/>
    </xf>
    <xf numFmtId="14" fontId="0" fillId="29" borderId="10" xfId="0" applyNumberFormat="1" applyFill="1" applyBorder="1" applyAlignment="1" applyProtection="1">
      <alignment horizontal="center" vertical="center"/>
      <protection locked="0"/>
    </xf>
    <xf numFmtId="0" fontId="65" fillId="78" borderId="73" xfId="0" applyFont="1" applyFill="1" applyBorder="1" applyAlignment="1">
      <alignment vertical="center" wrapText="1"/>
    </xf>
    <xf numFmtId="0" fontId="64" fillId="0" borderId="73" xfId="0" applyFont="1" applyBorder="1" applyAlignment="1">
      <alignment vertical="center" wrapText="1"/>
    </xf>
    <xf numFmtId="0" fontId="0" fillId="29" borderId="10" xfId="0" applyFill="1" applyBorder="1" applyAlignment="1" applyProtection="1">
      <alignment horizontal="center" vertical="center"/>
      <protection locked="0"/>
    </xf>
    <xf numFmtId="3" fontId="0" fillId="29" borderId="73" xfId="0" applyNumberFormat="1" applyFill="1" applyBorder="1" applyAlignment="1" applyProtection="1">
      <alignment horizontal="center" vertical="center"/>
      <protection locked="0"/>
    </xf>
    <xf numFmtId="0" fontId="39" fillId="78" borderId="10" xfId="0" applyFont="1" applyFill="1" applyBorder="1" applyAlignment="1">
      <alignment vertical="center" wrapText="1"/>
    </xf>
    <xf numFmtId="0" fontId="39" fillId="32" borderId="41" xfId="0" applyFont="1" applyFill="1" applyBorder="1" applyAlignment="1">
      <alignment horizontal="center" vertical="center"/>
    </xf>
    <xf numFmtId="0" fontId="0" fillId="32" borderId="24" xfId="0" applyFill="1" applyBorder="1" applyAlignment="1">
      <alignment horizontal="left" vertical="center" wrapText="1"/>
    </xf>
    <xf numFmtId="0" fontId="0" fillId="32"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39" fillId="76" borderId="61" xfId="0" applyFont="1" applyFill="1" applyBorder="1" applyAlignment="1">
      <alignment horizontal="center" vertical="center"/>
    </xf>
    <xf numFmtId="14" fontId="44" fillId="0" borderId="66" xfId="0" applyNumberFormat="1" applyFont="1" applyBorder="1"/>
    <xf numFmtId="14" fontId="44" fillId="32" borderId="67" xfId="0" applyNumberFormat="1" applyFont="1" applyFill="1" applyBorder="1"/>
    <xf numFmtId="14" fontId="44" fillId="32" borderId="68" xfId="0" applyNumberFormat="1" applyFont="1" applyFill="1" applyBorder="1"/>
    <xf numFmtId="0" fontId="44" fillId="0" borderId="21" xfId="0" applyFont="1" applyBorder="1"/>
    <xf numFmtId="0" fontId="44" fillId="0" borderId="53" xfId="0" applyFont="1" applyBorder="1"/>
    <xf numFmtId="14" fontId="44" fillId="0" borderId="0" xfId="0" applyNumberFormat="1" applyFont="1"/>
    <xf numFmtId="14" fontId="44" fillId="0" borderId="53" xfId="0" applyNumberFormat="1" applyFont="1" applyBorder="1"/>
    <xf numFmtId="0" fontId="44" fillId="0" borderId="69" xfId="0" applyFont="1" applyBorder="1"/>
    <xf numFmtId="14" fontId="44" fillId="0" borderId="17" xfId="0" applyNumberFormat="1" applyFont="1" applyBorder="1"/>
    <xf numFmtId="14" fontId="44" fillId="0" borderId="70" xfId="0" applyNumberFormat="1" applyFont="1" applyBorder="1"/>
    <xf numFmtId="14" fontId="0" fillId="0" borderId="54" xfId="0" applyNumberFormat="1" applyBorder="1" applyAlignment="1">
      <alignment horizontal="center" vertical="center" wrapText="1"/>
    </xf>
    <xf numFmtId="0" fontId="35" fillId="71" borderId="0" xfId="611" applyFill="1" applyProtection="1">
      <protection locked="0"/>
    </xf>
    <xf numFmtId="38" fontId="64" fillId="20" borderId="0" xfId="0" applyNumberFormat="1" applyFont="1" applyFill="1" applyAlignment="1" applyProtection="1">
      <alignment vertical="center" wrapText="1"/>
    </xf>
    <xf numFmtId="0" fontId="64" fillId="32" borderId="10" xfId="0" applyFont="1" applyFill="1" applyBorder="1" applyAlignment="1">
      <alignment wrapText="1"/>
    </xf>
    <xf numFmtId="0" fontId="0" fillId="0" borderId="0" xfId="0" applyFill="1" applyAlignment="1">
      <alignment vertical="center" wrapText="1"/>
    </xf>
    <xf numFmtId="0" fontId="0" fillId="0" borderId="73" xfId="0" applyFill="1" applyBorder="1" applyAlignment="1">
      <alignment vertical="center"/>
    </xf>
    <xf numFmtId="0" fontId="0" fillId="0" borderId="0" xfId="0" applyFill="1" applyAlignment="1">
      <alignment vertical="center"/>
    </xf>
    <xf numFmtId="0" fontId="0" fillId="0" borderId="94" xfId="0" applyFill="1" applyBorder="1" applyAlignment="1">
      <alignment horizontal="center" vertical="center"/>
    </xf>
    <xf numFmtId="0" fontId="0" fillId="0" borderId="94" xfId="0" applyFill="1" applyBorder="1" applyAlignment="1">
      <alignment vertical="center" wrapText="1"/>
    </xf>
    <xf numFmtId="14" fontId="0" fillId="29" borderId="66" xfId="0" applyNumberFormat="1" applyFill="1" applyBorder="1" applyAlignment="1" applyProtection="1">
      <alignment horizontal="center" vertical="center"/>
      <protection locked="0"/>
    </xf>
    <xf numFmtId="0" fontId="64" fillId="0" borderId="94" xfId="0" applyFont="1" applyFill="1" applyBorder="1" applyAlignment="1">
      <alignment vertical="center" wrapText="1"/>
    </xf>
    <xf numFmtId="0" fontId="0" fillId="32" borderId="12" xfId="0" applyFill="1" applyBorder="1" applyAlignment="1">
      <alignment horizontal="center" vertical="center"/>
    </xf>
    <xf numFmtId="0" fontId="0" fillId="32" borderId="12" xfId="0" applyFill="1" applyBorder="1" applyAlignment="1">
      <alignment vertical="center" wrapText="1"/>
    </xf>
    <xf numFmtId="0" fontId="0" fillId="29" borderId="12" xfId="0" applyFill="1" applyBorder="1" applyAlignment="1" applyProtection="1">
      <alignment horizontal="center" vertical="center"/>
      <protection locked="0"/>
    </xf>
    <xf numFmtId="0" fontId="39" fillId="76" borderId="73" xfId="0" applyFont="1" applyFill="1" applyBorder="1" applyAlignment="1">
      <alignment horizontal="left" vertical="center"/>
    </xf>
    <xf numFmtId="0" fontId="39" fillId="76" borderId="14" xfId="0" applyFont="1" applyFill="1" applyBorder="1" applyAlignment="1">
      <alignment vertical="center" wrapText="1"/>
    </xf>
    <xf numFmtId="0" fontId="39" fillId="76" borderId="14" xfId="0" applyFont="1" applyFill="1" applyBorder="1" applyAlignment="1" applyProtection="1">
      <alignment horizontal="center" vertical="center"/>
      <protection locked="0"/>
    </xf>
    <xf numFmtId="0" fontId="65" fillId="76" borderId="20" xfId="0" applyFont="1" applyFill="1" applyBorder="1" applyAlignment="1">
      <alignment vertical="center" wrapText="1"/>
    </xf>
    <xf numFmtId="0" fontId="0" fillId="0" borderId="10" xfId="0" applyBorder="1" applyAlignment="1" applyProtection="1">
      <alignment horizontal="left" vertical="center"/>
      <protection locked="0"/>
    </xf>
    <xf numFmtId="0" fontId="0" fillId="0" borderId="0" xfId="0" applyNumberFormat="1" applyFont="1" applyFill="1" applyBorder="1" applyAlignment="1" applyProtection="1">
      <alignment horizontal="left" vertical="center" wrapText="1"/>
    </xf>
    <xf numFmtId="0" fontId="0" fillId="32" borderId="22" xfId="0" applyNumberFormat="1" applyFont="1" applyFill="1" applyBorder="1" applyAlignment="1" applyProtection="1">
      <alignment horizontal="left" vertical="center" wrapText="1"/>
    </xf>
    <xf numFmtId="0" fontId="0" fillId="0" borderId="54" xfId="0" applyBorder="1" applyAlignment="1" applyProtection="1">
      <alignment horizontal="justify" vertical="center"/>
      <protection locked="0"/>
    </xf>
    <xf numFmtId="164" fontId="0" fillId="0" borderId="0" xfId="0" applyNumberFormat="1" applyFont="1" applyFill="1" applyAlignment="1" applyProtection="1">
      <alignment vertical="center" wrapText="1"/>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0" xfId="0" applyFont="1" applyFill="1" applyAlignment="1" applyProtection="1">
      <alignment horizontal="left" vertical="center" wrapText="1"/>
      <protection locked="0"/>
    </xf>
    <xf numFmtId="0" fontId="39" fillId="0" borderId="0" xfId="0" applyFont="1" applyFill="1" applyAlignment="1" applyProtection="1">
      <alignment horizontal="left" vertical="center" wrapText="1"/>
    </xf>
    <xf numFmtId="164" fontId="0" fillId="0" borderId="0" xfId="0" applyNumberFormat="1" applyFont="1" applyAlignment="1" applyProtection="1">
      <alignment horizontal="left" vertical="center" wrapText="1"/>
      <protection locked="0"/>
    </xf>
    <xf numFmtId="37" fontId="0" fillId="0" borderId="43" xfId="0" applyNumberFormat="1"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Alignment="1" applyProtection="1">
      <alignment horizontal="left" vertical="center" wrapText="1"/>
    </xf>
    <xf numFmtId="164" fontId="0" fillId="0" borderId="0" xfId="0" applyNumberFormat="1" applyFont="1" applyFill="1" applyAlignment="1" applyProtection="1">
      <alignment horizontal="left" vertical="center" wrapText="1"/>
      <protection locked="0"/>
    </xf>
    <xf numFmtId="41" fontId="65" fillId="0" borderId="0" xfId="0" applyNumberFormat="1" applyFont="1" applyFill="1" applyAlignment="1" applyProtection="1">
      <alignment vertical="center" wrapText="1"/>
    </xf>
    <xf numFmtId="38" fontId="64" fillId="0" borderId="0" xfId="0" applyNumberFormat="1" applyFont="1" applyFill="1" applyAlignment="1" applyProtection="1">
      <alignment horizontal="left" vertical="center" wrapText="1"/>
      <protection locked="0"/>
    </xf>
    <xf numFmtId="0" fontId="0" fillId="0" borderId="0" xfId="0" applyFont="1" applyFill="1" applyAlignment="1" applyProtection="1">
      <alignment horizontal="left" vertical="center"/>
      <protection locked="0"/>
    </xf>
    <xf numFmtId="41" fontId="65" fillId="0" borderId="0" xfId="0" applyNumberFormat="1" applyFont="1" applyFill="1" applyAlignment="1" applyProtection="1">
      <alignment horizontal="left" vertical="center" wrapText="1"/>
    </xf>
    <xf numFmtId="0" fontId="64" fillId="0" borderId="0" xfId="0" applyFont="1" applyAlignment="1" applyProtection="1">
      <alignment horizontal="left" vertical="center" wrapText="1"/>
      <protection locked="0"/>
    </xf>
    <xf numFmtId="168" fontId="0" fillId="0" borderId="0" xfId="0" applyNumberFormat="1" applyFont="1" applyFill="1" applyAlignment="1" applyProtection="1">
      <alignment horizontal="left" vertical="center" wrapText="1"/>
    </xf>
    <xf numFmtId="49" fontId="39" fillId="29" borderId="0" xfId="0" applyNumberFormat="1" applyFont="1" applyFill="1" applyAlignment="1" applyProtection="1">
      <alignment horizontal="center" vertical="center"/>
      <protection locked="0"/>
    </xf>
    <xf numFmtId="14" fontId="39" fillId="29" borderId="0" xfId="439" applyNumberFormat="1" applyFont="1" applyFill="1" applyAlignment="1" applyProtection="1">
      <alignment horizontal="center" vertical="center" wrapText="1"/>
      <protection locked="0"/>
    </xf>
    <xf numFmtId="49" fontId="39" fillId="30" borderId="13" xfId="0" applyNumberFormat="1" applyFont="1" applyFill="1" applyBorder="1" applyAlignment="1" applyProtection="1">
      <alignment vertical="center"/>
      <protection locked="0"/>
    </xf>
    <xf numFmtId="14" fontId="39" fillId="30" borderId="13" xfId="0" applyNumberFormat="1" applyFont="1" applyFill="1" applyBorder="1" applyAlignment="1" applyProtection="1">
      <alignment vertical="center"/>
      <protection locked="0"/>
    </xf>
    <xf numFmtId="179" fontId="39" fillId="30" borderId="13" xfId="0" applyNumberFormat="1" applyFont="1" applyFill="1" applyBorder="1" applyAlignment="1" applyProtection="1">
      <alignment vertical="center"/>
      <protection locked="0"/>
    </xf>
    <xf numFmtId="49" fontId="157" fillId="30" borderId="13" xfId="611" applyNumberFormat="1" applyFont="1" applyFill="1" applyBorder="1" applyAlignment="1" applyProtection="1">
      <alignment vertical="center"/>
      <protection locked="0"/>
    </xf>
    <xf numFmtId="0" fontId="64" fillId="0" borderId="12" xfId="0" applyFont="1" applyFill="1" applyBorder="1" applyAlignment="1">
      <alignment vertical="center" wrapText="1"/>
    </xf>
    <xf numFmtId="0" fontId="0" fillId="0" borderId="10" xfId="0" applyFill="1" applyBorder="1" applyAlignment="1" applyProtection="1">
      <alignment horizontal="left" vertical="center" wrapText="1"/>
      <protection locked="0"/>
    </xf>
    <xf numFmtId="0" fontId="0" fillId="0" borderId="10" xfId="0" applyFill="1" applyBorder="1" applyAlignment="1">
      <alignment horizontal="left" vertical="center" wrapText="1"/>
    </xf>
    <xf numFmtId="168" fontId="0" fillId="0" borderId="0" xfId="0" applyNumberFormat="1" applyFont="1" applyFill="1" applyAlignment="1" applyProtection="1">
      <alignment horizontal="left" vertical="center" wrapText="1"/>
      <protection locked="0"/>
    </xf>
    <xf numFmtId="168" fontId="0" fillId="0" borderId="0" xfId="0" applyNumberFormat="1" applyFont="1" applyAlignment="1" applyProtection="1">
      <alignment horizontal="left" vertical="center"/>
      <protection locked="0"/>
    </xf>
    <xf numFmtId="0" fontId="0" fillId="0" borderId="0" xfId="0" applyNumberFormat="1" applyFont="1" applyFill="1" applyAlignment="1" applyProtection="1">
      <alignment horizontal="left" vertical="center"/>
      <protection locked="0"/>
    </xf>
    <xf numFmtId="14" fontId="0" fillId="0" borderId="0" xfId="0" applyNumberFormat="1" applyFont="1" applyAlignment="1" applyProtection="1">
      <alignment horizontal="left" vertical="center"/>
      <protection locked="0"/>
    </xf>
    <xf numFmtId="0" fontId="0" fillId="0" borderId="0" xfId="0" applyNumberFormat="1" applyFont="1" applyFill="1" applyAlignment="1" applyProtection="1">
      <alignment horizontal="center" vertical="center"/>
      <protection locked="0"/>
    </xf>
    <xf numFmtId="14" fontId="0" fillId="0" borderId="0" xfId="0" applyNumberFormat="1" applyFont="1" applyFill="1" applyAlignment="1" applyProtection="1">
      <alignment horizontal="center" vertical="center"/>
      <protection locked="0"/>
    </xf>
    <xf numFmtId="0" fontId="0" fillId="0" borderId="0" xfId="0" applyProtection="1">
      <protection locked="0"/>
    </xf>
    <xf numFmtId="0" fontId="0" fillId="0" borderId="10" xfId="0" applyBorder="1" applyProtection="1">
      <protection locked="0"/>
    </xf>
    <xf numFmtId="3" fontId="0" fillId="0" borderId="24" xfId="0" applyNumberFormat="1" applyFont="1" applyFill="1" applyBorder="1" applyAlignment="1" applyProtection="1">
      <alignment horizontal="center" vertical="center" wrapText="1"/>
    </xf>
    <xf numFmtId="0" fontId="0" fillId="27" borderId="16" xfId="0" applyFont="1" applyFill="1" applyBorder="1" applyAlignment="1" applyProtection="1">
      <alignment horizontal="center" wrapText="1"/>
      <protection locked="0"/>
    </xf>
    <xf numFmtId="0" fontId="0" fillId="27" borderId="11" xfId="0" applyFont="1" applyFill="1" applyBorder="1" applyAlignment="1" applyProtection="1">
      <alignment horizontal="center" wrapText="1"/>
      <protection locked="0"/>
    </xf>
    <xf numFmtId="0" fontId="0" fillId="21" borderId="13" xfId="0" applyFont="1" applyFill="1" applyBorder="1" applyAlignment="1" applyProtection="1">
      <alignment horizontal="left" vertical="center" wrapText="1"/>
    </xf>
    <xf numFmtId="0" fontId="0" fillId="21" borderId="16" xfId="0" applyFont="1" applyFill="1" applyBorder="1" applyAlignment="1" applyProtection="1">
      <alignment horizontal="left" vertical="center" wrapText="1"/>
    </xf>
    <xf numFmtId="0" fontId="39" fillId="0" borderId="13" xfId="0" applyFont="1" applyBorder="1" applyAlignment="1">
      <alignment horizontal="center"/>
    </xf>
    <xf numFmtId="0" fontId="39" fillId="0" borderId="16" xfId="0" applyFont="1" applyBorder="1" applyAlignment="1">
      <alignment horizontal="center"/>
    </xf>
    <xf numFmtId="0" fontId="39" fillId="0" borderId="11" xfId="0" applyFont="1" applyBorder="1" applyAlignment="1">
      <alignment horizontal="center"/>
    </xf>
    <xf numFmtId="0" fontId="57" fillId="72" borderId="75" xfId="0" applyFont="1" applyFill="1" applyBorder="1" applyAlignment="1">
      <alignment horizontal="center" vertical="center" wrapText="1"/>
    </xf>
    <xf numFmtId="0" fontId="0" fillId="0" borderId="36" xfId="0" applyFont="1" applyBorder="1" applyAlignment="1">
      <alignment horizontal="left" wrapText="1"/>
    </xf>
    <xf numFmtId="0" fontId="0" fillId="34" borderId="13" xfId="0" applyFont="1" applyFill="1" applyBorder="1" applyAlignment="1">
      <alignment horizontal="left" vertical="center" wrapText="1"/>
    </xf>
    <xf numFmtId="0" fontId="0" fillId="34" borderId="16" xfId="0" applyFont="1" applyFill="1" applyBorder="1" applyAlignment="1">
      <alignment horizontal="left" vertical="center" wrapText="1"/>
    </xf>
    <xf numFmtId="0" fontId="0" fillId="0" borderId="13" xfId="0" applyFont="1" applyBorder="1" applyAlignment="1">
      <alignment horizontal="left" vertical="center"/>
    </xf>
    <xf numFmtId="0" fontId="0" fillId="0" borderId="16" xfId="0" applyFont="1" applyBorder="1" applyAlignment="1">
      <alignment horizontal="left" vertical="center"/>
    </xf>
    <xf numFmtId="0" fontId="0" fillId="0" borderId="13" xfId="0" applyFont="1" applyBorder="1" applyAlignment="1">
      <alignment horizontal="left" vertical="center" wrapText="1"/>
    </xf>
    <xf numFmtId="0" fontId="0" fillId="0" borderId="16" xfId="0" applyFont="1" applyBorder="1" applyAlignment="1">
      <alignment horizontal="left" vertical="center" wrapText="1"/>
    </xf>
    <xf numFmtId="0" fontId="0" fillId="0" borderId="13"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40" fillId="26" borderId="13" xfId="0" applyFont="1" applyFill="1" applyBorder="1" applyAlignment="1">
      <alignment horizontal="center" vertical="top" wrapText="1"/>
    </xf>
    <xf numFmtId="0" fontId="40" fillId="26" borderId="16" xfId="0" applyFont="1" applyFill="1" applyBorder="1" applyAlignment="1">
      <alignment horizontal="center" vertical="top" wrapText="1"/>
    </xf>
    <xf numFmtId="0" fontId="154" fillId="77" borderId="13" xfId="0" applyFont="1" applyFill="1" applyBorder="1" applyAlignment="1">
      <alignment horizontal="center" vertical="center"/>
    </xf>
    <xf numFmtId="0" fontId="154" fillId="77" borderId="16" xfId="0" applyFont="1" applyFill="1" applyBorder="1" applyAlignment="1">
      <alignment horizontal="center" vertical="center"/>
    </xf>
    <xf numFmtId="0" fontId="39" fillId="26" borderId="13" xfId="0" applyFont="1" applyFill="1" applyBorder="1" applyAlignment="1">
      <alignment horizontal="center" vertical="center"/>
    </xf>
    <xf numFmtId="0" fontId="39" fillId="26" borderId="16" xfId="0" applyFont="1" applyFill="1" applyBorder="1" applyAlignment="1">
      <alignment horizontal="center" vertical="center"/>
    </xf>
    <xf numFmtId="0" fontId="57" fillId="76" borderId="16" xfId="0" applyFont="1" applyFill="1" applyBorder="1" applyAlignment="1">
      <alignment horizontal="left" wrapText="1"/>
    </xf>
    <xf numFmtId="0" fontId="57" fillId="32" borderId="16" xfId="0" applyFont="1" applyFill="1" applyBorder="1" applyAlignment="1">
      <alignment horizontal="justify" vertical="center" wrapText="1"/>
    </xf>
    <xf numFmtId="0" fontId="57" fillId="32" borderId="11" xfId="0" applyFont="1" applyFill="1" applyBorder="1" applyAlignment="1">
      <alignment horizontal="justify" vertical="center" wrapText="1"/>
    </xf>
    <xf numFmtId="0" fontId="57" fillId="32" borderId="54" xfId="0" applyFont="1" applyFill="1" applyBorder="1" applyAlignment="1">
      <alignment horizontal="justify" vertical="center" wrapText="1"/>
    </xf>
    <xf numFmtId="0" fontId="137" fillId="0" borderId="38" xfId="0" applyFont="1" applyBorder="1" applyAlignment="1">
      <alignment horizontal="center" vertical="center"/>
    </xf>
    <xf numFmtId="0" fontId="137" fillId="0" borderId="39" xfId="0" applyFont="1" applyBorder="1" applyAlignment="1">
      <alignment horizontal="center" vertical="center"/>
    </xf>
    <xf numFmtId="0" fontId="137" fillId="0" borderId="16" xfId="0" applyFont="1" applyBorder="1" applyAlignment="1">
      <alignment horizontal="center" vertical="center"/>
    </xf>
    <xf numFmtId="0" fontId="137" fillId="0" borderId="11" xfId="0" applyFont="1" applyBorder="1" applyAlignment="1">
      <alignment horizontal="center" vertical="center"/>
    </xf>
    <xf numFmtId="0" fontId="57" fillId="32" borderId="13" xfId="0" applyFont="1" applyFill="1" applyBorder="1" applyAlignment="1">
      <alignment horizontal="justify" vertical="center" wrapText="1"/>
    </xf>
    <xf numFmtId="0" fontId="48" fillId="0" borderId="89" xfId="0" applyFont="1" applyBorder="1" applyAlignment="1">
      <alignment horizontal="center" vertical="center" wrapText="1"/>
    </xf>
    <xf numFmtId="0" fontId="48" fillId="0" borderId="90" xfId="0" applyFont="1" applyBorder="1" applyAlignment="1">
      <alignment horizontal="center" vertical="center" wrapText="1"/>
    </xf>
    <xf numFmtId="0" fontId="48" fillId="0" borderId="86" xfId="0" applyFont="1" applyBorder="1" applyAlignment="1">
      <alignment horizontal="center" vertical="center" wrapText="1"/>
    </xf>
    <xf numFmtId="0" fontId="39" fillId="0" borderId="15" xfId="0" applyFont="1" applyBorder="1" applyAlignment="1">
      <alignment horizontal="center" vertical="center"/>
    </xf>
    <xf numFmtId="0" fontId="39" fillId="0" borderId="57" xfId="0" applyFont="1" applyBorder="1" applyAlignment="1">
      <alignment horizontal="center" vertical="center"/>
    </xf>
    <xf numFmtId="0" fontId="39" fillId="0" borderId="38" xfId="0" applyFont="1" applyBorder="1" applyAlignment="1">
      <alignment horizontal="center" vertical="center"/>
    </xf>
    <xf numFmtId="0" fontId="39" fillId="0" borderId="40" xfId="0" applyFont="1" applyBorder="1" applyAlignment="1">
      <alignment horizontal="center" vertical="center"/>
    </xf>
    <xf numFmtId="0" fontId="39" fillId="0" borderId="82" xfId="0" applyFont="1" applyBorder="1" applyAlignment="1">
      <alignment horizontal="center" wrapText="1"/>
    </xf>
    <xf numFmtId="0" fontId="39" fillId="0" borderId="65" xfId="0" applyFont="1" applyBorder="1" applyAlignment="1">
      <alignment horizontal="center"/>
    </xf>
    <xf numFmtId="0" fontId="48" fillId="0" borderId="91" xfId="0" applyFont="1" applyBorder="1" applyAlignment="1">
      <alignment horizontal="center" vertical="center"/>
    </xf>
    <xf numFmtId="0" fontId="48" fillId="0" borderId="92" xfId="0" applyFont="1" applyBorder="1" applyAlignment="1">
      <alignment horizontal="center" vertical="center"/>
    </xf>
    <xf numFmtId="0" fontId="48" fillId="0" borderId="93" xfId="0" applyFont="1" applyBorder="1" applyAlignment="1">
      <alignment horizontal="center" vertical="center"/>
    </xf>
    <xf numFmtId="0" fontId="124" fillId="71" borderId="64" xfId="0" applyFont="1" applyFill="1" applyBorder="1" applyAlignment="1">
      <alignment horizontal="center" vertical="center" wrapText="1"/>
    </xf>
    <xf numFmtId="0" fontId="124" fillId="71" borderId="82" xfId="0" applyFont="1" applyFill="1" applyBorder="1" applyAlignment="1">
      <alignment horizontal="center" vertical="center" wrapText="1"/>
    </xf>
    <xf numFmtId="0" fontId="57" fillId="76" borderId="64" xfId="0" applyFont="1" applyFill="1" applyBorder="1" applyAlignment="1">
      <alignment horizontal="center" vertical="center" wrapText="1"/>
    </xf>
    <xf numFmtId="0" fontId="57" fillId="76" borderId="82" xfId="0" applyFont="1" applyFill="1" applyBorder="1" applyAlignment="1">
      <alignment horizontal="center" vertical="center" wrapText="1"/>
    </xf>
  </cellXfs>
  <cellStyles count="31736">
    <cellStyle name="20% - Accent1" xfId="29486" builtinId="30" customBuiltin="1"/>
    <cellStyle name="20% - Accent1 2" xfId="29498" xr:uid="{B4D97588-4E6D-4F66-9660-485579464908}"/>
    <cellStyle name="20% - Accent2" xfId="29488" builtinId="34" customBuiltin="1"/>
    <cellStyle name="20% - Accent2 2" xfId="29499" xr:uid="{35B0F212-66A1-472C-9A01-199A3F0DF76E}"/>
    <cellStyle name="20% - Accent3" xfId="29490" builtinId="38" customBuiltin="1"/>
    <cellStyle name="20% - Accent3 2" xfId="29500" xr:uid="{96A9D8D9-2163-4871-AD2A-E6FAD8327E91}"/>
    <cellStyle name="20% - Accent4" xfId="29492" builtinId="42" customBuiltin="1"/>
    <cellStyle name="20% - Accent4 2" xfId="29501" xr:uid="{85AD3608-5EC0-473E-ABF2-FE57FA5CFC47}"/>
    <cellStyle name="20% - Accent5" xfId="29494" builtinId="46" customBuiltin="1"/>
    <cellStyle name="20% - Accent5 2" xfId="29502" xr:uid="{2FAF7B59-7AF2-4277-AFB8-4CED4BCD4AA4}"/>
    <cellStyle name="20% - Accent6" xfId="29496" builtinId="50" customBuiltin="1"/>
    <cellStyle name="20% - Accent6 2" xfId="29503" xr:uid="{FD542BF9-873D-4C28-BB47-353BB6433DA7}"/>
    <cellStyle name="40% - Accent1" xfId="29487" builtinId="31" customBuiltin="1"/>
    <cellStyle name="40% - Accent1 2" xfId="29504" xr:uid="{0AA31246-28F2-4031-B39E-24F57F4DDC66}"/>
    <cellStyle name="40% - Accent2" xfId="29489" builtinId="35" customBuiltin="1"/>
    <cellStyle name="40% - Accent2 2" xfId="29505" xr:uid="{0339A947-B4EF-413F-9CAB-D0CABA162D0E}"/>
    <cellStyle name="40% - Accent3" xfId="29491" builtinId="39" customBuiltin="1"/>
    <cellStyle name="40% - Accent3 2" xfId="29506" xr:uid="{CE323443-EBFB-44AC-8BFD-1096489AD057}"/>
    <cellStyle name="40% - Accent4" xfId="29493" builtinId="43" customBuiltin="1"/>
    <cellStyle name="40% - Accent4 2" xfId="29507" xr:uid="{1DDF968D-ECA9-419B-B4EF-BD60D065FFB9}"/>
    <cellStyle name="40% - Accent5" xfId="29495" builtinId="47" customBuiltin="1"/>
    <cellStyle name="40% - Accent5 2" xfId="29508" xr:uid="{02D52EC3-9136-44C4-ABDC-79A2B992ECE6}"/>
    <cellStyle name="40% - Accent6" xfId="29497" builtinId="51" customBuiltin="1"/>
    <cellStyle name="40% - Accent6 2" xfId="29509" xr:uid="{7AB5FB25-D096-4925-8629-B2984C52A4A8}"/>
    <cellStyle name="60% - Accent1 2" xfId="29511" xr:uid="{7BFD2628-E072-4C2E-A30D-99A65338F113}"/>
    <cellStyle name="60% - Accent1 3" xfId="29510" xr:uid="{BA6653BC-E10F-49F1-922C-B37BD20BEE19}"/>
    <cellStyle name="60% - Accent2 2" xfId="29513" xr:uid="{B882DD0F-CF38-4110-A0B9-6D557E839E6F}"/>
    <cellStyle name="60% - Accent2 3" xfId="29512" xr:uid="{DBBEE3D1-BAA2-420D-AAD0-54977FAFD7AB}"/>
    <cellStyle name="60% - Accent3 2" xfId="29515" xr:uid="{B675D886-1249-408E-9624-ACBD29CE5E3B}"/>
    <cellStyle name="60% - Accent3 3" xfId="29514" xr:uid="{FFB5D201-005A-462D-82FC-535C7CE075BC}"/>
    <cellStyle name="60% - Accent4 2" xfId="29517" xr:uid="{CED353FE-23B8-41C5-8DF6-5B6EF71C5850}"/>
    <cellStyle name="60% - Accent4 3" xfId="29516" xr:uid="{70AF2E1E-CEC4-4808-B667-18848E7B237D}"/>
    <cellStyle name="60% - Accent5 2" xfId="29519" xr:uid="{24EFBFA3-A241-4B03-9CF7-1D6C9FDB8D68}"/>
    <cellStyle name="60% - Accent5 3" xfId="29518" xr:uid="{2FF37EA9-BACD-426F-A9D1-CB53E08211DE}"/>
    <cellStyle name="60% - Accent6 2" xfId="29521" xr:uid="{9E87C1BF-4265-43A7-B9CC-CEB53C8178E0}"/>
    <cellStyle name="60% - Accent6 3" xfId="29520" xr:uid="{ADE31EA4-598F-40AE-8C52-523F301B9003}"/>
    <cellStyle name="Accent1" xfId="4839"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2" xr:uid="{9FFF7FF5-1157-4607-AB6B-BA41FCEAE106}"/>
    <cellStyle name="Accent1 36" xfId="34" xr:uid="{00000000-0005-0000-0000-000021000000}"/>
    <cellStyle name="Accent1 36 2" xfId="29523"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1" xr:uid="{081EF534-E64F-4523-85C5-C52D0496B0C3}"/>
    <cellStyle name="Accent1 7" xfId="70" xr:uid="{00000000-0005-0000-0000-000045000000}"/>
    <cellStyle name="Accent1 70" xfId="22941" xr:uid="{4DC46A14-6FD5-4703-B964-ECA4F0B990BA}"/>
    <cellStyle name="Accent1 71" xfId="23986" xr:uid="{88B3CE1F-60C4-438B-A98E-5663565F73D8}"/>
    <cellStyle name="Accent1 8" xfId="71" xr:uid="{00000000-0005-0000-0000-000046000000}"/>
    <cellStyle name="Accent1 9" xfId="72" xr:uid="{00000000-0005-0000-0000-000047000000}"/>
    <cellStyle name="Accent2" xfId="4840"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4" xr:uid="{FA96348D-F8A4-4421-AC84-88F50463AE41}"/>
    <cellStyle name="Accent2 36" xfId="106" xr:uid="{00000000-0005-0000-0000-000069000000}"/>
    <cellStyle name="Accent2 36 2" xfId="29525"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5" xr:uid="{5182FF0B-24DC-49CB-A283-39402094CB39}"/>
    <cellStyle name="Accent2 7" xfId="142" xr:uid="{00000000-0005-0000-0000-00008D000000}"/>
    <cellStyle name="Accent2 70" xfId="25153" xr:uid="{DB859796-D498-4E56-A125-E2DCDE4C795B}"/>
    <cellStyle name="Accent2 71" xfId="23713" xr:uid="{83A61C3E-87A1-4F6A-8122-B7A001AB4311}"/>
    <cellStyle name="Accent2 8" xfId="143" xr:uid="{00000000-0005-0000-0000-00008E000000}"/>
    <cellStyle name="Accent2 9" xfId="144" xr:uid="{00000000-0005-0000-0000-00008F000000}"/>
    <cellStyle name="Accent3" xfId="4841"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6" xr:uid="{6D42C670-79BA-41D0-B5D2-B979219AF29B}"/>
    <cellStyle name="Accent3 36" xfId="178" xr:uid="{00000000-0005-0000-0000-0000B1000000}"/>
    <cellStyle name="Accent3 36 2" xfId="29527"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5" xr:uid="{0A5F0C95-5616-4611-AF28-AA89E0277EF1}"/>
    <cellStyle name="Accent3 7" xfId="214" xr:uid="{00000000-0005-0000-0000-0000D5000000}"/>
    <cellStyle name="Accent3 70" xfId="25648" xr:uid="{E970874A-57B0-4CBC-9DC1-7D50C0AD51C2}"/>
    <cellStyle name="Accent3 71" xfId="25594" xr:uid="{AF994C2C-841D-49C9-8721-FA9396879B33}"/>
    <cellStyle name="Accent3 8" xfId="215" xr:uid="{00000000-0005-0000-0000-0000D6000000}"/>
    <cellStyle name="Accent3 9" xfId="216" xr:uid="{00000000-0005-0000-0000-0000D7000000}"/>
    <cellStyle name="Accent4" xfId="4842"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8" xr:uid="{10BFA22F-D3BD-4505-8E2E-CD3D2ED897CC}"/>
    <cellStyle name="Accent4 36" xfId="250" xr:uid="{00000000-0005-0000-0000-0000F9000000}"/>
    <cellStyle name="Accent4 36 2" xfId="29529"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3" xr:uid="{AED4E30E-FB92-4A5C-BCC6-8ADCF62D9D7B}"/>
    <cellStyle name="Accent4 7" xfId="286" xr:uid="{00000000-0005-0000-0000-00001D010000}"/>
    <cellStyle name="Accent4 70" xfId="25087" xr:uid="{F41DF068-013E-42BF-8021-6272E34725E0}"/>
    <cellStyle name="Accent4 71" xfId="23847" xr:uid="{5FC22722-3052-4868-94D9-E5570379FEF4}"/>
    <cellStyle name="Accent4 8" xfId="287" xr:uid="{00000000-0005-0000-0000-00001E010000}"/>
    <cellStyle name="Accent4 9" xfId="288" xr:uid="{00000000-0005-0000-0000-00001F010000}"/>
    <cellStyle name="Accent5" xfId="4843"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0" xr:uid="{458CA2AC-D926-4059-8065-048300B70009}"/>
    <cellStyle name="Accent5 36" xfId="322" xr:uid="{00000000-0005-0000-0000-000041010000}"/>
    <cellStyle name="Accent5 36 2" xfId="29531"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6" xr:uid="{26B30322-1C89-49D0-BA3E-F8658C186C8B}"/>
    <cellStyle name="Accent5 7" xfId="358" xr:uid="{00000000-0005-0000-0000-000065010000}"/>
    <cellStyle name="Accent5 70" xfId="25596" xr:uid="{07476C96-5AF1-4461-9D78-20043F9CC41D}"/>
    <cellStyle name="Accent5 71" xfId="23796" xr:uid="{A5A9B84C-234B-4744-B883-15586B3D4CBC}"/>
    <cellStyle name="Accent5 8" xfId="359" xr:uid="{00000000-0005-0000-0000-000066010000}"/>
    <cellStyle name="Accent5 9" xfId="360" xr:uid="{00000000-0005-0000-0000-000067010000}"/>
    <cellStyle name="Accent6" xfId="4844"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2" xr:uid="{DF070521-6078-474F-9C65-EEACD7551C73}"/>
    <cellStyle name="Accent6 36" xfId="394" xr:uid="{00000000-0005-0000-0000-000089010000}"/>
    <cellStyle name="Accent6 36 2" xfId="29533"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2" xr:uid="{893BB9CA-356D-471A-AD5F-9495431F0EFC}"/>
    <cellStyle name="Accent6 7" xfId="430" xr:uid="{00000000-0005-0000-0000-0000AD010000}"/>
    <cellStyle name="Accent6 70" xfId="23391" xr:uid="{600A1D35-8915-4E4F-910E-44B8813D2433}"/>
    <cellStyle name="Accent6 71" xfId="24894" xr:uid="{E9DA2F1C-4737-4689-9B35-D336BD388C4B}"/>
    <cellStyle name="Accent6 8" xfId="431" xr:uid="{00000000-0005-0000-0000-0000AE010000}"/>
    <cellStyle name="Accent6 9" xfId="432" xr:uid="{00000000-0005-0000-0000-0000AF010000}"/>
    <cellStyle name="AccountClassificationTotalRowBalanceCol" xfId="12255" xr:uid="{EC67F07D-7951-469F-8170-F5D0EECEF2B9}"/>
    <cellStyle name="AccountClassificationTotalRowDescCol" xfId="12256" xr:uid="{58C315D6-5F7A-4069-8511-56264FEB55D8}"/>
    <cellStyle name="AccountClassificationTotalRowJERefCol" xfId="12257" xr:uid="{A31CFF99-3CB9-4CA9-96B5-9617F3D74581}"/>
    <cellStyle name="AccountClassificationTotalRowNameCol" xfId="12258" xr:uid="{D8403E05-910B-416C-84D7-F4A4937E4F4E}"/>
    <cellStyle name="AccountClassificationTotalRowVarPectCol" xfId="12259" xr:uid="{0BE0B926-9C35-48BC-B042-7CE47D3A1851}"/>
    <cellStyle name="AccountClassificationTotalRowWPRefCol" xfId="12260" xr:uid="{925C4963-1C84-45C3-8947-534838B1E866}"/>
    <cellStyle name="AccountDetailRowBalanceCol" xfId="12261" xr:uid="{77667C83-8EFE-4812-AE3D-73F088645F26}"/>
    <cellStyle name="AccountDetailRowDescCol" xfId="12262" xr:uid="{F920A0ED-4A8B-4F46-8AB2-76F71763D448}"/>
    <cellStyle name="AccountDetailRowJERefCol" xfId="12263" xr:uid="{9813E5D3-12DB-437B-B303-16516C42BCDD}"/>
    <cellStyle name="AccountDetailRowNameCol" xfId="12264" xr:uid="{426F538C-E9A9-467F-B29B-D74FFDD9B789}"/>
    <cellStyle name="AccountDetailRowVarPectCol" xfId="12265" xr:uid="{07328471-F285-4FE4-A039-12C2FC29E23C}"/>
    <cellStyle name="AccountDetailRowWPRefCol" xfId="12266" xr:uid="{63D4C9A4-BEB1-48C5-9B6B-F97E2C59B285}"/>
    <cellStyle name="AccountNetIncomeLossRowBalanceCol" xfId="12267" xr:uid="{F448CEAA-67FF-4FC0-96A1-6BAFFBD6B911}"/>
    <cellStyle name="AccountNetIncomeLossRowDescCol" xfId="12268" xr:uid="{907304E3-D678-4386-80CB-0AE41803742B}"/>
    <cellStyle name="AccountNetIncomeLossRowJERefCol" xfId="12269" xr:uid="{4AD86227-B1E6-42D5-AC15-93DF6FB098AE}"/>
    <cellStyle name="AccountNetIncomeLossRowNameCol" xfId="12270" xr:uid="{6F1446DA-34A4-4BAF-AE61-E09B1700FDA3}"/>
    <cellStyle name="AccountNetIncomeLossRowWPRefCol" xfId="12271" xr:uid="{FB9B068C-3426-4FEC-9BCE-53BA3852EC52}"/>
    <cellStyle name="AccountTotalBalanceCol" xfId="12272" xr:uid="{62D17BB6-FF13-418C-9803-BAB02AACCA66}"/>
    <cellStyle name="AccountTotalDescCol" xfId="12273" xr:uid="{8B64D827-7F09-462E-AD85-47BFF4D4EC5F}"/>
    <cellStyle name="AccountTotalDetailRowBalanceCol" xfId="12274" xr:uid="{02C688DB-A53F-4634-A6D5-064A9432EEEE}"/>
    <cellStyle name="AccountTotalDetailRowDescCol" xfId="12275" xr:uid="{25B3EB54-7A7F-4CD3-885F-515F18EF8361}"/>
    <cellStyle name="AccountTotalDetailRowJERefCol" xfId="12276" xr:uid="{A63BC09C-87DF-40A4-B111-508D606087AE}"/>
    <cellStyle name="AccountTotalDetailRowNameCol" xfId="12277" xr:uid="{C8A154E5-6A0E-4713-A17B-7221D101338A}"/>
    <cellStyle name="AccountTotalDetailRowVarPectCol" xfId="12278" xr:uid="{84F7299E-C6F5-432C-BFBD-4CB12B0F8443}"/>
    <cellStyle name="AccountTotalDetailRowWPRefCol" xfId="12279" xr:uid="{3D152E01-12CD-4572-9BD1-848122C74E29}"/>
    <cellStyle name="AccountTotalJERefCol" xfId="12280" xr:uid="{D4B3EF14-29B4-479B-8ECA-AB86C6F7F9A7}"/>
    <cellStyle name="AccountTotalNameCol" xfId="12281" xr:uid="{2F9ADDFE-9B68-4482-9348-CA077A3EDE31}"/>
    <cellStyle name="AccountTotalVarPectCol" xfId="12282" xr:uid="{2442709C-27F3-4DDE-9EB7-6134EC287E40}"/>
    <cellStyle name="AccountTotalWPRefCol" xfId="12283" xr:uid="{7BE54512-808B-4A68-AD7A-9125B24E1990}"/>
    <cellStyle name="AccountTypeTotalRowBalanceCol" xfId="12284" xr:uid="{0BE8223E-693B-4C56-8A0A-753CB23F8E77}"/>
    <cellStyle name="AccountTypeTotalRowDescCol" xfId="12285" xr:uid="{E58BB922-D13D-408F-9FA2-B8C0E81CB2A6}"/>
    <cellStyle name="AccountTypeTotalRowJERefCol" xfId="12286" xr:uid="{E085CEA1-A898-4643-8859-2EC469AADDC6}"/>
    <cellStyle name="AccountTypeTotalRowNameCol" xfId="12287" xr:uid="{08BD6057-9984-4D2B-8FE3-BE14D7F0A517}"/>
    <cellStyle name="AccountTypeTotalRowVarPectCol" xfId="12288" xr:uid="{61376634-7F9D-4EE6-9142-386C6055B159}"/>
    <cellStyle name="AccountTypeTotalRowWPRefCol" xfId="12289" xr:uid="{48EB2C52-C95F-433B-AFFA-186036549B8C}"/>
    <cellStyle name="Bad" xfId="4831" builtinId="27" customBuiltin="1"/>
    <cellStyle name="Bad 2" xfId="433" xr:uid="{00000000-0005-0000-0000-0000B0010000}"/>
    <cellStyle name="Bad 3" xfId="434" xr:uid="{00000000-0005-0000-0000-0000B1010000}"/>
    <cellStyle name="Bad 4" xfId="29534" xr:uid="{9B249360-0FC1-414C-A036-E5117C73CAB0}"/>
    <cellStyle name="BlankRow" xfId="12290" xr:uid="{4121281A-F746-4EB3-9299-49886C4F50B5}"/>
    <cellStyle name="BlankRowJERefCol" xfId="12291" xr:uid="{4A2DC9E7-D0E0-4E32-854E-FD699096895D}"/>
    <cellStyle name="Calculation" xfId="4834" builtinId="22" customBuiltin="1"/>
    <cellStyle name="Calculation 2" xfId="435" xr:uid="{00000000-0005-0000-0000-0000B2010000}"/>
    <cellStyle name="Calculation 3" xfId="436" xr:uid="{00000000-0005-0000-0000-0000B3010000}"/>
    <cellStyle name="Calculation 4" xfId="29535" xr:uid="{69B00D0E-0C4F-4265-91AD-F9F8D74D5F25}"/>
    <cellStyle name="Check Cell" xfId="4836" builtinId="23" customBuiltin="1"/>
    <cellStyle name="Check Cell 2" xfId="437" xr:uid="{00000000-0005-0000-0000-0000B4010000}"/>
    <cellStyle name="Check Cell 3" xfId="438" xr:uid="{00000000-0005-0000-0000-0000B5010000}"/>
    <cellStyle name="Check Cell 4" xfId="29536" xr:uid="{6A797CFE-E1DB-4032-9CC3-6FDB2D608719}"/>
    <cellStyle name="ClassifiedGroupTotalRowBalanceCol" xfId="12292" xr:uid="{405D37AD-B4DC-4C92-8C46-7F7CFC07CBA4}"/>
    <cellStyle name="ClassifiedGroupTotalRowDescCol" xfId="12293" xr:uid="{E7D38FB1-798D-4C3C-98C6-838D02791D3A}"/>
    <cellStyle name="ClassifiedGroupTotalRowJERefCol" xfId="12294" xr:uid="{831BE3B0-EE1F-454E-B64E-69F4567A1AA3}"/>
    <cellStyle name="ClassifiedGroupTotalRowNameCol" xfId="12295" xr:uid="{C1AEECDB-0357-45C3-952A-630997EAB411}"/>
    <cellStyle name="ClassifiedGroupTotalRowVarPectCol" xfId="12296" xr:uid="{583C6BED-AEC6-4E68-A275-BAA2A7E3AB58}"/>
    <cellStyle name="ClassifiedGroupTotalRowWPRefCol" xfId="12297" xr:uid="{8A9A7AF6-C911-4BCB-89E3-3FDD97F991BE}"/>
    <cellStyle name="ColumnHeaderRowBalanceCol" xfId="12298" xr:uid="{7C7DE4C8-68BF-44E9-A73B-4EBD6CB0FF08}"/>
    <cellStyle name="ColumnHeaderRowBlankCol" xfId="12299" xr:uid="{2A222394-1C2F-4DA9-8F07-F4AD3EEF3074}"/>
    <cellStyle name="ColumnHeaderRowCreditCol" xfId="12300" xr:uid="{AB01A784-B20C-4530-8AB5-58C870EDC31F}"/>
    <cellStyle name="ColumnHeaderRowDebitCol" xfId="12301" xr:uid="{AA9769CB-8B00-4E2B-BB96-3990F105FE8C}"/>
    <cellStyle name="ColumnHeaderRowDescCol" xfId="12302" xr:uid="{068AC2D8-5FEE-4BA6-B901-D215B616B4D4}"/>
    <cellStyle name="ColumnHeaderRowJERefCol" xfId="12303" xr:uid="{C7181AB7-6507-49C6-928A-F0C56630FBFB}"/>
    <cellStyle name="ColumnHeaderRowNameCol" xfId="12304" xr:uid="{612FAA23-FF0B-4E7C-B59D-3FEBA5E19728}"/>
    <cellStyle name="ColumnHeaderRowVarPectCol" xfId="12305" xr:uid="{DEF1BC8B-0512-4843-AEB1-DB90351FCA08}"/>
    <cellStyle name="ColumnHeaderRowWPRefCol" xfId="12306" xr:uid="{FFAAEFC1-DBE6-4623-B0DF-2317B9F4CA0B}"/>
    <cellStyle name="ColumnMetadataRowBalanceCol" xfId="12307" xr:uid="{04DA5B81-7D03-4BE8-99F1-0766EFD488E2}"/>
    <cellStyle name="ColumnMetadataRowDescCol" xfId="12308" xr:uid="{13DB7B1F-19D8-432A-9D4E-1D5AF44731B8}"/>
    <cellStyle name="ColumnMetadataRowJERefCol" xfId="12309" xr:uid="{DBDAF870-853B-4BCC-BD1D-94D1E72596D5}"/>
    <cellStyle name="ColumnMetadataRowNameCol" xfId="12310" xr:uid="{40E06265-6E66-4B92-B6E2-3B3B201B073D}"/>
    <cellStyle name="ColumnMetadataRowVarPectCol" xfId="12311" xr:uid="{DDEC6B24-578F-4BEC-8F1B-38AD75381ACE}"/>
    <cellStyle name="ColumnMetadataRowWPRefCol" xfId="12312" xr:uid="{D32F0F8B-6E9B-454B-A50A-8D99187F6004}"/>
    <cellStyle name="Comma" xfId="439" builtinId="3"/>
    <cellStyle name="Comma 10" xfId="440" xr:uid="{00000000-0005-0000-0000-0000B7010000}"/>
    <cellStyle name="Comma 10 10" xfId="12489" xr:uid="{29AC07E5-A76C-458E-B700-07D379D9F7B0}"/>
    <cellStyle name="Comma 10 2" xfId="441" xr:uid="{00000000-0005-0000-0000-0000B8010000}"/>
    <cellStyle name="Comma 10 2 2" xfId="442" xr:uid="{00000000-0005-0000-0000-0000B9010000}"/>
    <cellStyle name="Comma 10 2 2 2" xfId="1561" xr:uid="{00000000-0005-0000-0000-0000BA010000}"/>
    <cellStyle name="Comma 10 2 2 2 2" xfId="23257" xr:uid="{D9BB79B8-EC73-46E8-8D77-2E16F508B2FE}"/>
    <cellStyle name="Comma 10 2 2 2 2 2" xfId="29793" xr:uid="{F4742CAB-EE8A-4F65-A5A1-A8EA60CAE710}"/>
    <cellStyle name="Comma 10 2 2 2 3" xfId="24672" xr:uid="{DDF8ACA5-2AFD-4024-B635-F103D987427D}"/>
    <cellStyle name="Comma 10 2 2 2 4" xfId="30047" xr:uid="{3022D834-5AD4-4789-AA9A-422519C0A007}"/>
    <cellStyle name="Comma 10 2 2 3" xfId="4847" xr:uid="{8F94D0E0-B6FC-4A5A-96EA-540CD9CE6C5C}"/>
    <cellStyle name="Comma 10 2 2 3 2" xfId="28025" xr:uid="{9E108CF4-A88E-4CA8-B7DD-2946C5BBAD03}"/>
    <cellStyle name="Comma 10 2 2 3 2 2" xfId="31199" xr:uid="{B8614D68-E4D5-449A-AC4B-CDF4ED1EE035}"/>
    <cellStyle name="Comma 10 2 2 3 2 3" xfId="30640" xr:uid="{DFF08651-449D-4396-9E32-8C7D875A6813}"/>
    <cellStyle name="Comma 10 2 2 3 3" xfId="27611" xr:uid="{6FAB1EFE-AC33-4147-AFD2-28C5CB62D791}"/>
    <cellStyle name="Comma 10 2 2 3 4" xfId="14135" xr:uid="{F3B714C7-5286-4F66-BD1E-FB5924FE93A4}"/>
    <cellStyle name="Comma 10 2 2 4" xfId="6588" xr:uid="{9056E6DA-5EE2-4826-8E91-19EEF6F31924}"/>
    <cellStyle name="Comma 10 2 2 4 2" xfId="16968" xr:uid="{DDBF2E34-1085-47E9-99D9-AA0D68F84FEB}"/>
    <cellStyle name="Comma 10 2 2 5" xfId="9421" xr:uid="{2BD3351E-5285-4068-A1CD-BDB9D3138106}"/>
    <cellStyle name="Comma 10 2 2 5 2" xfId="19801" xr:uid="{61E9841B-2269-452F-80E0-AFED4E54080A}"/>
    <cellStyle name="Comma 10 2 2 6" xfId="24957" xr:uid="{A4F3E5C3-5BA0-421D-8D09-1134D3D9172B}"/>
    <cellStyle name="Comma 10 2 2 7" xfId="13510" xr:uid="{CB1A8726-DCC6-4716-969A-F4081216B883}"/>
    <cellStyle name="Comma 10 2 3" xfId="1562" xr:uid="{00000000-0005-0000-0000-0000BB010000}"/>
    <cellStyle name="Comma 10 2 3 2" xfId="2662" xr:uid="{00000000-0005-0000-0000-000078010000}"/>
    <cellStyle name="Comma 10 2 3 2 2" xfId="7786" xr:uid="{5F8EE468-F6B4-4573-B120-25BA1906DD12}"/>
    <cellStyle name="Comma 10 2 3 2 2 2" xfId="18166" xr:uid="{176782E4-13ED-4672-B2E4-6297AD0C978B}"/>
    <cellStyle name="Comma 10 2 3 2 3" xfId="10619" xr:uid="{6A628ADD-E2E1-48FC-8D32-29571B3F0AC6}"/>
    <cellStyle name="Comma 10 2 3 2 3 2" xfId="20999" xr:uid="{DBA562FE-9BE1-4D99-B41E-9E56D35F26A8}"/>
    <cellStyle name="Comma 10 2 3 2 4" xfId="28609" xr:uid="{35C489F4-22D2-407C-B5BF-F853F4F9D7A3}"/>
    <cellStyle name="Comma 10 2 3 2 5" xfId="27159" xr:uid="{74CEBE64-5A54-4301-858A-2278E6D1CEE1}"/>
    <cellStyle name="Comma 10 2 3 2 6" xfId="15333" xr:uid="{59487802-4CB8-4A0C-A2FD-39623F13DE8E}"/>
    <cellStyle name="Comma 10 2 3 3" xfId="3640" xr:uid="{00000000-0005-0000-0000-0000BB010000}"/>
    <cellStyle name="Comma 10 2 3 4" xfId="5534" xr:uid="{2DF98002-6EFF-4F85-A30A-8AA3CBFF876D}"/>
    <cellStyle name="Comma 10 2 3 4 2" xfId="29748" xr:uid="{CF5D2640-E526-43E0-BA56-AD4FA4FBFC5A}"/>
    <cellStyle name="Comma 10 2 3 5" xfId="23966" xr:uid="{872D2A5E-2248-4DBD-A4C8-F9817C8FE0C9}"/>
    <cellStyle name="Comma 10 2 3 5 2" xfId="29839" xr:uid="{53EBA3A0-8A8E-41BA-BEEA-5C5EFEDBB1D3}"/>
    <cellStyle name="Comma 10 2 3 6" xfId="25641" xr:uid="{37760901-87CF-4549-AF24-A8609D3586EE}"/>
    <cellStyle name="Comma 10 2 3 7" xfId="13063" xr:uid="{11E1BAD5-65BA-4AE4-965F-56AA1D657AA5}"/>
    <cellStyle name="Comma 10 2 4" xfId="1560" xr:uid="{00000000-0005-0000-0000-0000BC010000}"/>
    <cellStyle name="Comma 10 2 4 2" xfId="4674" xr:uid="{76A30654-04E8-43F3-9BD2-5D61777624B5}"/>
    <cellStyle name="Comma 10 2 4 3" xfId="24995" xr:uid="{BCC21D0C-6164-4C0C-BE9D-19D73485CCD6}"/>
    <cellStyle name="Comma 10 2 4 3 2" xfId="29890" xr:uid="{3C345DA9-232A-4A53-AA10-55EDA166162A}"/>
    <cellStyle name="Comma 10 2 4 4" xfId="24680" xr:uid="{6007113F-9924-4D05-9E4A-D2077AEB8462}"/>
    <cellStyle name="Comma 10 2 4 5" xfId="26742" xr:uid="{77397AB9-4755-44AE-AC6E-A2E289AE7EE8}"/>
    <cellStyle name="Comma 10 2 5" xfId="3810" xr:uid="{A83598A2-AE72-45A7-B601-A55EF01150CB}"/>
    <cellStyle name="Comma 10 2 5 2" xfId="25193" xr:uid="{207B08F6-F371-4D90-A4E2-3906049E9723}"/>
    <cellStyle name="Comma 10 2 5 2 2" xfId="29674" xr:uid="{910931E2-DB10-4C31-A77B-FB04EFA1DED8}"/>
    <cellStyle name="Comma 10 2 5 2 2 2" xfId="31156" xr:uid="{21B53B7A-B52F-4990-BABE-5580191787F7}"/>
    <cellStyle name="Comma 10 2 5 2 3" xfId="30639" xr:uid="{7EC80DBB-6F40-40B4-9324-B9E60C405E46}"/>
    <cellStyle name="Comma 10 2 5 3" xfId="25743" xr:uid="{0CB8BCFE-C336-455F-AB49-F3C7B1BC9CDD}"/>
    <cellStyle name="Comma 10 2 5 4" xfId="26725" xr:uid="{E10D12CB-9FC4-43DF-9506-CC26BADEEDA0}"/>
    <cellStyle name="Comma 10 2 6" xfId="22923" xr:uid="{6875A78D-7D82-435D-82A6-AE342806D5C5}"/>
    <cellStyle name="Comma 10 2 6 2" xfId="29716" xr:uid="{75234A64-AAA0-42BA-A9EA-3C0DB2735BB4}"/>
    <cellStyle name="Comma 10 2 7" xfId="28537" xr:uid="{DC7A2659-338F-45FE-B0DB-9DBBE3311BDD}"/>
    <cellStyle name="Comma 10 2 7 2" xfId="29671" xr:uid="{C346A8C2-3DB3-42DB-A377-6D31684099AA}"/>
    <cellStyle name="Comma 10 2 7 2 2" xfId="31208" xr:uid="{3241FD88-2E3A-4A7F-91A8-62B6F4940F71}"/>
    <cellStyle name="Comma 10 2 8" xfId="29837" xr:uid="{40B22064-AAF7-4863-8F25-65D531C30E59}"/>
    <cellStyle name="Comma 10 2 9" xfId="29982" xr:uid="{E9094487-74F6-4A84-A11B-7F3935258FB1}"/>
    <cellStyle name="Comma 10 3" xfId="443" xr:uid="{00000000-0005-0000-0000-0000BD010000}"/>
    <cellStyle name="Comma 10 3 2" xfId="1563" xr:uid="{00000000-0005-0000-0000-0000BE010000}"/>
    <cellStyle name="Comma 10 3 2 2" xfId="2661" xr:uid="{00000000-0005-0000-0000-000079010000}"/>
    <cellStyle name="Comma 10 3 2 2 2" xfId="26599" xr:uid="{8D6FBC3B-4AE4-4914-9366-0DFD7FECC23F}"/>
    <cellStyle name="Comma 10 3 2 2 3" xfId="26095" xr:uid="{327F2421-D34A-4BF2-8FAF-3BEE61ADE475}"/>
    <cellStyle name="Comma 10 3 2 3" xfId="2055" xr:uid="{00000000-0005-0000-0000-0000BE010000}"/>
    <cellStyle name="Comma 10 3 2 4" xfId="23888" xr:uid="{AAA2E3EE-1A35-4B5E-8F80-42D80BD38AF3}"/>
    <cellStyle name="Comma 10 3 3" xfId="3709" xr:uid="{00000000-0005-0000-0000-0000BD010000}"/>
    <cellStyle name="Comma 10 3 3 2" xfId="8612" xr:uid="{2A78C46A-E05F-438C-BA51-FBD76F44447E}"/>
    <cellStyle name="Comma 10 3 3 2 2" xfId="18992" xr:uid="{010FD0E0-CF72-419E-8CF2-96500DC79564}"/>
    <cellStyle name="Comma 10 3 3 3" xfId="11445" xr:uid="{63F0ACF9-6F3B-49A6-8C71-695A93F58B79}"/>
    <cellStyle name="Comma 10 3 3 3 2" xfId="21825" xr:uid="{784215F6-1FD0-4B50-B45F-E127D94D8A4B}"/>
    <cellStyle name="Comma 10 3 3 4" xfId="28011" xr:uid="{2DC75837-1CB4-452D-A541-699F806A60CA}"/>
    <cellStyle name="Comma 10 3 3 5" xfId="26710" xr:uid="{7ED3D6DD-A23C-49A8-BB74-986A9754EE9B}"/>
    <cellStyle name="Comma 10 3 3 6" xfId="16159" xr:uid="{36F2651F-7F03-4479-9E44-CF2351D6B5C7}"/>
    <cellStyle name="Comma 10 3 4" xfId="3806" xr:uid="{EAE0A1BB-398B-4B0E-97CB-A6B937EE0D30}"/>
    <cellStyle name="Comma 10 3 4 2" xfId="8642" xr:uid="{B77E9739-E0B6-4CB6-A8E3-908742B6A29E}"/>
    <cellStyle name="Comma 10 3 4 2 2" xfId="19022" xr:uid="{EA9B0E7B-2A96-4591-9E19-673D8E0FF155}"/>
    <cellStyle name="Comma 10 3 4 2 3" xfId="31001" xr:uid="{E590BC16-15EE-4924-8848-778D3E4A89CE}"/>
    <cellStyle name="Comma 10 3 4 2 4" xfId="30641" xr:uid="{4DFC3DE0-3B6C-4F74-9DAC-4286A1C1DC94}"/>
    <cellStyle name="Comma 10 3 4 3" xfId="11475" xr:uid="{DD48EF75-8BB0-47E0-81A4-D35EC994FA2A}"/>
    <cellStyle name="Comma 10 3 4 3 2" xfId="21855" xr:uid="{B57C2FB3-340F-48A5-A7EF-B586DF7D40CF}"/>
    <cellStyle name="Comma 10 3 4 4" xfId="27989" xr:uid="{7D85175A-C573-446F-ACB0-0B75D0B2CB77}"/>
    <cellStyle name="Comma 10 3 4 5" xfId="26388" xr:uid="{A7958FA7-1C14-404A-B491-C01E167E4EDE}"/>
    <cellStyle name="Comma 10 3 4 6" xfId="16189" xr:uid="{A48C4FDC-3452-4999-A7E2-7585CD56C584}"/>
    <cellStyle name="Comma 10 3 5" xfId="4848" xr:uid="{A822458D-70D9-4B97-A615-B507EC140565}"/>
    <cellStyle name="Comma 10 3 5 2" xfId="14136" xr:uid="{73B791F9-DE67-4FFD-8BCD-ED93836E3ECA}"/>
    <cellStyle name="Comma 10 3 6" xfId="6589" xr:uid="{71392CA9-A50D-40B1-8EC0-5A00FF867C5C}"/>
    <cellStyle name="Comma 10 3 6 2" xfId="16969" xr:uid="{A3E61896-2352-411B-81DF-5E56AC748DE4}"/>
    <cellStyle name="Comma 10 3 7" xfId="9422" xr:uid="{9C025ABB-A3AD-49D7-B597-25A86D774F06}"/>
    <cellStyle name="Comma 10 3 7 2" xfId="19802" xr:uid="{45E9E58C-247D-4648-BCB9-2A448034C4E9}"/>
    <cellStyle name="Comma 10 3 8" xfId="26871" xr:uid="{DF5E808F-39A0-46CE-975A-3BD5A16775B2}"/>
    <cellStyle name="Comma 10 4" xfId="1564" xr:uid="{00000000-0005-0000-0000-0000BF010000}"/>
    <cellStyle name="Comma 10 4 2" xfId="3008" xr:uid="{00000000-0005-0000-0000-00007A010000}"/>
    <cellStyle name="Comma 10 4 2 2" xfId="8088" xr:uid="{6B599C17-3F10-44EB-ACDF-6655006877DD}"/>
    <cellStyle name="Comma 10 4 2 2 2" xfId="28775" xr:uid="{18929A66-F6E2-4BC7-8032-BFA3FDC7C4E0}"/>
    <cellStyle name="Comma 10 4 2 2 2 2" xfId="31213" xr:uid="{C5898CD3-95E5-4E55-97B3-E7DFF2EDE9B8}"/>
    <cellStyle name="Comma 10 4 2 2 2 3" xfId="30643" xr:uid="{15F7C382-4917-4D01-9DFB-DA9009983639}"/>
    <cellStyle name="Comma 10 4 2 2 3" xfId="27977" xr:uid="{EFE62449-1A0E-4B62-8359-06E7D869BAD5}"/>
    <cellStyle name="Comma 10 4 2 2 4" xfId="18468" xr:uid="{25D77FA2-7C98-4FC0-A588-80542FA22A9C}"/>
    <cellStyle name="Comma 10 4 2 3" xfId="10921" xr:uid="{3FF7D1D0-68C6-450B-8AEA-D136634A982B}"/>
    <cellStyle name="Comma 10 4 2 3 2" xfId="21301" xr:uid="{74F8CD23-12B9-4D52-9DD7-0188402C3A27}"/>
    <cellStyle name="Comma 10 4 2 4" xfId="23348" xr:uid="{0701B39B-16D4-4865-88AD-B061959F9C6E}"/>
    <cellStyle name="Comma 10 4 2 5" xfId="15635" xr:uid="{E41A848A-7876-4931-BCCB-1E3B4ADCEA7E}"/>
    <cellStyle name="Comma 10 4 3" xfId="3561" xr:uid="{00000000-0005-0000-0000-0000BF010000}"/>
    <cellStyle name="Comma 10 4 4" xfId="4390" xr:uid="{7996377A-9016-4AC6-B865-6A69B11B069A}"/>
    <cellStyle name="Comma 10 4 4 2" xfId="9162" xr:uid="{6CB582D5-41FF-4944-A280-0C4FE6078316}"/>
    <cellStyle name="Comma 10 4 4 2 2" xfId="19542" xr:uid="{27CC5494-322D-423C-BB28-E0A60C6110ED}"/>
    <cellStyle name="Comma 10 4 4 2 3" xfId="31056" xr:uid="{5579DD09-2BFB-4FE1-912C-2BC187101C35}"/>
    <cellStyle name="Comma 10 4 4 2 4" xfId="30642" xr:uid="{18A4DFC5-33A3-47FD-833B-2AE056D5805F}"/>
    <cellStyle name="Comma 10 4 4 3" xfId="11995" xr:uid="{09335994-8589-48E4-BFD4-26A50FF5AEA9}"/>
    <cellStyle name="Comma 10 4 4 3 2" xfId="22375" xr:uid="{4E488CB3-397C-426B-8403-440D39849D2B}"/>
    <cellStyle name="Comma 10 4 4 4" xfId="16709" xr:uid="{EA03CA2C-0671-499D-9482-3DE8228D1A5C}"/>
    <cellStyle name="Comma 10 4 5" xfId="5535" xr:uid="{1D2D61F4-F238-4E1D-88C6-0799050F2FDF}"/>
    <cellStyle name="Comma 10 4 5 2" xfId="29929" xr:uid="{2A9D8251-9F42-44B6-AE30-1987BF1D4A0C}"/>
    <cellStyle name="Comma 10 4 5 2 2" xfId="30954" xr:uid="{E9011422-05E3-4560-AAC8-5B0377BA6E5B}"/>
    <cellStyle name="Comma 10 4 6" xfId="23439" xr:uid="{1F415D9E-3343-4E70-B374-BF0C57340358}"/>
    <cellStyle name="Comma 10 4 7" xfId="13511" xr:uid="{93743F2C-543A-4E49-962E-7031F9E8B708}"/>
    <cellStyle name="Comma 10 5" xfId="1559" xr:uid="{00000000-0005-0000-0000-0000C0010000}"/>
    <cellStyle name="Comma 10 5 2" xfId="2652" xr:uid="{00000000-0005-0000-0000-00007B010000}"/>
    <cellStyle name="Comma 10 5 2 2" xfId="7777" xr:uid="{3DDBC7BE-A901-4188-A6BB-7D69CE764B7E}"/>
    <cellStyle name="Comma 10 5 2 2 2" xfId="18157" xr:uid="{3ED9956B-D763-45F4-8810-5149FC019E26}"/>
    <cellStyle name="Comma 10 5 2 3" xfId="10610" xr:uid="{26CDDB55-8FA7-4025-BB81-275208F0AB70}"/>
    <cellStyle name="Comma 10 5 2 3 2" xfId="20990" xr:uid="{1E7F1251-82E9-4624-8768-E0561EC9A6DC}"/>
    <cellStyle name="Comma 10 5 2 4" xfId="26073" xr:uid="{6532C758-C682-48C3-80A1-115C9B6CE70D}"/>
    <cellStyle name="Comma 10 5 2 5" xfId="26035" xr:uid="{851D1FE5-262F-47BB-AD32-6D95B7DB359F}"/>
    <cellStyle name="Comma 10 5 2 6" xfId="15324" xr:uid="{FCD4C034-6120-4AD9-ACB0-C0939607C6F5}"/>
    <cellStyle name="Comma 10 5 3" xfId="3590" xr:uid="{00000000-0005-0000-0000-0000C0010000}"/>
    <cellStyle name="Comma 10 5 4" xfId="5533" xr:uid="{3F9AD292-BB2B-40F9-81C9-C3017D3D9A9A}"/>
    <cellStyle name="Comma 10 5 4 2" xfId="29887" xr:uid="{6D06C6E3-D0AD-422D-A9DE-E301F61D463B}"/>
    <cellStyle name="Comma 10 5 5" xfId="23509" xr:uid="{F5391CC6-5F30-4E97-9853-0F67AF53CB19}"/>
    <cellStyle name="Comma 10 5 6" xfId="13054" xr:uid="{1711E3F4-ACE1-48FA-B5A8-3DBD139B8694}"/>
    <cellStyle name="Comma 10 6" xfId="2257" xr:uid="{00000000-0005-0000-0000-000075010000}"/>
    <cellStyle name="Comma 10 6 2" xfId="7384" xr:uid="{15130742-8A67-4621-8C40-0F3D4163C394}"/>
    <cellStyle name="Comma 10 6 2 2" xfId="26686" xr:uid="{79E726A4-9DA0-4DB0-B8E9-51BBC7EE02CC}"/>
    <cellStyle name="Comma 10 6 2 3" xfId="27824" xr:uid="{6FB07B07-2819-4851-9DF7-BD0DC7F568D1}"/>
    <cellStyle name="Comma 10 6 2 4" xfId="17764" xr:uid="{BB4334E2-C445-431B-8CDB-15B1B429D13F}"/>
    <cellStyle name="Comma 10 6 3" xfId="10217" xr:uid="{409859B8-66F3-45FA-80D9-F842B6ED1FC4}"/>
    <cellStyle name="Comma 10 6 3 2" xfId="20597" xr:uid="{CA42B181-1791-4D7F-BF63-367EF25451CB}"/>
    <cellStyle name="Comma 10 6 4" xfId="24018" xr:uid="{0581061B-923C-4723-8DC5-744752E54B59}"/>
    <cellStyle name="Comma 10 6 5" xfId="14931" xr:uid="{21E70192-B4A2-4CBD-B626-EC891C8A1715}"/>
    <cellStyle name="Comma 10 6 6" xfId="31266" xr:uid="{A4D5031B-2004-4538-BF8C-B4A048DF0DB4}"/>
    <cellStyle name="Comma 10 7" xfId="24294" xr:uid="{344DCAF3-DA96-45E3-9F88-C607554C61E4}"/>
    <cellStyle name="Comma 10 7 2" xfId="27813" xr:uid="{1067AA7F-8FEA-4C90-923A-936739E57666}"/>
    <cellStyle name="Comma 10 7 3" xfId="31151" xr:uid="{C5496218-A9DD-47F3-8C2E-81E3ADC8FD5D}"/>
    <cellStyle name="Comma 10 8" xfId="28004" xr:uid="{E7712595-FDE1-4527-8110-F08C9BD2B4D5}"/>
    <cellStyle name="Comma 10 9" xfId="26456" xr:uid="{34BF2C5E-A5C7-4A84-AB73-BFB00FFDC39F}"/>
    <cellStyle name="Comma 10 9 2" xfId="30397" xr:uid="{36D04115-A232-4017-8499-A0543DF30744}"/>
    <cellStyle name="Comma 11" xfId="444" xr:uid="{00000000-0005-0000-0000-0000C1010000}"/>
    <cellStyle name="Comma 11 10" xfId="13062" xr:uid="{8E0C7017-8DEA-40FD-985D-56991F403A78}"/>
    <cellStyle name="Comma 11 2" xfId="1566" xr:uid="{00000000-0005-0000-0000-0000C2010000}"/>
    <cellStyle name="Comma 11 2 2" xfId="3009" xr:uid="{00000000-0005-0000-0000-00007D010000}"/>
    <cellStyle name="Comma 11 2 2 2" xfId="8089" xr:uid="{5E38C6F0-92BC-4BB2-8A3E-EF11FEAFB91D}"/>
    <cellStyle name="Comma 11 2 2 2 2" xfId="18469" xr:uid="{FE827749-6B5E-41A8-9133-64CB55FDF8C5}"/>
    <cellStyle name="Comma 11 2 2 3" xfId="10922" xr:uid="{9525CB18-BD40-411F-A372-A378C8366764}"/>
    <cellStyle name="Comma 11 2 2 3 2" xfId="21302" xr:uid="{F204682C-033C-4E07-8752-E0A3AEBC9438}"/>
    <cellStyle name="Comma 11 2 2 4" xfId="23812" xr:uid="{6A8EB896-DA9B-42D5-92D6-733F06FBEA09}"/>
    <cellStyle name="Comma 11 2 2 4 2" xfId="30078" xr:uid="{1277A8FD-6083-436E-99F1-F49C951033A8}"/>
    <cellStyle name="Comma 11 2 2 5" xfId="27884" xr:uid="{B1387E97-B750-4462-BB42-E88FFD7D461E}"/>
    <cellStyle name="Comma 11 2 2 6" xfId="15636" xr:uid="{E2FD8341-04B0-40C5-A8B9-54B1723D69C1}"/>
    <cellStyle name="Comma 11 2 3" xfId="3633" xr:uid="{00000000-0005-0000-0000-0000C2010000}"/>
    <cellStyle name="Comma 11 2 3 2" xfId="27536" xr:uid="{9BF0D002-54D6-4672-940C-F391892866FB}"/>
    <cellStyle name="Comma 11 2 3 3" xfId="26788" xr:uid="{A21B1388-6E7D-4F54-BDEC-8951FFA22EF9}"/>
    <cellStyle name="Comma 11 2 4" xfId="5536" xr:uid="{85BC976A-D6DF-449B-8068-72E3AB781163}"/>
    <cellStyle name="Comma 11 2 4 2" xfId="29772" xr:uid="{687E3D0F-93F6-41FC-A263-BC359B09D7DC}"/>
    <cellStyle name="Comma 11 2 5" xfId="22657" xr:uid="{DF261529-5CBF-48FF-B11A-E4B73E8CE065}"/>
    <cellStyle name="Comma 11 2 5 2" xfId="27550" xr:uid="{19A3B2B9-8360-426E-920F-84472F4A25EE}"/>
    <cellStyle name="Comma 11 2 6" xfId="26590" xr:uid="{3DB6BBCB-30C4-456B-A531-F9B69381489D}"/>
    <cellStyle name="Comma 11 2 7" xfId="13512" xr:uid="{DFAE0D5A-3432-47A7-A8E2-7C9EDC2E8E11}"/>
    <cellStyle name="Comma 11 3" xfId="1567" xr:uid="{00000000-0005-0000-0000-0000C3010000}"/>
    <cellStyle name="Comma 11 3 2" xfId="2660" xr:uid="{00000000-0005-0000-0000-00007C010000}"/>
    <cellStyle name="Comma 11 3 2 2" xfId="7785" xr:uid="{B14EA288-52E0-47EB-9BA0-0823C2B83AE7}"/>
    <cellStyle name="Comma 11 3 2 2 2" xfId="18165" xr:uid="{0560D247-EB78-4545-81F1-4CAC6A923728}"/>
    <cellStyle name="Comma 11 3 2 3" xfId="10618" xr:uid="{8C430740-2DF2-47C0-ACE1-E0BCCC781C97}"/>
    <cellStyle name="Comma 11 3 2 3 2" xfId="20998" xr:uid="{391174CF-9412-4F8D-83DA-B4AE726E63DD}"/>
    <cellStyle name="Comma 11 3 2 4" xfId="15332" xr:uid="{C7E7A183-9066-4D98-BC1A-4F0C03C272B4}"/>
    <cellStyle name="Comma 11 3 2 5" xfId="30421" xr:uid="{9C10034A-DB87-4E31-9765-1BF6E5A23CE8}"/>
    <cellStyle name="Comma 11 3 3" xfId="3624" xr:uid="{00000000-0005-0000-0000-0000C3010000}"/>
    <cellStyle name="Comma 11 3 4" xfId="24016" xr:uid="{14E1B29C-AAA1-44F5-AD07-8E4FC697E6A9}"/>
    <cellStyle name="Comma 11 3 4 2" xfId="29747" xr:uid="{0055F465-A603-4D53-9DBD-2C902049CB61}"/>
    <cellStyle name="Comma 11 3 5" xfId="29889" xr:uid="{CCF74651-5B1C-4DDE-B115-CAD74F391071}"/>
    <cellStyle name="Comma 11 3 6" xfId="30007" xr:uid="{30856FF1-EAAD-4839-AAFB-735735686948}"/>
    <cellStyle name="Comma 11 4" xfId="1565" xr:uid="{00000000-0005-0000-0000-0000C4010000}"/>
    <cellStyle name="Comma 11 4 2" xfId="25794" xr:uid="{0F4819E6-8400-47DB-97BA-E4B83CC33474}"/>
    <cellStyle name="Comma 11 4 3" xfId="25825" xr:uid="{DEC04C91-C7FF-4AB4-AC6A-E34F8FE67955}"/>
    <cellStyle name="Comma 11 5" xfId="3856" xr:uid="{7F0E7226-DA02-4733-8EBF-63018CAE8A3E}"/>
    <cellStyle name="Comma 11 5 2" xfId="8688" xr:uid="{5F3D2954-FB8A-439F-9177-4FD20B4F2B0A}"/>
    <cellStyle name="Comma 11 5 2 2" xfId="28961" xr:uid="{4C38B510-AA8A-403A-83C8-5A36A526E45D}"/>
    <cellStyle name="Comma 11 5 2 3" xfId="26832" xr:uid="{3CC9D476-57D4-4B26-AE9D-90E08D6CEE9E}"/>
    <cellStyle name="Comma 11 5 2 4" xfId="19068" xr:uid="{0AAF2DCD-0D2C-4985-8C76-77EFB4A5B856}"/>
    <cellStyle name="Comma 11 5 2 5" xfId="31003" xr:uid="{E7EFB901-FFE8-4FD5-A500-07B63BEEACD2}"/>
    <cellStyle name="Comma 11 5 3" xfId="11521" xr:uid="{47F4E3D0-6E38-41CF-9E68-F0F1D2FCCC94}"/>
    <cellStyle name="Comma 11 5 3 2" xfId="21901" xr:uid="{2979FF1F-472C-4BE4-BBDB-9AE771FC2A2C}"/>
    <cellStyle name="Comma 11 5 4" xfId="25593" xr:uid="{8D907E07-DE0C-4EDB-A0C7-6D9DE2F35032}"/>
    <cellStyle name="Comma 11 5 5" xfId="16235" xr:uid="{58573940-3348-4AB4-BBD9-129E6CEA779B}"/>
    <cellStyle name="Comma 11 6" xfId="4849" xr:uid="{30A0D8D8-AAC0-467E-9791-B3C455F4C1A4}"/>
    <cellStyle name="Comma 11 6 2" xfId="28272" xr:uid="{6562DD5C-4E16-4F3E-BC7C-66B493874D9A}"/>
    <cellStyle name="Comma 11 6 3" xfId="26928" xr:uid="{D855C903-C8BC-4A7D-9D46-3B23F79B168B}"/>
    <cellStyle name="Comma 11 6 4" xfId="14137" xr:uid="{5A976A06-FC93-43F2-8D4C-DDDEFB6F70A4}"/>
    <cellStyle name="Comma 11 7" xfId="6590" xr:uid="{08C67E51-6066-46B6-8950-5C0747CE3E4F}"/>
    <cellStyle name="Comma 11 7 2" xfId="28654" xr:uid="{307FD33C-7482-47CA-958F-8E6E6255834A}"/>
    <cellStyle name="Comma 11 7 3" xfId="26369" xr:uid="{22241822-40B9-4C5F-BAA0-B4CEAA37248D}"/>
    <cellStyle name="Comma 11 7 4" xfId="16970" xr:uid="{6B3ADD83-2086-461E-A828-27C6E15B426B}"/>
    <cellStyle name="Comma 11 8" xfId="9423" xr:uid="{5BB44A02-409B-4D3D-9AF2-34F5E446AAE9}"/>
    <cellStyle name="Comma 11 8 2" xfId="19803" xr:uid="{8B3A9F9A-552F-4463-A641-D012EF865F7E}"/>
    <cellStyle name="Comma 11 9" xfId="23915" xr:uid="{E9B33E42-C20B-4F5B-97F7-8246E8E5F0E7}"/>
    <cellStyle name="Comma 12" xfId="1568" xr:uid="{00000000-0005-0000-0000-0000C5010000}"/>
    <cellStyle name="Comma 12 2" xfId="2427" xr:uid="{00000000-0005-0000-0000-00007E010000}"/>
    <cellStyle name="Comma 12 2 2" xfId="28670" xr:uid="{A187235A-CD3F-4FC3-B4B6-59B86A837F9C}"/>
    <cellStyle name="Comma 12 2 2 2" xfId="29786" xr:uid="{62F9D09B-9FF7-422B-A32D-3D37D1704DEF}"/>
    <cellStyle name="Comma 12 2 2 2 2" xfId="30645" xr:uid="{BACC46BC-C29D-4BF8-8F5B-BCC14C871348}"/>
    <cellStyle name="Comma 12 2 3" xfId="29655" xr:uid="{B47812A9-F555-454A-8F3F-946EFB179A34}"/>
    <cellStyle name="Comma 12 2 4" xfId="30095" xr:uid="{F83BC86D-1566-4D14-ACFD-F33C31141344}"/>
    <cellStyle name="Comma 12 3" xfId="3625" xr:uid="{00000000-0005-0000-0000-0000C5010000}"/>
    <cellStyle name="Comma 12 3 2" xfId="29787" xr:uid="{33AA548C-D797-4568-9126-E3D501F4FDC8}"/>
    <cellStyle name="Comma 12 3 3" xfId="29657" xr:uid="{11D32195-315E-49FB-ABE2-A5A93DFF4A4E}"/>
    <cellStyle name="Comma 12 4" xfId="5537" xr:uid="{A85C391B-D1F2-4216-9318-8F0D3F6AE60C}"/>
    <cellStyle name="Comma 12 4 2" xfId="29741" xr:uid="{8C58184A-BAEB-4E53-8424-41182C888A46}"/>
    <cellStyle name="Comma 12 4 2 2" xfId="30644" xr:uid="{EDF49783-1110-4297-BDA9-D7B8F2510818}"/>
    <cellStyle name="Comma 12 4 3" xfId="30560" xr:uid="{BD86C246-5046-425B-9AA5-444941F4BC54}"/>
    <cellStyle name="Comma 12 5" xfId="23516" xr:uid="{07A7475F-DD9D-4311-BCE3-CDFB929ABEC3}"/>
    <cellStyle name="Comma 12 5 2" xfId="24227" xr:uid="{737B9A1D-50A5-487A-9FD7-3644CCD4DE49}"/>
    <cellStyle name="Comma 12 6" xfId="29838" xr:uid="{6E14ACA3-AD72-4CFF-AC57-1A7106AAB474}"/>
    <cellStyle name="Comma 12 7" xfId="29983" xr:uid="{7B26457B-B100-45C9-AEF8-717D44DFD419}"/>
    <cellStyle name="Comma 12 8" xfId="29656" xr:uid="{018DB76F-8040-473C-9051-83E285BBCC78}"/>
    <cellStyle name="Comma 13" xfId="4846" xr:uid="{98FB8AE3-8A74-4A04-B00D-D9411690E8F8}"/>
    <cellStyle name="Comma 13 2" xfId="23768" xr:uid="{8137F544-9DC0-4A1D-A743-03E39E4E26C7}"/>
    <cellStyle name="Comma 13 3" xfId="27978" xr:uid="{280881A1-6BC3-460B-B930-F17C044447D4}"/>
    <cellStyle name="Comma 13 3 2" xfId="29986" xr:uid="{450A7152-C174-465E-A145-7A65D7CDF750}"/>
    <cellStyle name="Comma 13 4" xfId="14134" xr:uid="{B486616B-8B26-4DA6-8C53-0516518C48A3}"/>
    <cellStyle name="Comma 13 5" xfId="29614" xr:uid="{5F5E5C0E-EC18-477B-9B73-CD31B3561E61}"/>
    <cellStyle name="Comma 13 6" xfId="29589" xr:uid="{FB89F83E-E37C-4FFC-BA48-F04575448186}"/>
    <cellStyle name="Comma 13 6 2" xfId="30104" xr:uid="{74667268-208E-4EAB-8D25-919982D3AA46}"/>
    <cellStyle name="Comma 13 7" xfId="31693" xr:uid="{2B7125CE-691E-46A9-A75B-A95548906904}"/>
    <cellStyle name="Comma 14" xfId="6587" xr:uid="{086E4094-57BE-4FBE-A027-7BD0633E7C70}"/>
    <cellStyle name="Comma 14 2" xfId="16967" xr:uid="{1C47D78A-B6CF-4848-A816-4A799DD1F553}"/>
    <cellStyle name="Comma 15" xfId="9420" xr:uid="{A0D8A4E9-D361-4A4A-8D75-1F990BAA461F}"/>
    <cellStyle name="Comma 15 2" xfId="19800" xr:uid="{FFB068F8-D4CF-4B27-B252-D1FE2AC55C26}"/>
    <cellStyle name="Comma 16" xfId="12384" xr:uid="{2F36D744-A70D-4E96-A859-6F4569883850}"/>
    <cellStyle name="Comma 17" xfId="30099" xr:uid="{30B0F030-09BF-4437-91FA-9ED25A3FEA9F}"/>
    <cellStyle name="Comma 18" xfId="31724" xr:uid="{5A735BE1-EE31-4062-BA14-CEB426306F19}"/>
    <cellStyle name="Comma 2" xfId="445" xr:uid="{00000000-0005-0000-0000-0000C6010000}"/>
    <cellStyle name="Comma 2 2" xfId="446" xr:uid="{00000000-0005-0000-0000-0000C7010000}"/>
    <cellStyle name="Comma 2 2 2" xfId="31729" xr:uid="{C33B1854-5409-47E0-9622-295106621573}"/>
    <cellStyle name="Comma 2 3" xfId="29538" xr:uid="{FF87FE22-8FF9-4CB2-B9A9-1CAE3BE8240A}"/>
    <cellStyle name="Comma 2 3 2" xfId="29626" xr:uid="{2FF2A936-0949-457A-B26A-E82D4DE91561}"/>
    <cellStyle name="Comma 2 3 3" xfId="29592" xr:uid="{9BDAE080-E5CC-418E-BF83-F4564BF71D85}"/>
    <cellStyle name="Comma 2 4" xfId="29539" xr:uid="{0E168A37-ECE3-4667-8B8B-59B3E1739C89}"/>
    <cellStyle name="Comma 2 5" xfId="29537" xr:uid="{9ACEBE5C-D959-4C0C-A362-D59AF18CF135}"/>
    <cellStyle name="Comma 2 6" xfId="31728" xr:uid="{B55E41AA-D6D3-4F04-B263-B9443017BE0A}"/>
    <cellStyle name="Comma 3" xfId="447" xr:uid="{00000000-0005-0000-0000-0000C8010000}"/>
    <cellStyle name="Comma 3 2" xfId="448" xr:uid="{00000000-0005-0000-0000-0000C9010000}"/>
    <cellStyle name="Comma 3 2 2" xfId="29542" xr:uid="{84078DAF-EDCF-43CD-A64E-B780C7ADCCE3}"/>
    <cellStyle name="Comma 3 2 3" xfId="29541" xr:uid="{DDC3946A-F2B9-4B36-9F41-40F85EB2CBF2}"/>
    <cellStyle name="Comma 3 3" xfId="29543" xr:uid="{726CE31D-47C0-45A4-96F4-B60799298749}"/>
    <cellStyle name="Comma 3 3 2" xfId="29544" xr:uid="{C47C2F46-260D-4FDA-B2BD-10D1DFFEADB2}"/>
    <cellStyle name="Comma 3 3 3" xfId="29627" xr:uid="{CD3D052F-7127-4DEA-B161-3FEA76DFD702}"/>
    <cellStyle name="Comma 3 3 4" xfId="29593" xr:uid="{FABAFEB5-8032-4CAD-A462-DBE7A0863887}"/>
    <cellStyle name="Comma 3 4" xfId="29545" xr:uid="{EDEB217D-7C84-460A-8AD2-0CDC04253245}"/>
    <cellStyle name="Comma 3 5" xfId="29540" xr:uid="{B6A315B6-6A4C-4F1E-B295-BC34428F9581}"/>
    <cellStyle name="Comma 3 6" xfId="31727" xr:uid="{631850A2-9161-4E7E-9629-4BE710A0A149}"/>
    <cellStyle name="Comma 4" xfId="449" xr:uid="{00000000-0005-0000-0000-0000CA010000}"/>
    <cellStyle name="Comma 4 2" xfId="450" xr:uid="{00000000-0005-0000-0000-0000CB010000}"/>
    <cellStyle name="Comma 4 2 2" xfId="1570" xr:uid="{00000000-0005-0000-0000-0000CC010000}"/>
    <cellStyle name="Comma 4 2 2 2" xfId="25799" xr:uid="{6C936276-319B-4783-84AB-EFE78A676F45}"/>
    <cellStyle name="Comma 4 2 2 2 2" xfId="29826" xr:uid="{DE635B18-0487-4AE6-BFE3-D3C44E388539}"/>
    <cellStyle name="Comma 4 2 2 3" xfId="23121" xr:uid="{ECBCBC83-1276-4F3B-90ED-6EB6B5E3BEE4}"/>
    <cellStyle name="Comma 4 2 3" xfId="1571" xr:uid="{00000000-0005-0000-0000-0000CD010000}"/>
    <cellStyle name="Comma 4 2 3 2" xfId="31305" xr:uid="{49A9EC71-F7ED-4673-8683-2A4474D511C9}"/>
    <cellStyle name="Comma 4 2 3 3" xfId="31258" xr:uid="{23FD20D2-6052-4A6D-AD0A-35FA86F58AFB}"/>
    <cellStyle name="Comma 4 2 4" xfId="1569" xr:uid="{00000000-0005-0000-0000-0000CE010000}"/>
    <cellStyle name="Comma 4 2 5" xfId="30399" xr:uid="{5DA86F6A-D3C0-4A5F-9842-2E156ABF6968}"/>
    <cellStyle name="Comma 4 2 5 2" xfId="30422" xr:uid="{9B6E160E-E0CE-4CCE-BEB0-650117FAFF0C}"/>
    <cellStyle name="Comma 4 3" xfId="451" xr:uid="{00000000-0005-0000-0000-0000CF010000}"/>
    <cellStyle name="Comma 4 4" xfId="452" xr:uid="{00000000-0005-0000-0000-0000D0010000}"/>
    <cellStyle name="Comma 4 4 10" xfId="28448" xr:uid="{A9DC37B0-8CFA-4310-AAFD-BCD159EA3EDD}"/>
    <cellStyle name="Comma 4 4 11" xfId="14138" xr:uid="{8250F2EE-509B-49F5-8FBF-2BD44CC06118}"/>
    <cellStyle name="Comma 4 4 2" xfId="453" xr:uid="{00000000-0005-0000-0000-0000D1010000}"/>
    <cellStyle name="Comma 4 4 2 2" xfId="1574" xr:uid="{00000000-0005-0000-0000-0000D2010000}"/>
    <cellStyle name="Comma 4 4 2 3" xfId="1575" xr:uid="{00000000-0005-0000-0000-0000D3010000}"/>
    <cellStyle name="Comma 4 4 2 4" xfId="1573" xr:uid="{00000000-0005-0000-0000-0000D4010000}"/>
    <cellStyle name="Comma 4 4 2 5" xfId="6592" xr:uid="{610E9AB1-2307-4BBC-B77C-E877CA94AFC9}"/>
    <cellStyle name="Comma 4 4 2 5 2" xfId="16972" xr:uid="{0E82BE4F-B5B2-4C44-AEA4-E1860FE489C9}"/>
    <cellStyle name="Comma 4 4 2 6" xfId="9425" xr:uid="{C6BC21DB-B339-438F-A7ED-DD39A84D8F20}"/>
    <cellStyle name="Comma 4 4 2 6 2" xfId="19805" xr:uid="{860E20B2-5597-4943-816C-C02653EE99BB}"/>
    <cellStyle name="Comma 4 4 2 7" xfId="23637" xr:uid="{F00C2900-4C79-4650-9AB3-12D69A75DB55}"/>
    <cellStyle name="Comma 4 4 2 8" xfId="14139" xr:uid="{B456A1BF-4F23-4795-94B8-D827D09E4DA1}"/>
    <cellStyle name="Comma 4 4 3" xfId="1576" xr:uid="{00000000-0005-0000-0000-0000D5010000}"/>
    <cellStyle name="Comma 4 4 3 2" xfId="31306" xr:uid="{562EDFC7-98B1-48F5-955F-063537062A1F}"/>
    <cellStyle name="Comma 4 4 3 3" xfId="31269" xr:uid="{16BF9C11-0CAE-4CE6-9869-9C95A116E155}"/>
    <cellStyle name="Comma 4 4 4" xfId="1577" xr:uid="{00000000-0005-0000-0000-0000D6010000}"/>
    <cellStyle name="Comma 4 4 5" xfId="1572" xr:uid="{00000000-0005-0000-0000-0000D7010000}"/>
    <cellStyle name="Comma 4 4 6" xfId="6591" xr:uid="{0A8D3A67-A64F-4F53-AF0B-B594D2086FBC}"/>
    <cellStyle name="Comma 4 4 6 2" xfId="16971" xr:uid="{7B67508C-5F76-4FE1-BF6B-9F15A2B0DB00}"/>
    <cellStyle name="Comma 4 4 6 3" xfId="29821" xr:uid="{74EDB160-7CBA-4494-B188-F170C704F614}"/>
    <cellStyle name="Comma 4 4 7" xfId="9424" xr:uid="{566C6727-3490-4DCA-972B-8B31A47A8CF6}"/>
    <cellStyle name="Comma 4 4 7 2" xfId="19804" xr:uid="{6359102D-085E-4127-BB07-F596F983F298}"/>
    <cellStyle name="Comma 4 4 8" xfId="25494" xr:uid="{6D6D912C-EA9B-4831-9BCB-63F7FB0B1EA0}"/>
    <cellStyle name="Comma 4 4 9" xfId="23346" xr:uid="{088E0EFF-890F-451E-B14F-29F2F5D0498C}"/>
    <cellStyle name="Comma 4 5" xfId="454" xr:uid="{00000000-0005-0000-0000-0000D8010000}"/>
    <cellStyle name="Comma 4 5 2" xfId="1579" xr:uid="{00000000-0005-0000-0000-0000D9010000}"/>
    <cellStyle name="Comma 4 5 3" xfId="1580" xr:uid="{00000000-0005-0000-0000-0000DA010000}"/>
    <cellStyle name="Comma 4 5 4" xfId="1578" xr:uid="{00000000-0005-0000-0000-0000DB010000}"/>
    <cellStyle name="Comma 4 5 5" xfId="6593" xr:uid="{8A35B263-6F7A-49AC-8E7A-20930DCA1217}"/>
    <cellStyle name="Comma 4 5 5 2" xfId="16973" xr:uid="{9E7A9994-646C-4A7E-83E3-D82D76F3A78D}"/>
    <cellStyle name="Comma 4 5 6" xfId="9426" xr:uid="{1531D1A5-9674-41AD-95ED-44F3749628F4}"/>
    <cellStyle name="Comma 4 5 6 2" xfId="19806" xr:uid="{249AEF1A-76CC-48B8-9873-7EEABD898AE0}"/>
    <cellStyle name="Comma 4 5 7" xfId="25514" xr:uid="{0DEAA704-F95C-4E87-9110-9FD463A997C0}"/>
    <cellStyle name="Comma 4 5 8" xfId="14140" xr:uid="{A3A65910-F8AA-4619-B243-F249B19835F3}"/>
    <cellStyle name="Comma 4 6" xfId="1581" xr:uid="{00000000-0005-0000-0000-0000DC010000}"/>
    <cellStyle name="Comma 4 6 2" xfId="31307" xr:uid="{3EE936EE-7448-454D-8369-0075FED3742F}"/>
    <cellStyle name="Comma 4 6 3" xfId="31257" xr:uid="{AFF60B54-71D9-4F5E-95FC-6C8E9DA513F1}"/>
    <cellStyle name="Comma 4 7" xfId="29546" xr:uid="{B78349B5-AC35-4642-873C-F8F50234A6AC}"/>
    <cellStyle name="Comma 4 7 2" xfId="30398" xr:uid="{D7B37039-F76C-4235-9170-2C1DDBE8BEAC}"/>
    <cellStyle name="Comma 5" xfId="455" xr:uid="{00000000-0005-0000-0000-0000DD010000}"/>
    <cellStyle name="Comma 5 10" xfId="456" xr:uid="{00000000-0005-0000-0000-0000DE010000}"/>
    <cellStyle name="Comma 5 10 10" xfId="12502" xr:uid="{A85F005E-B09D-4C3C-B6DC-D559A6ED639C}"/>
    <cellStyle name="Comma 5 10 2" xfId="1583" xr:uid="{00000000-0005-0000-0000-0000DF010000}"/>
    <cellStyle name="Comma 5 10 2 2" xfId="3010" xr:uid="{00000000-0005-0000-0000-000088010000}"/>
    <cellStyle name="Comma 5 10 2 2 2" xfId="8090" xr:uid="{F1C70A20-B2B4-48DD-B456-14BC0DB6DEE9}"/>
    <cellStyle name="Comma 5 10 2 2 2 2" xfId="18470" xr:uid="{D65F5C81-3178-4486-8000-FCF3BEE00980}"/>
    <cellStyle name="Comma 5 10 2 2 2 2 2" xfId="31140" xr:uid="{BC4DE43E-54B6-47AE-8D8D-5E090F90402D}"/>
    <cellStyle name="Comma 5 10 2 2 2 2 3" xfId="30647" xr:uid="{780AA264-0FC4-467A-BD71-C14BFA2B4099}"/>
    <cellStyle name="Comma 5 10 2 2 3" xfId="10923" xr:uid="{B5528361-C365-4949-B220-3DC910C95B2B}"/>
    <cellStyle name="Comma 5 10 2 2 3 2" xfId="21303" xr:uid="{03F24B28-9B30-484A-95F2-76CD18C333A5}"/>
    <cellStyle name="Comma 5 10 2 2 4" xfId="23026" xr:uid="{6ED6C659-6C8B-4E98-AD16-21CAEAAA3990}"/>
    <cellStyle name="Comma 5 10 2 2 4 2" xfId="30077" xr:uid="{5D480D1D-8388-4F62-9CF4-9DBF9FA54D95}"/>
    <cellStyle name="Comma 5 10 2 2 5" xfId="28261" xr:uid="{0E89BC2C-AAC0-4BAF-90DA-612E91064FF9}"/>
    <cellStyle name="Comma 5 10 2 2 6" xfId="15637" xr:uid="{3D955D92-2834-48F1-81DE-3F0910DB23C3}"/>
    <cellStyle name="Comma 5 10 2 3" xfId="3682" xr:uid="{00000000-0005-0000-0000-0000DF010000}"/>
    <cellStyle name="Comma 5 10 2 3 2" xfId="27095" xr:uid="{A08B0E6B-8819-4B03-BF4E-42DDA3B90808}"/>
    <cellStyle name="Comma 5 10 2 3 3" xfId="26277" xr:uid="{D8061839-6EED-4DBC-8891-D026AE25DEC1}"/>
    <cellStyle name="Comma 5 10 2 4" xfId="5538" xr:uid="{6282514B-C4EC-426C-83CA-45A820F60EA8}"/>
    <cellStyle name="Comma 5 10 2 4 2" xfId="29773" xr:uid="{1FDA87F3-3FD6-448E-9F67-39316B95EE76}"/>
    <cellStyle name="Comma 5 10 2 4 2 2" xfId="31492" xr:uid="{1199F9C1-2C32-4C48-9889-51EEF7A981C2}"/>
    <cellStyle name="Comma 5 10 2 5" xfId="23291" xr:uid="{0EAE3213-47AE-4FC6-89F7-5549C8EC9759}"/>
    <cellStyle name="Comma 5 10 2 5 2" xfId="25831" xr:uid="{C3EB4B5C-4375-4089-99BE-C914117611CD}"/>
    <cellStyle name="Comma 5 10 2 6" xfId="26813" xr:uid="{5CB19104-F3F2-4DE7-808E-E41D689C1F77}"/>
    <cellStyle name="Comma 5 10 2 7" xfId="13513" xr:uid="{4AFFE940-20D3-42F6-9C7D-82F9186E7D63}"/>
    <cellStyle name="Comma 5 10 3" xfId="1584" xr:uid="{00000000-0005-0000-0000-0000E0010000}"/>
    <cellStyle name="Comma 5 10 3 2" xfId="2663" xr:uid="{00000000-0005-0000-0000-000089010000}"/>
    <cellStyle name="Comma 5 10 3 2 2" xfId="7787" xr:uid="{D863A7D1-FDB3-4B9D-BAAD-9D7D509DDC5B}"/>
    <cellStyle name="Comma 5 10 3 2 2 2" xfId="18167" xr:uid="{2A823F66-1FDA-4DB6-90BA-52A796C69F02}"/>
    <cellStyle name="Comma 5 10 3 2 2 2 2" xfId="31133" xr:uid="{D66B271E-31C5-428C-ACF2-9245CA7B6F3D}"/>
    <cellStyle name="Comma 5 10 3 2 2 2 3" xfId="30648" xr:uid="{5209E49B-98EE-4AAE-8B20-56D727995719}"/>
    <cellStyle name="Comma 5 10 3 2 3" xfId="10620" xr:uid="{B59C76FD-A4E9-4866-9F1E-6518BC0C5396}"/>
    <cellStyle name="Comma 5 10 3 2 3 2" xfId="21000" xr:uid="{47E7FFC6-63B5-4650-B36B-84C80C2755B8}"/>
    <cellStyle name="Comma 5 10 3 2 4" xfId="15334" xr:uid="{62DDD7AA-A1D8-420F-846E-73F0CBC3D630}"/>
    <cellStyle name="Comma 5 10 3 2 5" xfId="30423" xr:uid="{0D3BEB3D-D227-4EB9-9B37-EBD8C7DD146B}"/>
    <cellStyle name="Comma 5 10 3 3" xfId="3622" xr:uid="{00000000-0005-0000-0000-0000E0010000}"/>
    <cellStyle name="Comma 5 10 3 4" xfId="5539" xr:uid="{2F4176BB-1147-4705-9BF5-3478E814BF1F}"/>
    <cellStyle name="Comma 5 10 3 4 2" xfId="29749" xr:uid="{C0AE8EE6-7BBE-424E-806D-886FC26B0A0A}"/>
    <cellStyle name="Comma 5 10 3 5" xfId="24424" xr:uid="{440A3D29-60C1-4AFD-B777-DEDEC2F90CDC}"/>
    <cellStyle name="Comma 5 10 3 6" xfId="13064" xr:uid="{4A179273-1E94-4440-A91B-D0CE1562A50D}"/>
    <cellStyle name="Comma 5 10 4" xfId="1582" xr:uid="{00000000-0005-0000-0000-0000E1010000}"/>
    <cellStyle name="Comma 5 10 4 2" xfId="2270" xr:uid="{00000000-0005-0000-0000-000087010000}"/>
    <cellStyle name="Comma 5 10 4 2 2" xfId="7397" xr:uid="{2C0DCA8C-6BD6-4848-A250-23AB56676728}"/>
    <cellStyle name="Comma 5 10 4 2 2 2" xfId="17777" xr:uid="{B21D7D75-3244-4F26-B490-5EC2650D1448}"/>
    <cellStyle name="Comma 5 10 4 2 3" xfId="10230" xr:uid="{6B2CC225-FDF3-4BE5-9315-88A728D24FD6}"/>
    <cellStyle name="Comma 5 10 4 2 3 2" xfId="20610" xr:uid="{6E6A4E4B-61FB-458D-A4B9-C9CB4689F4FD}"/>
    <cellStyle name="Comma 5 10 4 2 4" xfId="28323" xr:uid="{7695E883-6177-431C-8532-EA8870BB0990}"/>
    <cellStyle name="Comma 5 10 4 2 5" xfId="28328" xr:uid="{FC723014-751A-4A40-BE67-D3567892532F}"/>
    <cellStyle name="Comma 5 10 4 2 6" xfId="14944" xr:uid="{352031EF-2D57-4537-BD5B-0BDF6743C8E4}"/>
    <cellStyle name="Comma 5 10 4 3" xfId="3576" xr:uid="{00000000-0005-0000-0000-0000E1010000}"/>
    <cellStyle name="Comma 5 10 4 4" xfId="23911" xr:uid="{A0E22693-D6AA-4593-989F-35C45B43184B}"/>
    <cellStyle name="Comma 5 10 5" xfId="3858" xr:uid="{F8C8D734-DCC5-4C88-B842-664E1299CBF0}"/>
    <cellStyle name="Comma 5 10 5 2" xfId="8690" xr:uid="{5E5913C1-036C-42F6-8350-C4BD4BAE9EF4}"/>
    <cellStyle name="Comma 5 10 5 2 2" xfId="28962" xr:uid="{7ED6E5D1-F2F9-47D7-B3B9-B23DAC9DEA56}"/>
    <cellStyle name="Comma 5 10 5 2 2 2" xfId="31240" xr:uid="{A60BA2E9-5E09-4F2A-9DB6-B3FEE45D40DC}"/>
    <cellStyle name="Comma 5 10 5 2 2 3" xfId="30646" xr:uid="{10006A27-5DF4-43B7-AE9F-0CE667495F20}"/>
    <cellStyle name="Comma 5 10 5 2 3" xfId="26069" xr:uid="{0A54DC91-F591-42A2-BA5E-7276541616CC}"/>
    <cellStyle name="Comma 5 10 5 2 4" xfId="19070" xr:uid="{273ED19A-6305-4A08-8B50-05B302DCC7A3}"/>
    <cellStyle name="Comma 5 10 5 3" xfId="11523" xr:uid="{0C78AAE6-034A-4A1B-8A3F-C1AD74B711C7}"/>
    <cellStyle name="Comma 5 10 5 3 2" xfId="21903" xr:uid="{3ACF1F89-59B6-459B-A2BF-64F748857E3F}"/>
    <cellStyle name="Comma 5 10 5 4" xfId="25302" xr:uid="{C0390E66-4C52-4772-BEDB-6D55E1EA2350}"/>
    <cellStyle name="Comma 5 10 5 5" xfId="16237" xr:uid="{7AC3AC5A-1212-49EF-A828-8E7C20DAFED6}"/>
    <cellStyle name="Comma 5 10 6" xfId="4851" xr:uid="{B5AA8CEF-C25B-4DA3-B914-31CD98DD93BF}"/>
    <cellStyle name="Comma 5 10 6 2" xfId="28045" xr:uid="{FD1B2980-5F21-4760-88F9-92CC3E105641}"/>
    <cellStyle name="Comma 5 10 6 3" xfId="26552" xr:uid="{EF223D4E-E1BC-4881-ABF4-3BBB515CECFC}"/>
    <cellStyle name="Comma 5 10 6 4" xfId="14142" xr:uid="{140302DF-BE3B-4369-92CC-B67CEE834879}"/>
    <cellStyle name="Comma 5 10 7" xfId="6595" xr:uid="{C3AD3989-BC4A-4AAA-AEC2-B08705FCE9B0}"/>
    <cellStyle name="Comma 5 10 7 2" xfId="28028" xr:uid="{B837468C-BEBF-4CEC-ADE2-12B1FCAED4F9}"/>
    <cellStyle name="Comma 5 10 7 3" xfId="27370" xr:uid="{8EED9F44-3498-430B-BC6B-CC256C591A9F}"/>
    <cellStyle name="Comma 5 10 7 4" xfId="16975" xr:uid="{75EEF300-26D6-4B14-B5AF-ECB65CBCCB05}"/>
    <cellStyle name="Comma 5 10 8" xfId="9428" xr:uid="{5484C410-9246-4841-A9A7-890E6C7CA77F}"/>
    <cellStyle name="Comma 5 10 8 2" xfId="19808" xr:uid="{FC6C34CB-2ADD-4980-9E17-6E4E388A755C}"/>
    <cellStyle name="Comma 5 10 9" xfId="23858" xr:uid="{2F610054-85E4-42A4-90E0-D52A865C355A}"/>
    <cellStyle name="Comma 5 11" xfId="457" xr:uid="{00000000-0005-0000-0000-0000E2010000}"/>
    <cellStyle name="Comma 5 11 10" xfId="12660" xr:uid="{1966AA8B-6911-4191-8EF9-D4B44BA16B12}"/>
    <cellStyle name="Comma 5 11 2" xfId="1586" xr:uid="{00000000-0005-0000-0000-0000E3010000}"/>
    <cellStyle name="Comma 5 11 2 2" xfId="3011" xr:uid="{00000000-0005-0000-0000-00008B010000}"/>
    <cellStyle name="Comma 5 11 2 2 2" xfId="8091" xr:uid="{A686F410-99C8-4E53-A4B9-F200FED0F5FE}"/>
    <cellStyle name="Comma 5 11 2 2 2 2" xfId="18471" xr:uid="{5B5E9A11-8327-49C7-852B-1B0EC750B7F4}"/>
    <cellStyle name="Comma 5 11 2 2 2 2 2" xfId="31141" xr:uid="{BEACBA90-14BE-4F92-B5E7-3C26563FBC82}"/>
    <cellStyle name="Comma 5 11 2 2 2 2 3" xfId="30649" xr:uid="{EE401E08-5210-4185-B9F9-C2D3DC80A78B}"/>
    <cellStyle name="Comma 5 11 2 2 2 3" xfId="30080" xr:uid="{E6661E45-819E-42CB-8A7D-43A8E81FC579}"/>
    <cellStyle name="Comma 5 11 2 2 3" xfId="10924" xr:uid="{8C6A2058-F80A-4732-A1AD-C675F255A21E}"/>
    <cellStyle name="Comma 5 11 2 2 3 2" xfId="21304" xr:uid="{9A7CB507-8DF3-4257-9E46-9E278E1B8C79}"/>
    <cellStyle name="Comma 5 11 2 2 4" xfId="26964" xr:uid="{CDD14B4E-3B05-4D91-99DD-069BE67AF33A}"/>
    <cellStyle name="Comma 5 11 2 2 5" xfId="27152" xr:uid="{DB84D4BF-7756-42ED-91FF-484D48E26118}"/>
    <cellStyle name="Comma 5 11 2 2 6" xfId="15638" xr:uid="{246F413A-E2AF-4FA9-B3F2-1839EB858537}"/>
    <cellStyle name="Comma 5 11 2 3" xfId="3666" xr:uid="{00000000-0005-0000-0000-0000E3010000}"/>
    <cellStyle name="Comma 5 11 2 4" xfId="5540" xr:uid="{4A98B1E2-1852-47FD-B8E3-2DAC983AEE30}"/>
    <cellStyle name="Comma 5 11 2 4 2" xfId="29774" xr:uid="{5B89B83B-E1C6-40C5-AF29-1ADC272529C9}"/>
    <cellStyle name="Comma 5 11 2 5" xfId="22727" xr:uid="{8D9ECDAE-292F-46A0-BFD2-DA9957370FAD}"/>
    <cellStyle name="Comma 5 11 2 6" xfId="13514" xr:uid="{39ABB685-FAC4-4C1E-B36A-85BFF7734362}"/>
    <cellStyle name="Comma 5 11 2 7" xfId="29987" xr:uid="{A3343EC1-8F20-4E29-86BB-E29B03AAC49D}"/>
    <cellStyle name="Comma 5 11 3" xfId="1587" xr:uid="{00000000-0005-0000-0000-0000E4010000}"/>
    <cellStyle name="Comma 5 11 3 2" xfId="23723" xr:uid="{DE4AAC3D-5400-4129-ACD2-D8964E8AE622}"/>
    <cellStyle name="Comma 5 11 3 2 2" xfId="29677" xr:uid="{9474F383-D5BD-41F9-8619-741081722E0E}"/>
    <cellStyle name="Comma 5 11 3 2 2 2" xfId="30650" xr:uid="{14E09C75-6A48-4605-B0CF-75A08A9D1184}"/>
    <cellStyle name="Comma 5 11 3 3" xfId="25077" xr:uid="{C5B7A41E-9D71-47D2-9EF7-127D9DBA2D47}"/>
    <cellStyle name="Comma 5 11 3 3 2" xfId="30088" xr:uid="{234EB7E4-AF97-4EA4-B207-EBADEEC79F40}"/>
    <cellStyle name="Comma 5 11 3 3 3" xfId="29789" xr:uid="{93461E03-FAE1-47C5-BE60-8136A914F2E8}"/>
    <cellStyle name="Comma 5 11 3 4" xfId="29930" xr:uid="{ED92591A-7C8B-4C2B-9824-630241CBB16F}"/>
    <cellStyle name="Comma 5 11 3 5" xfId="30048" xr:uid="{A605A163-DF82-49C7-BA28-2842EBC3D630}"/>
    <cellStyle name="Comma 5 11 3 6" xfId="29658" xr:uid="{88614ECA-9FAA-44D9-8706-EB4957BA3CF1}"/>
    <cellStyle name="Comma 5 11 4" xfId="1585" xr:uid="{00000000-0005-0000-0000-0000E5010000}"/>
    <cellStyle name="Comma 5 11 4 2" xfId="25780" xr:uid="{DBEBD298-D49E-492E-82DD-D45AE9C70099}"/>
    <cellStyle name="Comma 5 11 4 2 2" xfId="29790" xr:uid="{6E3F2F72-313F-4976-A168-08F65B495545}"/>
    <cellStyle name="Comma 5 11 4 2 2 2" xfId="30651" xr:uid="{DD9EEB0E-77BF-4E10-96B5-564B49FC67E2}"/>
    <cellStyle name="Comma 5 11 4 3" xfId="25811" xr:uid="{3DDE5F0F-E80C-49A7-A2F9-760F7B731187}"/>
    <cellStyle name="Comma 5 11 5" xfId="4117" xr:uid="{326795D2-3CE4-4B44-9613-7463CD743D12}"/>
    <cellStyle name="Comma 5 11 5 2" xfId="8889" xr:uid="{ECCB6D7E-C429-4896-A166-281E63951623}"/>
    <cellStyle name="Comma 5 11 5 2 2" xfId="19269" xr:uid="{C44CDE0A-5662-497E-A88C-E6558F00915E}"/>
    <cellStyle name="Comma 5 11 5 3" xfId="11722" xr:uid="{9AAE4BD8-E8D5-4F67-964B-77E7561EB31F}"/>
    <cellStyle name="Comma 5 11 5 3 2" xfId="22102" xr:uid="{C0BEB642-CEF7-49CD-A5E0-AF132CFA3016}"/>
    <cellStyle name="Comma 5 11 5 4" xfId="26946" xr:uid="{8FCFEBD1-9C61-417C-9361-BA6BACD9EE18}"/>
    <cellStyle name="Comma 5 11 5 5" xfId="26067" xr:uid="{A550E6A6-0D23-4FF4-817E-3EF3384416BB}"/>
    <cellStyle name="Comma 5 11 5 6" xfId="16436" xr:uid="{C1A61E72-5B41-4C1D-93D9-C0FF857E260F}"/>
    <cellStyle name="Comma 5 11 6" xfId="4852" xr:uid="{7F35F456-CEA9-47F3-ACCB-BB64D045948A}"/>
    <cellStyle name="Comma 5 11 6 2" xfId="27441" xr:uid="{1ACF7B3B-8BF9-4617-AFD7-425DDFC57C66}"/>
    <cellStyle name="Comma 5 11 6 3" xfId="27438" xr:uid="{FDE17731-3386-4AC0-A1F8-63BB2D8DAC43}"/>
    <cellStyle name="Comma 5 11 6 4" xfId="14143" xr:uid="{4AD93818-DB36-44F7-BA3F-4C514E4885F1}"/>
    <cellStyle name="Comma 5 11 7" xfId="6596" xr:uid="{E603367D-691C-488F-8700-9B7F21B923E4}"/>
    <cellStyle name="Comma 5 11 7 2" xfId="16976" xr:uid="{F038355B-C278-4949-A2DC-F6D04B005AFA}"/>
    <cellStyle name="Comma 5 11 8" xfId="9429" xr:uid="{43960141-1975-43C7-BB87-1966EFE5FC2B}"/>
    <cellStyle name="Comma 5 11 8 2" xfId="19809" xr:uid="{0AFB9F97-FB29-46DD-B839-C554FF6E03EE}"/>
    <cellStyle name="Comma 5 11 9" xfId="25324" xr:uid="{D9CE3968-1E51-41A1-A7DC-42C9DD7789D6}"/>
    <cellStyle name="Comma 5 12" xfId="458" xr:uid="{00000000-0005-0000-0000-0000E6010000}"/>
    <cellStyle name="Comma 5 12 2" xfId="1589" xr:uid="{00000000-0005-0000-0000-0000E7010000}"/>
    <cellStyle name="Comma 5 12 2 2" xfId="23643" xr:uid="{EF680471-4A71-491B-8847-27ACE345D225}"/>
    <cellStyle name="Comma 5 12 2 2 2" xfId="29802" xr:uid="{28069167-96F1-4760-B171-26C9359F893A}"/>
    <cellStyle name="Comma 5 12 2 2 2 2" xfId="30653" xr:uid="{1C15ADE8-9C6B-4E22-ABDB-1CDE3C1EAEF3}"/>
    <cellStyle name="Comma 5 12 2 3" xfId="25391" xr:uid="{743C3469-6FF5-41E6-ABC2-03AE1A3F0028}"/>
    <cellStyle name="Comma 5 12 2 3 2" xfId="30094" xr:uid="{8FDA08CE-536E-4BFE-98F8-7C70F6A1D15C}"/>
    <cellStyle name="Comma 5 12 2 3 3" xfId="29788" xr:uid="{4BBFA82A-C001-427F-A921-B1CB7AFDA3A9}"/>
    <cellStyle name="Comma 5 12 2 4" xfId="29919" xr:uid="{004245DF-BDE0-4333-8AC4-755018D8E4AD}"/>
    <cellStyle name="Comma 5 12 2 5" xfId="30033" xr:uid="{0ACE1595-6482-489E-B630-577F27B231A3}"/>
    <cellStyle name="Comma 5 12 2 6" xfId="29653" xr:uid="{2C57DB15-B736-4E88-AEC9-323F5ACFBD95}"/>
    <cellStyle name="Comma 5 12 3" xfId="1590" xr:uid="{00000000-0005-0000-0000-0000E8010000}"/>
    <cellStyle name="Comma 5 12 3 2" xfId="23255" xr:uid="{6D57B10A-6741-4069-93BF-29EFDF4F6C0B}"/>
    <cellStyle name="Comma 5 12 3 3" xfId="24383" xr:uid="{F61EDBCB-4E7F-4373-BBB6-91316B7F1263}"/>
    <cellStyle name="Comma 5 12 4" xfId="1588" xr:uid="{00000000-0005-0000-0000-0000E9010000}"/>
    <cellStyle name="Comma 5 12 5" xfId="4853" xr:uid="{F159FDFA-5E1D-4A42-9FB3-8400939452AE}"/>
    <cellStyle name="Comma 5 12 5 2" xfId="14144" xr:uid="{6CAB6457-CDF0-43E9-8573-01A4850CBF99}"/>
    <cellStyle name="Comma 5 12 5 2 2" xfId="31112" xr:uid="{C0AE9176-2E0B-4399-B7EF-13AFE3E0D51C}"/>
    <cellStyle name="Comma 5 12 5 2 3" xfId="30652" xr:uid="{540D4B2D-5839-41C4-BB67-C634993101F7}"/>
    <cellStyle name="Comma 5 12 6" xfId="6597" xr:uid="{3A255307-572F-4096-BE3B-A84D759EBA98}"/>
    <cellStyle name="Comma 5 12 6 2" xfId="16977" xr:uid="{C2E33B45-1448-434C-98E9-36181F6C14F8}"/>
    <cellStyle name="Comma 5 12 7" xfId="9430" xr:uid="{DE176410-6284-42C9-B0CF-A8C658E03F46}"/>
    <cellStyle name="Comma 5 12 7 2" xfId="19810" xr:uid="{DB459E27-E6F7-4C87-A63E-D5F7A6CC076E}"/>
    <cellStyle name="Comma 5 12 8" xfId="24808" xr:uid="{90958A69-207E-4B87-B4BE-8D883B54759B}"/>
    <cellStyle name="Comma 5 12 9" xfId="13358" xr:uid="{19A90194-FA7E-440E-AF4A-92CD549DEC9F}"/>
    <cellStyle name="Comma 5 13" xfId="1591" xr:uid="{00000000-0005-0000-0000-0000EA010000}"/>
    <cellStyle name="Comma 5 13 2" xfId="2428" xr:uid="{00000000-0005-0000-0000-00008D010000}"/>
    <cellStyle name="Comma 5 13 2 2" xfId="7553" xr:uid="{B91CD4AA-AFD9-47AC-B12D-1B567D59EEF3}"/>
    <cellStyle name="Comma 5 13 2 2 2" xfId="17933" xr:uid="{E8437ED8-2295-4E8E-BDF0-609A90FEDE0F}"/>
    <cellStyle name="Comma 5 13 2 2 2 2" xfId="31130" xr:uid="{449A2E8F-2AC7-47DC-B478-E5E05118B3AB}"/>
    <cellStyle name="Comma 5 13 2 2 2 3" xfId="30654" xr:uid="{9E013BF8-2A6D-4407-97E0-37CC1EB70273}"/>
    <cellStyle name="Comma 5 13 2 3" xfId="10386" xr:uid="{BFE02990-9404-4EE5-99FB-5B33B4DA9EDF}"/>
    <cellStyle name="Comma 5 13 2 3 2" xfId="20766" xr:uid="{2A4646E5-E7C9-419B-BD7A-C79F73C315A2}"/>
    <cellStyle name="Comma 5 13 2 4" xfId="27800" xr:uid="{5006A1E1-AA79-4A0C-B7B1-2FEC3203E50F}"/>
    <cellStyle name="Comma 5 13 2 5" xfId="26643" xr:uid="{B9000EF6-D70E-4F90-9CE9-E75B119014F2}"/>
    <cellStyle name="Comma 5 13 2 6" xfId="15100" xr:uid="{508A87DE-C77E-4F26-8878-27C69F773A5A}"/>
    <cellStyle name="Comma 5 13 3" xfId="3575" xr:uid="{00000000-0005-0000-0000-0000EA010000}"/>
    <cellStyle name="Comma 5 13 4" xfId="5541" xr:uid="{EA1DAE49-7147-4C06-8D39-0EAFAC4C7544}"/>
    <cellStyle name="Comma 5 13 4 2" xfId="29742" xr:uid="{83290D88-98BF-4B31-878D-137425176835}"/>
    <cellStyle name="Comma 5 13 5" xfId="25274" xr:uid="{25255301-425F-471E-91E5-8CA85BD8C643}"/>
    <cellStyle name="Comma 5 13 6" xfId="12813" xr:uid="{04EED2F0-E263-4E01-BB71-1A5052885D35}"/>
    <cellStyle name="Comma 5 14" xfId="2155" xr:uid="{00000000-0005-0000-0000-000086010000}"/>
    <cellStyle name="Comma 5 14 2" xfId="7282" xr:uid="{822762EF-D3DA-4F0E-A147-996E17AEA36E}"/>
    <cellStyle name="Comma 5 14 2 2" xfId="27688" xr:uid="{0256D1D7-ED9F-4C82-97E0-9170310A5329}"/>
    <cellStyle name="Comma 5 14 2 2 2" xfId="31194" xr:uid="{A859EBA4-C66C-49BD-9DEA-1AB3109F716F}"/>
    <cellStyle name="Comma 5 14 2 2 3" xfId="30655" xr:uid="{BEC1FD1F-B5EC-4F1A-BCDF-25B7ACE13F58}"/>
    <cellStyle name="Comma 5 14 2 3" xfId="28279" xr:uid="{3C9C4E2E-B9DF-4364-90C5-E2FDD470EA95}"/>
    <cellStyle name="Comma 5 14 2 4" xfId="17662" xr:uid="{3738291B-0565-419F-B166-FACBBDEE0D75}"/>
    <cellStyle name="Comma 5 14 3" xfId="10115" xr:uid="{65636AD0-40EA-4BAF-9ABF-40BCE104B2C9}"/>
    <cellStyle name="Comma 5 14 3 2" xfId="20495" xr:uid="{6F491D37-1CB8-413E-A52B-4D7C95D189A8}"/>
    <cellStyle name="Comma 5 14 4" xfId="24734" xr:uid="{C9CBED3C-72E0-4E12-887C-B3DEBF97CEC8}"/>
    <cellStyle name="Comma 5 14 5" xfId="14829" xr:uid="{9DAB25E0-335E-450D-B4EF-01133EEBCC53}"/>
    <cellStyle name="Comma 5 15" xfId="3776" xr:uid="{027FE1B2-BC1A-461C-BAA0-62514BD1464F}"/>
    <cellStyle name="Comma 5 15 2" xfId="8617" xr:uid="{F937F0BE-13DB-4336-9B90-88F49A5B7AED}"/>
    <cellStyle name="Comma 5 15 2 2" xfId="18997" xr:uid="{406AA88D-B0B1-4594-932D-2CCB31970E22}"/>
    <cellStyle name="Comma 5 15 3" xfId="11450" xr:uid="{61CAAD24-E5D7-4864-B98A-9508BBD6E09F}"/>
    <cellStyle name="Comma 5 15 3 2" xfId="21830" xr:uid="{6D8E4531-45E2-4E20-86E7-0D1E6B5CA0F6}"/>
    <cellStyle name="Comma 5 15 4" xfId="23603" xr:uid="{EF87A7D9-884A-4F64-B1B7-C8CC7C6997AF}"/>
    <cellStyle name="Comma 5 15 5" xfId="27457" xr:uid="{89903692-C0B4-4F40-89C4-C75A817A2DC4}"/>
    <cellStyle name="Comma 5 15 6" xfId="16164" xr:uid="{4DDC0FBF-B94A-4F81-BE4B-8A9FFDB8C8BD}"/>
    <cellStyle name="Comma 5 16" xfId="4850" xr:uid="{AAA3F902-D68A-45E2-99C8-03FE656262D7}"/>
    <cellStyle name="Comma 5 16 2" xfId="14141" xr:uid="{D008B574-2BA2-43A2-880B-6754BDBFEAFF}"/>
    <cellStyle name="Comma 5 17" xfId="6594" xr:uid="{EE2E808B-4607-4A07-9806-599DB57C2243}"/>
    <cellStyle name="Comma 5 17 2" xfId="16974" xr:uid="{B081372B-6E11-43A4-9C57-E86647752419}"/>
    <cellStyle name="Comma 5 18" xfId="9427" xr:uid="{D1DEE1ED-E00D-45EE-88AE-80066179EB47}"/>
    <cellStyle name="Comma 5 18 2" xfId="19807" xr:uid="{957E1A22-9D68-491A-BBAD-B4FA4FDEB1B3}"/>
    <cellStyle name="Comma 5 19" xfId="24647" xr:uid="{9055C8F1-409E-4A3A-8DD3-7D0245A6EEF9}"/>
    <cellStyle name="Comma 5 2" xfId="459" xr:uid="{00000000-0005-0000-0000-0000EB010000}"/>
    <cellStyle name="Comma 5 2 10" xfId="30620" xr:uid="{6CBFC4BF-7DDA-4C8A-94A9-9E3C38E62A4B}"/>
    <cellStyle name="Comma 5 2 11" xfId="30918" xr:uid="{8F444BA6-836C-451D-A598-AB3984741623}"/>
    <cellStyle name="Comma 5 2 2" xfId="460" xr:uid="{00000000-0005-0000-0000-0000EC010000}"/>
    <cellStyle name="Comma 5 2 2 2" xfId="1593" xr:uid="{00000000-0005-0000-0000-0000ED010000}"/>
    <cellStyle name="Comma 5 2 2 2 2" xfId="30597" xr:uid="{F2BDA96F-A29A-44D4-96C7-93F474199524}"/>
    <cellStyle name="Comma 5 2 2 2 2 2" xfId="30657" xr:uid="{7828C1F8-5535-4B0E-A3F8-9190370F23A7}"/>
    <cellStyle name="Comma 5 2 2 2 3" xfId="30561" xr:uid="{FE94402B-6C78-43D2-9887-F6959E6CC981}"/>
    <cellStyle name="Comma 5 2 2 2 4" xfId="30926" xr:uid="{3089C8D7-EDC7-49C2-98BE-A8D0DB944D04}"/>
    <cellStyle name="Comma 5 2 2 3" xfId="1594" xr:uid="{00000000-0005-0000-0000-0000EE010000}"/>
    <cellStyle name="Comma 5 2 2 3 2" xfId="30613" xr:uid="{8A82B498-C017-42E6-9D27-435A4DAFCF79}"/>
    <cellStyle name="Comma 5 2 2 3 2 2" xfId="30658" xr:uid="{84E2DE58-A4C0-4259-9280-0F10CD7AD0EB}"/>
    <cellStyle name="Comma 5 2 2 3 3" xfId="30574" xr:uid="{08126CC7-7B32-4987-B56B-3E8A92004100}"/>
    <cellStyle name="Comma 5 2 2 3 4" xfId="30940" xr:uid="{85BC386F-6704-42BC-B35B-A909453864AD}"/>
    <cellStyle name="Comma 5 2 2 4" xfId="1592" xr:uid="{00000000-0005-0000-0000-0000EF010000}"/>
    <cellStyle name="Comma 5 2 2 4 2" xfId="30549" xr:uid="{2B6B9656-2890-4C76-9E86-2F9A400B5207}"/>
    <cellStyle name="Comma 5 2 2 4 2 2" xfId="30659" xr:uid="{ABCDE278-9ADF-4B7C-B51D-6A70B9BEFAB0}"/>
    <cellStyle name="Comma 5 2 2 5" xfId="6598" xr:uid="{273D3645-09BF-4A18-A4AB-EDE25B05A3A6}"/>
    <cellStyle name="Comma 5 2 2 5 2" xfId="16978" xr:uid="{2C95035C-ACBA-47B5-BDB7-B687EB0B1702}"/>
    <cellStyle name="Comma 5 2 2 5 2 2" xfId="30656" xr:uid="{E4E4FE59-056E-41F0-8A6A-EBAEB1C31ADE}"/>
    <cellStyle name="Comma 5 2 2 5 3" xfId="30424" xr:uid="{81309697-6C75-42F8-A5FC-85A5EDEE9FEF}"/>
    <cellStyle name="Comma 5 2 2 6" xfId="9431" xr:uid="{FAAC16A9-4153-4AFD-B1F8-20E8F3A87C8C}"/>
    <cellStyle name="Comma 5 2 2 6 2" xfId="19811" xr:uid="{145F7030-0050-4EBD-8D41-3709A9B0904C}"/>
    <cellStyle name="Comma 5 2 2 7" xfId="25026" xr:uid="{DE75B844-EBEC-4A64-A7E9-57FF65839502}"/>
    <cellStyle name="Comma 5 2 2 8" xfId="14145" xr:uid="{58BAEC72-D61F-4682-9993-3944940B8945}"/>
    <cellStyle name="Comma 5 2 2 9" xfId="29548" xr:uid="{D4CDF6AA-3C1C-45DB-BF23-683A3F5A2E8F}"/>
    <cellStyle name="Comma 5 2 3" xfId="29549" xr:uid="{FF57FBA9-0AC5-4F16-B51E-CE304EC6B7FE}"/>
    <cellStyle name="Comma 5 2 3 2" xfId="31242" xr:uid="{794021D0-B7E1-43D6-8B4B-606F025E00C3}"/>
    <cellStyle name="Comma 5 2 3 3" xfId="30409" xr:uid="{8B4B4793-C486-440B-BCBB-9B72DFB4032F}"/>
    <cellStyle name="Comma 5 2 4" xfId="29547" xr:uid="{508F08B6-13CA-453B-BC60-59F1E4465DDC}"/>
    <cellStyle name="Comma 5 2 4 2" xfId="30425" xr:uid="{30BD32B9-0394-4F1A-8237-D6AC5BD7AB92}"/>
    <cellStyle name="Comma 5 2 4 2 2" xfId="30598" xr:uid="{7C326B72-A0A1-4BC5-AB91-EEAB81161F94}"/>
    <cellStyle name="Comma 5 2 4 2 2 2" xfId="30660" xr:uid="{ED5AF7EF-0B78-407A-864D-EEEBE05E98FC}"/>
    <cellStyle name="Comma 5 2 4 2 3" xfId="30562" xr:uid="{92CD2FD6-65B4-444B-9BD4-8BD03B652048}"/>
    <cellStyle name="Comma 5 2 4 2 4" xfId="30927" xr:uid="{9F33CA11-07C6-481C-A78E-213CF504BA88}"/>
    <cellStyle name="Comma 5 2 4 3" xfId="30550" xr:uid="{0F4C2308-2688-446C-A27E-BFCE11140C68}"/>
    <cellStyle name="Comma 5 2 4 3 2" xfId="30632" xr:uid="{CFB4CA51-42B2-4BF5-9AF9-673F00BD5CFD}"/>
    <cellStyle name="Comma 5 2 4 3 3" xfId="30942" xr:uid="{35CEEE63-7BB2-4EEA-83CF-5333A9F63EF4}"/>
    <cellStyle name="Comma 5 2 4 4" xfId="30580" xr:uid="{79C2FE9C-BC47-45D3-81C7-55923423D801}"/>
    <cellStyle name="Comma 5 2 4 5" xfId="30621" xr:uid="{2D2FE097-3E58-4E43-B405-32F2F658B65A}"/>
    <cellStyle name="Comma 5 2 4 6" xfId="30919" xr:uid="{FFFC894D-F0FF-4CEA-9DAF-F49F3E52EACB}"/>
    <cellStyle name="Comma 5 2 4 7" xfId="31241" xr:uid="{2E5D930F-8B70-4941-B7AD-A1A539EE389A}"/>
    <cellStyle name="Comma 5 2 4 8" xfId="30410" xr:uid="{2F788AFF-2365-4173-9AD4-9EB5EE2CD90F}"/>
    <cellStyle name="Comma 5 2 5" xfId="30411" xr:uid="{1B854D74-2C11-4B25-A896-E9F8E6D4D71C}"/>
    <cellStyle name="Comma 5 2 5 2" xfId="30426" xr:uid="{C24CF4A1-604C-4A78-A752-E05C845168E9}"/>
    <cellStyle name="Comma 5 2 5 2 2" xfId="30599" xr:uid="{10A672CB-2ACF-4A8A-BC8B-83FA20866661}"/>
    <cellStyle name="Comma 5 2 5 2 2 2" xfId="30661" xr:uid="{96AF56BC-6E91-454F-A913-1B5EF260B524}"/>
    <cellStyle name="Comma 5 2 5 2 3" xfId="30563" xr:uid="{EB087388-5735-47DA-A778-C37D3BA09F7B}"/>
    <cellStyle name="Comma 5 2 5 2 4" xfId="30928" xr:uid="{9C5FD4B9-51E1-40C8-A1C0-B9DA63A12820}"/>
    <cellStyle name="Comma 5 2 5 3" xfId="30581" xr:uid="{594004CE-4C85-49C3-98D5-50D24316BFB4}"/>
    <cellStyle name="Comma 5 2 5 3 2" xfId="30633" xr:uid="{5DF27414-0425-4CEA-9FF2-B029A5DDBF7D}"/>
    <cellStyle name="Comma 5 2 5 3 3" xfId="30943" xr:uid="{7FF4A0CA-6FEC-4011-9105-1F245F102EA7}"/>
    <cellStyle name="Comma 5 2 5 4" xfId="30622" xr:uid="{8D5CFC01-28FD-48B9-B5AE-BF61C0025B69}"/>
    <cellStyle name="Comma 5 2 5 5" xfId="30920" xr:uid="{8B4C09D8-9DF0-4BAC-A0B6-095950680402}"/>
    <cellStyle name="Comma 5 2 6" xfId="30548" xr:uid="{5C64EDE1-D10D-405A-BEBE-498A5BCE0F98}"/>
    <cellStyle name="Comma 5 2 7" xfId="30571" xr:uid="{02BF2878-498D-48D7-8F68-577919C83D6F}"/>
    <cellStyle name="Comma 5 2 7 2" xfId="30610" xr:uid="{C0CD91E5-D6C5-434A-96EB-1B3A036C6BBA}"/>
    <cellStyle name="Comma 5 2 7 3" xfId="30629" xr:uid="{F8EDEA31-A8F6-431F-BA36-CFAAABCD185E}"/>
    <cellStyle name="Comma 5 2 7 4" xfId="30936" xr:uid="{47F7B796-4D4E-4909-966E-3439D41D5605}"/>
    <cellStyle name="Comma 5 2 8" xfId="30546" xr:uid="{B1DF5FDB-1841-4554-815D-7CDC6C437CC6}"/>
    <cellStyle name="Comma 5 2 9" xfId="30578" xr:uid="{A369C976-3FD5-4322-AB61-3F6F862BE607}"/>
    <cellStyle name="Comma 5 20" xfId="12385" xr:uid="{302159E2-6CC0-46FF-9364-3A8433ED91B2}"/>
    <cellStyle name="Comma 5 3" xfId="461" xr:uid="{00000000-0005-0000-0000-0000F0010000}"/>
    <cellStyle name="Comma 5 3 10" xfId="4854" xr:uid="{2846F87B-F3CD-4BF8-9488-62CC1D0AA1F2}"/>
    <cellStyle name="Comma 5 3 10 2" xfId="14146" xr:uid="{50684423-3D64-4A82-B41B-9419936B23DE}"/>
    <cellStyle name="Comma 5 3 11" xfId="6599" xr:uid="{693DB301-C91E-4232-BB0E-39CDBBE5076F}"/>
    <cellStyle name="Comma 5 3 11 2" xfId="16979" xr:uid="{3AE9192F-FC94-46DB-A683-7733A5EFF8B5}"/>
    <cellStyle name="Comma 5 3 12" xfId="9432" xr:uid="{34D918AF-B59B-4DA7-96F7-480CE83D0911}"/>
    <cellStyle name="Comma 5 3 12 2" xfId="19812" xr:uid="{1F161FA1-6088-47C1-BDE8-F54460BB08FE}"/>
    <cellStyle name="Comma 5 3 13" xfId="25308" xr:uid="{D7859DD7-1B89-4767-A0D2-196C4B8D2D83}"/>
    <cellStyle name="Comma 5 3 14" xfId="12411" xr:uid="{9909FE86-2089-41F8-9D0E-7276470C2221}"/>
    <cellStyle name="Comma 5 3 2" xfId="462" xr:uid="{00000000-0005-0000-0000-0000F1010000}"/>
    <cellStyle name="Comma 5 3 2 10" xfId="6600" xr:uid="{82695B62-7D76-42AB-BEFC-75E567F2A3C5}"/>
    <cellStyle name="Comma 5 3 2 10 2" xfId="16980" xr:uid="{9AD20C4B-E731-46C2-8BEC-0FFD687EC178}"/>
    <cellStyle name="Comma 5 3 2 11" xfId="9433" xr:uid="{AED80BCA-D092-4C6C-971E-3050E72CFF57}"/>
    <cellStyle name="Comma 5 3 2 11 2" xfId="19813" xr:uid="{987CAEBC-5AB8-49B8-B758-D587955279AF}"/>
    <cellStyle name="Comma 5 3 2 12" xfId="23919" xr:uid="{56197C97-EB7B-40EC-AFA2-7AEAB10C8886}"/>
    <cellStyle name="Comma 5 3 2 13" xfId="12471" xr:uid="{EFBC7B92-3047-49CF-805D-2C6A6223921F}"/>
    <cellStyle name="Comma 5 3 2 2" xfId="463" xr:uid="{00000000-0005-0000-0000-0000F2010000}"/>
    <cellStyle name="Comma 5 3 2 2 10" xfId="13036" xr:uid="{86B57A63-967D-49F1-9028-3928CA4FAF65}"/>
    <cellStyle name="Comma 5 3 2 2 2" xfId="1598" xr:uid="{00000000-0005-0000-0000-0000F3010000}"/>
    <cellStyle name="Comma 5 3 2 2 2 2" xfId="3014" xr:uid="{00000000-0005-0000-0000-000093010000}"/>
    <cellStyle name="Comma 5 3 2 2 2 2 2" xfId="6157" xr:uid="{4ACBE935-4C4A-4B58-AA67-CBC1AD567848}"/>
    <cellStyle name="Comma 5 3 2 2 2 2 2 2" xfId="25951" xr:uid="{A03F8AD1-6D73-462F-AC3F-273225650954}"/>
    <cellStyle name="Comma 5 3 2 2 2 2 2 3" xfId="25884" xr:uid="{4BB2DC81-1E90-4372-9987-27A20831971A}"/>
    <cellStyle name="Comma 5 3 2 2 2 2 2 4" xfId="15641" xr:uid="{4AF74E66-2D4F-40C8-B6A6-07DB4000C240}"/>
    <cellStyle name="Comma 5 3 2 2 2 2 3" xfId="8094" xr:uid="{9E795528-EFE8-49EC-A3CC-54ADBF1342DE}"/>
    <cellStyle name="Comma 5 3 2 2 2 2 3 2" xfId="28776" xr:uid="{0CBF15F0-D411-4526-93F7-EFED3C06D888}"/>
    <cellStyle name="Comma 5 3 2 2 2 2 3 3" xfId="27264" xr:uid="{4C183DF4-8D04-46F2-A7C1-5EE37A5A7CDB}"/>
    <cellStyle name="Comma 5 3 2 2 2 2 3 4" xfId="18474" xr:uid="{18E6D797-2AE3-43E1-A6BE-04E5FC2EB0F6}"/>
    <cellStyle name="Comma 5 3 2 2 2 2 4" xfId="10927" xr:uid="{AFB79152-8464-4800-9AF1-921E7BAF005A}"/>
    <cellStyle name="Comma 5 3 2 2 2 2 4 2" xfId="21307" xr:uid="{39BF4066-2DEB-466C-B501-D053D1037734}"/>
    <cellStyle name="Comma 5 3 2 2 2 2 5" xfId="24318" xr:uid="{E61FFCE0-15C8-4B0D-A412-90E5D4DF8AD6}"/>
    <cellStyle name="Comma 5 3 2 2 2 2 6" xfId="13517" xr:uid="{4E597990-8807-4D77-97E7-E28E02E3D3DD}"/>
    <cellStyle name="Comma 5 3 2 2 2 3" xfId="2666" xr:uid="{00000000-0005-0000-0000-000092010000}"/>
    <cellStyle name="Comma 5 3 2 2 2 3 2" xfId="7790" xr:uid="{A991F633-EC7B-4AE2-AF36-3AFF910B0ED8}"/>
    <cellStyle name="Comma 5 3 2 2 2 3 2 2" xfId="27574" xr:uid="{55463535-088B-4D65-8D51-0F8E527C73E6}"/>
    <cellStyle name="Comma 5 3 2 2 2 3 2 3" xfId="27857" xr:uid="{520E163C-1648-451D-9381-D1B444BA6975}"/>
    <cellStyle name="Comma 5 3 2 2 2 3 2 4" xfId="18170" xr:uid="{D8D0AAD4-15A0-4209-9D40-CC4375AD633E}"/>
    <cellStyle name="Comma 5 3 2 2 2 3 3" xfId="10623" xr:uid="{23424A55-1186-4AE1-8B15-D60B73FB2413}"/>
    <cellStyle name="Comma 5 3 2 2 2 3 3 2" xfId="21003" xr:uid="{D45E85F7-0528-446F-8AEF-F2444471BE38}"/>
    <cellStyle name="Comma 5 3 2 2 2 3 4" xfId="24772" xr:uid="{F6C426D8-D850-4C02-A12E-6C68D7A11502}"/>
    <cellStyle name="Comma 5 3 2 2 2 3 5" xfId="15337" xr:uid="{16A4BAA9-88C4-414D-BFF5-062C8FED3C61}"/>
    <cellStyle name="Comma 5 3 2 2 2 4" xfId="3629" xr:uid="{00000000-0005-0000-0000-0000F3010000}"/>
    <cellStyle name="Comma 5 3 2 2 2 5" xfId="4251" xr:uid="{9B0E90D9-C0F7-49FF-A548-FF90C88E6C49}"/>
    <cellStyle name="Comma 5 3 2 2 2 5 2" xfId="9023" xr:uid="{DB214821-C42B-4F8D-9BBF-71FC6C4AEED3}"/>
    <cellStyle name="Comma 5 3 2 2 2 5 2 2" xfId="19403" xr:uid="{3CCFE505-B22F-4BE5-BFD5-27F625009463}"/>
    <cellStyle name="Comma 5 3 2 2 2 5 2 3" xfId="31027" xr:uid="{D5BC14E3-2A5D-4C04-A1B3-FB7278D938D5}"/>
    <cellStyle name="Comma 5 3 2 2 2 5 2 4" xfId="30662" xr:uid="{88978C8C-DE0D-41D5-B666-4404FA6D88AC}"/>
    <cellStyle name="Comma 5 3 2 2 2 5 3" xfId="11856" xr:uid="{879F1394-5F75-4E90-ACCF-2DB416637DF2}"/>
    <cellStyle name="Comma 5 3 2 2 2 5 3 2" xfId="22236" xr:uid="{A8BFC29A-4346-4751-A9D7-8EBC270E9334}"/>
    <cellStyle name="Comma 5 3 2 2 2 5 4" xfId="16570" xr:uid="{3BACECC7-6A25-4BBD-A5D0-C82353F7F629}"/>
    <cellStyle name="Comma 5 3 2 2 2 6" xfId="5545" xr:uid="{4AA9B774-4921-4980-9DB7-0CEF866568F6}"/>
    <cellStyle name="Comma 5 3 2 2 2 6 2" xfId="29892" xr:uid="{9C519322-6E9C-4E0B-84A2-5A544F46923B}"/>
    <cellStyle name="Comma 5 3 2 2 2 6 2 2" xfId="30955" xr:uid="{405A5DEB-8EC3-4ABC-8B7D-3B894A42504F}"/>
    <cellStyle name="Comma 5 3 2 2 2 7" xfId="23724" xr:uid="{8A8F9509-66DC-46AC-A9A7-817B49144E49}"/>
    <cellStyle name="Comma 5 3 2 2 2 8" xfId="13067" xr:uid="{B50D4B53-697A-42B9-9F93-70A744787325}"/>
    <cellStyle name="Comma 5 3 2 2 3" xfId="1599" xr:uid="{00000000-0005-0000-0000-0000F4010000}"/>
    <cellStyle name="Comma 5 3 2 2 3 2" xfId="3015" xr:uid="{00000000-0005-0000-0000-000094010000}"/>
    <cellStyle name="Comma 5 3 2 2 3 2 2" xfId="8095" xr:uid="{7BF9BB9B-26F6-4A7B-B741-6401840D44C4}"/>
    <cellStyle name="Comma 5 3 2 2 3 2 2 2" xfId="28777" xr:uid="{97F5D130-40E9-49C6-BF88-F44C1C5917AA}"/>
    <cellStyle name="Comma 5 3 2 2 3 2 2 3" xfId="27873" xr:uid="{1C2254A3-A181-4089-A9AD-37492C817900}"/>
    <cellStyle name="Comma 5 3 2 2 3 2 2 4" xfId="18475" xr:uid="{EF665B60-996B-4090-9883-5AF6CE2B9F40}"/>
    <cellStyle name="Comma 5 3 2 2 3 2 3" xfId="10928" xr:uid="{F7202109-0539-401A-8DA8-FE6FE6E715B4}"/>
    <cellStyle name="Comma 5 3 2 2 3 2 3 2" xfId="21308" xr:uid="{7E1FA1D7-80F6-4007-BA48-786A08D6E488}"/>
    <cellStyle name="Comma 5 3 2 2 3 2 4" xfId="23282" xr:uid="{E29E3FB4-1142-46D5-B9BC-FBCC0D3E4AF6}"/>
    <cellStyle name="Comma 5 3 2 2 3 2 5" xfId="15642" xr:uid="{F739DFD7-5A02-4961-B2FF-23F1CB84962A}"/>
    <cellStyle name="Comma 5 3 2 2 3 3" xfId="2082" xr:uid="{00000000-0005-0000-0000-0000F4010000}"/>
    <cellStyle name="Comma 5 3 2 2 3 4" xfId="4391" xr:uid="{933C8226-C46F-4342-AB1B-1DC1B1F37B70}"/>
    <cellStyle name="Comma 5 3 2 2 3 4 2" xfId="9163" xr:uid="{08B4E032-80CB-4825-8075-E7E720E1D674}"/>
    <cellStyle name="Comma 5 3 2 2 3 4 2 2" xfId="19543" xr:uid="{5E6B521C-CC61-48D2-A240-A3DE4FF65289}"/>
    <cellStyle name="Comma 5 3 2 2 3 4 2 3" xfId="31057" xr:uid="{7B903B43-0C6D-49A6-9727-D8D888B7F2E1}"/>
    <cellStyle name="Comma 5 3 2 2 3 4 2 4" xfId="30663" xr:uid="{041D7F03-0160-44D8-BDD1-0265CDA0BADC}"/>
    <cellStyle name="Comma 5 3 2 2 3 4 3" xfId="11996" xr:uid="{86F94323-154D-4FD7-B637-754FD397809D}"/>
    <cellStyle name="Comma 5 3 2 2 3 4 3 2" xfId="22376" xr:uid="{6E1276EF-499F-4B69-A23D-99DCD957C31B}"/>
    <cellStyle name="Comma 5 3 2 2 3 4 4" xfId="16710" xr:uid="{BFA2BFEE-AA3F-48EB-B522-19E3AA60155E}"/>
    <cellStyle name="Comma 5 3 2 2 3 5" xfId="5546" xr:uid="{87BB5A44-0A84-4354-8A20-3DE740BDB9D5}"/>
    <cellStyle name="Comma 5 3 2 2 3 5 2" xfId="29933" xr:uid="{494685AF-0887-4B2F-B673-AAA2D6A71859}"/>
    <cellStyle name="Comma 5 3 2 2 3 6" xfId="25167" xr:uid="{35E2B19E-F3CF-4FCD-A416-6AA019C43B9E}"/>
    <cellStyle name="Comma 5 3 2 2 3 7" xfId="13518" xr:uid="{81206A3F-C747-4698-B559-B3F885CD8D9A}"/>
    <cellStyle name="Comma 5 3 2 2 4" xfId="1597" xr:uid="{00000000-0005-0000-0000-0000F5010000}"/>
    <cellStyle name="Comma 5 3 2 2 4 2" xfId="3013" xr:uid="{00000000-0005-0000-0000-000095010000}"/>
    <cellStyle name="Comma 5 3 2 2 4 2 2" xfId="8093" xr:uid="{E89D21E1-B455-4D7D-9B2F-B8E34618380A}"/>
    <cellStyle name="Comma 5 3 2 2 4 2 2 2" xfId="18473" xr:uid="{F97B71C0-7501-4349-B040-6C9E49273439}"/>
    <cellStyle name="Comma 5 3 2 2 4 2 3" xfId="10926" xr:uid="{080E1EBD-51A9-4D41-8C45-D42D6FC9F519}"/>
    <cellStyle name="Comma 5 3 2 2 4 2 3 2" xfId="21306" xr:uid="{113E7A58-A99D-4BCF-A0FB-13EB1CE0409A}"/>
    <cellStyle name="Comma 5 3 2 2 4 2 4" xfId="28674" xr:uid="{8DE688C5-537B-47A8-AE3F-35341CEE66EF}"/>
    <cellStyle name="Comma 5 3 2 2 4 2 5" xfId="25943" xr:uid="{AAFF93DB-5388-405A-A1AD-12F8FD651DE5}"/>
    <cellStyle name="Comma 5 3 2 2 4 2 6" xfId="15640" xr:uid="{FDB837A0-16E1-4F02-98AD-01678890DB27}"/>
    <cellStyle name="Comma 5 3 2 2 4 3" xfId="3651" xr:uid="{00000000-0005-0000-0000-0000F5010000}"/>
    <cellStyle name="Comma 5 3 2 2 4 4" xfId="5544" xr:uid="{A02B8927-C6C9-4981-8371-BC5F4FFB90CF}"/>
    <cellStyle name="Comma 5 3 2 2 4 4 2" xfId="29932" xr:uid="{9B2CC529-1177-42F3-BD02-4244CA3CA83A}"/>
    <cellStyle name="Comma 5 3 2 2 4 5" xfId="24205" xr:uid="{EA34B4EF-3E9F-4C0B-9FF3-F638CFE397CA}"/>
    <cellStyle name="Comma 5 3 2 2 4 6" xfId="13516" xr:uid="{970BC1FE-57FD-4E25-9E11-06B96A5F0C91}"/>
    <cellStyle name="Comma 5 3 2 2 5" xfId="4237" xr:uid="{8B6E58F7-0192-48F8-B6FC-70C1E0C133D5}"/>
    <cellStyle name="Comma 5 3 2 2 5 2" xfId="9009" xr:uid="{55FBEF45-EC69-4E11-8A17-A2E69465326C}"/>
    <cellStyle name="Comma 5 3 2 2 5 2 2" xfId="29080" xr:uid="{2407A847-EA3F-4F61-90DC-C97610FFA662}"/>
    <cellStyle name="Comma 5 3 2 2 5 2 3" xfId="28457" xr:uid="{B7915A89-7465-4B46-84A0-1E8D8551BF38}"/>
    <cellStyle name="Comma 5 3 2 2 5 2 4" xfId="19389" xr:uid="{3D06A3B1-A1DD-475F-9DD4-C89790FEBBE5}"/>
    <cellStyle name="Comma 5 3 2 2 5 2 5" xfId="31025" xr:uid="{5C44E956-2742-49E9-8428-22740D671C8D}"/>
    <cellStyle name="Comma 5 3 2 2 5 3" xfId="11842" xr:uid="{E403C161-1D3D-4082-B650-A1F1DFC3CB8D}"/>
    <cellStyle name="Comma 5 3 2 2 5 3 2" xfId="22222" xr:uid="{1AA8CE2E-465D-43DC-B1AC-5FDDB5246458}"/>
    <cellStyle name="Comma 5 3 2 2 5 4" xfId="22670" xr:uid="{3AD68E01-C7E2-4706-BA90-4956E1ADB08D}"/>
    <cellStyle name="Comma 5 3 2 2 5 5" xfId="16556" xr:uid="{EE68A2B4-8AF6-4162-878E-A65980BC098E}"/>
    <cellStyle name="Comma 5 3 2 2 6" xfId="4856" xr:uid="{708195BE-D60E-45FC-849B-1AAC97801F00}"/>
    <cellStyle name="Comma 5 3 2 2 6 2" xfId="28558" xr:uid="{BD568B2A-F9B1-4D17-B640-3623EE7CAC30}"/>
    <cellStyle name="Comma 5 3 2 2 6 3" xfId="26165" xr:uid="{27C47F0C-B9F6-4597-822F-2C5F7C5FB64F}"/>
    <cellStyle name="Comma 5 3 2 2 6 4" xfId="14148" xr:uid="{63953720-10EC-4643-9AEE-69438185FB2A}"/>
    <cellStyle name="Comma 5 3 2 2 7" xfId="6601" xr:uid="{98B5AC0E-D832-4D8B-A0D5-351EC6061F08}"/>
    <cellStyle name="Comma 5 3 2 2 7 2" xfId="28194" xr:uid="{263BDD9F-C289-4B89-BC07-2907BA8F8736}"/>
    <cellStyle name="Comma 5 3 2 2 7 3" xfId="26025" xr:uid="{1E22E622-71C9-4916-8A9F-4FB5D10C03E0}"/>
    <cellStyle name="Comma 5 3 2 2 7 4" xfId="16981" xr:uid="{F96EF380-ECEA-4B8A-B4D9-F0425A7C9CFC}"/>
    <cellStyle name="Comma 5 3 2 2 8" xfId="9434" xr:uid="{112738C0-1CC2-44AE-AF8B-F23ECC39055F}"/>
    <cellStyle name="Comma 5 3 2 2 8 2" xfId="19814" xr:uid="{49B65756-72B0-4442-A8AC-48CA29401AB9}"/>
    <cellStyle name="Comma 5 3 2 2 9" xfId="23278" xr:uid="{EA252DCF-1D4A-43F0-A927-AF12D7AE13F8}"/>
    <cellStyle name="Comma 5 3 2 3" xfId="1600" xr:uid="{00000000-0005-0000-0000-0000F6010000}"/>
    <cellStyle name="Comma 5 3 2 3 2" xfId="3016" xr:uid="{00000000-0005-0000-0000-000097010000}"/>
    <cellStyle name="Comma 5 3 2 3 2 2" xfId="6158" xr:uid="{61D413E5-DB6E-492C-8B47-02BFADD98E21}"/>
    <cellStyle name="Comma 5 3 2 3 2 2 2" xfId="25666" xr:uid="{ECD3007B-AB55-4924-8E44-EED1B3DC4895}"/>
    <cellStyle name="Comma 5 3 2 3 2 2 2 2" xfId="26048" xr:uid="{36AB2384-EEB9-48E6-9997-4A4F24685914}"/>
    <cellStyle name="Comma 5 3 2 3 2 2 2 3" xfId="31161" xr:uid="{6B1BD7C4-2E44-416A-8483-EDEB32572E10}"/>
    <cellStyle name="Comma 5 3 2 3 2 2 3" xfId="28227" xr:uid="{63A53D60-5E09-4E12-ACDB-9B7AC43BF2CD}"/>
    <cellStyle name="Comma 5 3 2 3 2 2 4" xfId="15643" xr:uid="{EFA7C0C6-9201-495A-A865-995833A44D24}"/>
    <cellStyle name="Comma 5 3 2 3 2 3" xfId="8096" xr:uid="{B86FB38A-9BC1-4484-8EA8-4961DCEEA2B6}"/>
    <cellStyle name="Comma 5 3 2 3 2 3 2" xfId="28778" xr:uid="{8E8F1AE3-0968-4CC5-8846-550B57BF6B4B}"/>
    <cellStyle name="Comma 5 3 2 3 2 3 3" xfId="26721" xr:uid="{0D322364-39A8-470B-B24C-D568B9D2FEC7}"/>
    <cellStyle name="Comma 5 3 2 3 2 3 4" xfId="18476" xr:uid="{E0830030-E6EA-49BD-9317-AC595E66A444}"/>
    <cellStyle name="Comma 5 3 2 3 2 4" xfId="10929" xr:uid="{FE919D4E-E0F3-474A-AE0E-73AD100D68B2}"/>
    <cellStyle name="Comma 5 3 2 3 2 4 2" xfId="21309" xr:uid="{40EFF97C-5646-4488-A410-46C0045165E4}"/>
    <cellStyle name="Comma 5 3 2 3 2 5" xfId="24027" xr:uid="{CD10D5B4-473A-4837-9D31-ADDEF8B2B89E}"/>
    <cellStyle name="Comma 5 3 2 3 2 6" xfId="13519" xr:uid="{F2D4A119-DAE8-4320-9336-1EC7D87368E9}"/>
    <cellStyle name="Comma 5 3 2 3 3" xfId="2665" xr:uid="{00000000-0005-0000-0000-000096010000}"/>
    <cellStyle name="Comma 5 3 2 3 3 2" xfId="7789" xr:uid="{9AACB940-3DD7-460F-BF72-CB1198BE3E42}"/>
    <cellStyle name="Comma 5 3 2 3 3 2 2" xfId="28427" xr:uid="{1023DED4-034C-46C0-85AC-E55C64504142}"/>
    <cellStyle name="Comma 5 3 2 3 3 2 3" xfId="27882" xr:uid="{0134A244-51A5-4514-91B5-7BF4B14291DF}"/>
    <cellStyle name="Comma 5 3 2 3 3 2 4" xfId="18169" xr:uid="{CD83C855-375E-42AB-82A6-EC06AC3537AF}"/>
    <cellStyle name="Comma 5 3 2 3 3 3" xfId="10622" xr:uid="{7D0E0F47-584A-4397-86E5-2949A996BB3E}"/>
    <cellStyle name="Comma 5 3 2 3 3 3 2" xfId="21002" xr:uid="{ADF39D8E-AE79-4AB7-AD70-FF8655E0AFED}"/>
    <cellStyle name="Comma 5 3 2 3 3 4" xfId="25382" xr:uid="{D656B3E5-9EF2-4DD3-BA23-B63C217627B7}"/>
    <cellStyle name="Comma 5 3 2 3 3 5" xfId="15336" xr:uid="{893B97A2-BE70-498A-8C77-CAFC1444F47C}"/>
    <cellStyle name="Comma 5 3 2 3 4" xfId="3610" xr:uid="{00000000-0005-0000-0000-0000F6010000}"/>
    <cellStyle name="Comma 5 3 2 3 5" xfId="4250" xr:uid="{44E3EAE7-C7AC-466B-AE28-FC315EF010FC}"/>
    <cellStyle name="Comma 5 3 2 3 5 2" xfId="9022" xr:uid="{889AFE3D-6BB3-4C48-92E0-0E45863380EE}"/>
    <cellStyle name="Comma 5 3 2 3 5 2 2" xfId="19402" xr:uid="{E5D4D153-2C86-4B7D-9F94-8A5AD69EF39D}"/>
    <cellStyle name="Comma 5 3 2 3 5 2 3" xfId="31026" xr:uid="{DE62BA68-8C4C-4A75-84AA-7F79DFE185D2}"/>
    <cellStyle name="Comma 5 3 2 3 5 2 4" xfId="30664" xr:uid="{40E91CE9-FAE0-4A4A-BB16-C0782A9D60D7}"/>
    <cellStyle name="Comma 5 3 2 3 5 3" xfId="11855" xr:uid="{DADCD709-37B4-4618-B5FD-4AE2F0C1050E}"/>
    <cellStyle name="Comma 5 3 2 3 5 3 2" xfId="22235" xr:uid="{CB66ED33-56C5-423C-9D31-29B86F28C6AA}"/>
    <cellStyle name="Comma 5 3 2 3 5 4" xfId="16569" xr:uid="{C5B36E00-2B2E-4003-81E3-B89E0D229188}"/>
    <cellStyle name="Comma 5 3 2 3 6" xfId="5547" xr:uid="{B675D260-A30F-4DB2-8CCD-E217F8346325}"/>
    <cellStyle name="Comma 5 3 2 3 6 2" xfId="29717" xr:uid="{E2CF8A21-A49D-4062-A218-0B7CB0D745A6}"/>
    <cellStyle name="Comma 5 3 2 3 6 2 2" xfId="30956" xr:uid="{8F8C2ECC-CE5A-415D-A9CD-A9A3EDB1C7F9}"/>
    <cellStyle name="Comma 5 3 2 3 7" xfId="25268" xr:uid="{3CB50019-DC2C-4BE2-BB7E-167334EBA095}"/>
    <cellStyle name="Comma 5 3 2 3 8" xfId="13066" xr:uid="{C7A9DA37-CC33-48B6-8AFD-0CC48BE10F24}"/>
    <cellStyle name="Comma 5 3 2 4" xfId="1601" xr:uid="{00000000-0005-0000-0000-0000F7010000}"/>
    <cellStyle name="Comma 5 3 2 4 2" xfId="3017" xr:uid="{00000000-0005-0000-0000-000098010000}"/>
    <cellStyle name="Comma 5 3 2 4 2 2" xfId="8097" xr:uid="{C7649695-9281-40EA-BB91-55CC922A7359}"/>
    <cellStyle name="Comma 5 3 2 4 2 2 2" xfId="28779" xr:uid="{73990E74-1063-4255-A950-145D40281FFC}"/>
    <cellStyle name="Comma 5 3 2 4 2 2 2 2" xfId="31214" xr:uid="{C3151A16-BBA8-47F1-A872-2F3F10860F06}"/>
    <cellStyle name="Comma 5 3 2 4 2 2 2 3" xfId="30666" xr:uid="{1B5DB8C6-AAB9-479C-98EA-E8DAB47A0D09}"/>
    <cellStyle name="Comma 5 3 2 4 2 2 3" xfId="28347" xr:uid="{6684CE6F-2062-42C8-A041-7C5C9ADAC89D}"/>
    <cellStyle name="Comma 5 3 2 4 2 2 4" xfId="18477" xr:uid="{A58B8445-4EA5-4F14-B674-E98BB3523479}"/>
    <cellStyle name="Comma 5 3 2 4 2 3" xfId="10930" xr:uid="{170AFC33-D754-4BB6-ADAD-71308ACC902B}"/>
    <cellStyle name="Comma 5 3 2 4 2 3 2" xfId="21310" xr:uid="{382608E5-F476-4240-AC66-B91D74DE86B0}"/>
    <cellStyle name="Comma 5 3 2 4 2 4" xfId="25770" xr:uid="{732E71AD-9C09-4D82-AB83-AE567D70BE03}"/>
    <cellStyle name="Comma 5 3 2 4 2 5" xfId="15644" xr:uid="{CDBE3585-32BB-4492-839A-0E8CFA0B33E5}"/>
    <cellStyle name="Comma 5 3 2 4 3" xfId="2154" xr:uid="{00000000-0005-0000-0000-0000F7010000}"/>
    <cellStyle name="Comma 5 3 2 4 4" xfId="4392" xr:uid="{A11BE978-7C2A-4394-B26B-C7F4156424D0}"/>
    <cellStyle name="Comma 5 3 2 4 4 2" xfId="9164" xr:uid="{ABCD93B8-6116-4838-BC4E-BD3F86BD9464}"/>
    <cellStyle name="Comma 5 3 2 4 4 2 2" xfId="19544" xr:uid="{7303CAFF-93EF-4D28-99B6-A7799A67C027}"/>
    <cellStyle name="Comma 5 3 2 4 4 2 3" xfId="31058" xr:uid="{266785F0-BEB9-43B7-A016-7C4C3192ADB9}"/>
    <cellStyle name="Comma 5 3 2 4 4 2 4" xfId="30665" xr:uid="{3AD4EE4D-9551-418A-A0B9-356D5465EE87}"/>
    <cellStyle name="Comma 5 3 2 4 4 3" xfId="11997" xr:uid="{F2C5D82A-3446-44EE-ADA2-622A64BC7972}"/>
    <cellStyle name="Comma 5 3 2 4 4 3 2" xfId="22377" xr:uid="{D3A438AE-22B9-4BF7-9A7E-B7A500B209C5}"/>
    <cellStyle name="Comma 5 3 2 4 4 4" xfId="16711" xr:uid="{688E38BA-6390-4979-8098-4A0E3F26AF46}"/>
    <cellStyle name="Comma 5 3 2 4 5" xfId="5548" xr:uid="{24FE49EC-6989-4913-AFE3-094A4DA83C58}"/>
    <cellStyle name="Comma 5 3 2 4 5 2" xfId="29934" xr:uid="{33DA0D6C-2126-4F0E-A5AD-154CF23F8B14}"/>
    <cellStyle name="Comma 5 3 2 4 5 2 2" xfId="30957" xr:uid="{B6288167-F3EF-48C0-9EAE-9F49B165C7FC}"/>
    <cellStyle name="Comma 5 3 2 4 6" xfId="23773" xr:uid="{CCFD7A9C-E3C1-4C88-93AF-DC3BE8DD6499}"/>
    <cellStyle name="Comma 5 3 2 4 7" xfId="13520" xr:uid="{2C9F4BCD-5F48-4543-A7F2-D47531FE48C9}"/>
    <cellStyle name="Comma 5 3 2 5" xfId="1596" xr:uid="{00000000-0005-0000-0000-0000F8010000}"/>
    <cellStyle name="Comma 5 3 2 5 2" xfId="3012" xr:uid="{00000000-0005-0000-0000-000099010000}"/>
    <cellStyle name="Comma 5 3 2 5 2 2" xfId="8092" xr:uid="{C79E0C8B-DE33-4890-BAA4-05C189D1E714}"/>
    <cellStyle name="Comma 5 3 2 5 2 2 2" xfId="18472" xr:uid="{7EF0285E-B82D-4ADC-AE91-8D0851496857}"/>
    <cellStyle name="Comma 5 3 2 5 2 3" xfId="10925" xr:uid="{A9FFAA07-10E2-4625-9206-79875381F6C4}"/>
    <cellStyle name="Comma 5 3 2 5 2 3 2" xfId="21305" xr:uid="{3ABF3A2F-5123-4D62-A035-B10E9ECD90ED}"/>
    <cellStyle name="Comma 5 3 2 5 2 4" xfId="28562" xr:uid="{0471347A-EF47-40DE-B68E-DDD0854A5373}"/>
    <cellStyle name="Comma 5 3 2 5 2 5" xfId="27094" xr:uid="{58216308-30EB-43DB-A323-330DCF8340DF}"/>
    <cellStyle name="Comma 5 3 2 5 2 6" xfId="15639" xr:uid="{A31B7C43-EE6B-4F45-9CDF-31D1101A763E}"/>
    <cellStyle name="Comma 5 3 2 5 3" xfId="3628" xr:uid="{00000000-0005-0000-0000-0000F8010000}"/>
    <cellStyle name="Comma 5 3 2 5 4" xfId="5543" xr:uid="{FAF9A496-4265-4C3D-953B-05827F327311}"/>
    <cellStyle name="Comma 5 3 2 5 4 2" xfId="29931" xr:uid="{25AF1F10-0E1C-4936-BC83-2F9C841885FC}"/>
    <cellStyle name="Comma 5 3 2 5 5" xfId="24468" xr:uid="{AFB6647A-227D-41B4-B74F-6277070C58F5}"/>
    <cellStyle name="Comma 5 3 2 5 6" xfId="13515" xr:uid="{8580C680-8BC7-47F0-9872-44A355965C65}"/>
    <cellStyle name="Comma 5 3 2 6" xfId="2545" xr:uid="{00000000-0005-0000-0000-00009A010000}"/>
    <cellStyle name="Comma 5 3 2 6 2" xfId="5817" xr:uid="{B42CD3E3-B5A0-4D7F-8ED6-F0A83CF718C6}"/>
    <cellStyle name="Comma 5 3 2 6 2 2" xfId="28225" xr:uid="{A3F780B0-638F-4FD6-864E-68C5B39D6DCA}"/>
    <cellStyle name="Comma 5 3 2 6 2 2 2" xfId="31203" xr:uid="{53FEDC8F-7233-40C0-B6A8-00E9C84B4D91}"/>
    <cellStyle name="Comma 5 3 2 6 2 2 3" xfId="30667" xr:uid="{55A9D467-3BFB-4E0E-9EC3-17611FFA3CE0}"/>
    <cellStyle name="Comma 5 3 2 6 2 3" xfId="26314" xr:uid="{B534AB36-6FE0-4D08-B9F6-3B18A67C9BC7}"/>
    <cellStyle name="Comma 5 3 2 6 2 4" xfId="15217" xr:uid="{19F8B05B-7B1B-413C-8AEF-99A00CA1990A}"/>
    <cellStyle name="Comma 5 3 2 6 3" xfId="7670" xr:uid="{B119D217-FEE9-4F39-9C46-B07449B1D556}"/>
    <cellStyle name="Comma 5 3 2 6 3 2" xfId="18050" xr:uid="{8137A127-67FA-4FC0-9A4B-CF57A49A2EA3}"/>
    <cellStyle name="Comma 5 3 2 6 4" xfId="10503" xr:uid="{AFE80641-2117-4BB7-8F7D-9121896F10AB}"/>
    <cellStyle name="Comma 5 3 2 6 4 2" xfId="20883" xr:uid="{2522E95E-9C3D-499A-8E4E-9A06D5634F9F}"/>
    <cellStyle name="Comma 5 3 2 6 5" xfId="22986" xr:uid="{49B7F587-D701-4986-A250-A409BE3237B0}"/>
    <cellStyle name="Comma 5 3 2 6 6" xfId="12933" xr:uid="{5B135D3C-09AD-4E30-BB6B-60138CF8FFB5}"/>
    <cellStyle name="Comma 5 3 2 7" xfId="2239" xr:uid="{00000000-0005-0000-0000-000090010000}"/>
    <cellStyle name="Comma 5 3 2 7 2" xfId="7366" xr:uid="{EBB7595B-8065-4FFE-912A-3A960CFAF648}"/>
    <cellStyle name="Comma 5 3 2 7 2 2" xfId="17746" xr:uid="{F4A253BF-AA6D-44B8-88D2-5771908DBA10}"/>
    <cellStyle name="Comma 5 3 2 7 3" xfId="10199" xr:uid="{08E08A14-B7D5-4DC3-8546-79A2B7CA1538}"/>
    <cellStyle name="Comma 5 3 2 7 3 2" xfId="20579" xr:uid="{19789572-D886-48F5-AF6F-5C39143B76A0}"/>
    <cellStyle name="Comma 5 3 2 7 4" xfId="25550" xr:uid="{3905059D-883A-43CF-8FD1-2A2577249EE8}"/>
    <cellStyle name="Comma 5 3 2 7 5" xfId="27769" xr:uid="{5536DCEE-0E1D-4E26-B20B-64C6BD9A4356}"/>
    <cellStyle name="Comma 5 3 2 7 6" xfId="14913" xr:uid="{39D80824-8F21-4CB3-9694-DB4CEDD343F5}"/>
    <cellStyle name="Comma 5 3 2 8" xfId="3792" xr:uid="{819F03ED-7C8B-456D-823F-A9502DAE0057}"/>
    <cellStyle name="Comma 5 3 2 8 2" xfId="8628" xr:uid="{E4B0903F-6E6F-4A8E-B1B9-EE2A8455EE72}"/>
    <cellStyle name="Comma 5 3 2 8 2 2" xfId="19008" xr:uid="{8DB4F203-1121-416C-B01F-9F2B947A4396}"/>
    <cellStyle name="Comma 5 3 2 8 3" xfId="11461" xr:uid="{A35D6D00-4B8A-4B1E-8343-7C9D122B4970}"/>
    <cellStyle name="Comma 5 3 2 8 3 2" xfId="21841" xr:uid="{7A10F71C-48B8-4D48-B76C-C08E02C7E26E}"/>
    <cellStyle name="Comma 5 3 2 8 4" xfId="26923" xr:uid="{81ED6D7E-DED7-4A6D-950B-948283FEF26C}"/>
    <cellStyle name="Comma 5 3 2 8 5" xfId="27134" xr:uid="{FA637432-DA40-4BB9-A677-FFE8F7735C16}"/>
    <cellStyle name="Comma 5 3 2 8 6" xfId="16175" xr:uid="{22A43F48-9D88-40D3-91A0-EBEB420A8735}"/>
    <cellStyle name="Comma 5 3 2 9" xfId="4855" xr:uid="{D5470E20-D035-4D15-BFDA-251B57D6DBDA}"/>
    <cellStyle name="Comma 5 3 2 9 2" xfId="14147" xr:uid="{3FA9249D-3FC7-4517-AC59-94301A61B933}"/>
    <cellStyle name="Comma 5 3 3" xfId="464" xr:uid="{00000000-0005-0000-0000-0000F9010000}"/>
    <cellStyle name="Comma 5 3 3 10" xfId="9435" xr:uid="{21C97C8C-6484-4207-9292-8BAD5BA7D5B0}"/>
    <cellStyle name="Comma 5 3 3 10 2" xfId="19815" xr:uid="{DC75FED8-810B-4248-890D-5DD7BA087CF4}"/>
    <cellStyle name="Comma 5 3 3 11" xfId="22998" xr:uid="{EF9388E6-D73B-48FD-8E97-5A2B90364689}"/>
    <cellStyle name="Comma 5 3 3 12" xfId="12504" xr:uid="{69B7EA0F-CE62-4329-AF05-BA99CE648FEA}"/>
    <cellStyle name="Comma 5 3 3 2" xfId="1603" xr:uid="{00000000-0005-0000-0000-0000FA010000}"/>
    <cellStyle name="Comma 5 3 3 2 2" xfId="3019" xr:uid="{00000000-0005-0000-0000-00009D010000}"/>
    <cellStyle name="Comma 5 3 3 2 2 2" xfId="6159" xr:uid="{F0378657-A031-41C3-8F41-6A3B1C9D7262}"/>
    <cellStyle name="Comma 5 3 3 2 2 2 2" xfId="24486" xr:uid="{83A5BCE7-FA93-4046-B93F-7DBF3B6AB5B0}"/>
    <cellStyle name="Comma 5 3 3 2 2 2 2 2" xfId="28428" xr:uid="{736DE6AB-161D-4636-A9C4-28D443D12817}"/>
    <cellStyle name="Comma 5 3 3 2 2 2 2 3" xfId="31152" xr:uid="{E1BB7096-EC90-4029-B5A7-0FAD42F4C98A}"/>
    <cellStyle name="Comma 5 3 3 2 2 2 3" xfId="25861" xr:uid="{EF41CB2E-81DC-4902-9327-C9A51BC071F7}"/>
    <cellStyle name="Comma 5 3 3 2 2 2 4" xfId="15646" xr:uid="{C0FB2A2C-4C20-4F64-9D84-D761A735928E}"/>
    <cellStyle name="Comma 5 3 3 2 2 3" xfId="8099" xr:uid="{B2675BE1-25A0-44ED-A687-FABA010D7052}"/>
    <cellStyle name="Comma 5 3 3 2 2 3 2" xfId="28781" xr:uid="{CD187FE2-8FC9-4015-BA37-C9208C8B8BCD}"/>
    <cellStyle name="Comma 5 3 3 2 2 3 3" xfId="27514" xr:uid="{A9561C34-DD72-4C66-8DF2-57C9CBED73B7}"/>
    <cellStyle name="Comma 5 3 3 2 2 3 4" xfId="18479" xr:uid="{79D6A84A-3C44-4127-B3BE-F560C8722588}"/>
    <cellStyle name="Comma 5 3 3 2 2 4" xfId="10932" xr:uid="{FC1448B2-004C-4E12-9A63-CEFA1F59C4C9}"/>
    <cellStyle name="Comma 5 3 3 2 2 4 2" xfId="21312" xr:uid="{7117E778-8A37-419F-9809-286168CEAAF0}"/>
    <cellStyle name="Comma 5 3 3 2 2 5" xfId="24860" xr:uid="{B51606ED-93C3-4546-96D3-BF8C0BF40DBF}"/>
    <cellStyle name="Comma 5 3 3 2 2 6" xfId="13522" xr:uid="{D52808DA-9BA2-40FA-B25F-1CE8A6D6144A}"/>
    <cellStyle name="Comma 5 3 3 2 3" xfId="2667" xr:uid="{00000000-0005-0000-0000-00009C010000}"/>
    <cellStyle name="Comma 5 3 3 2 3 2" xfId="7791" xr:uid="{BA0259BC-20EC-4EC6-A19B-378E2BF4E5BD}"/>
    <cellStyle name="Comma 5 3 3 2 3 2 2" xfId="26040" xr:uid="{6782B069-944B-4921-902D-DAC3C150A5C8}"/>
    <cellStyle name="Comma 5 3 3 2 3 2 3" xfId="27402" xr:uid="{AB192F4A-9390-4A16-84D9-2950F8504D98}"/>
    <cellStyle name="Comma 5 3 3 2 3 2 4" xfId="18171" xr:uid="{D16734CC-6C0E-4BC9-A5A0-189B1E08715C}"/>
    <cellStyle name="Comma 5 3 3 2 3 3" xfId="10624" xr:uid="{32D673C7-F16B-40F9-AC5C-B8145FC66C24}"/>
    <cellStyle name="Comma 5 3 3 2 3 3 2" xfId="21004" xr:uid="{B3228333-204B-4211-857B-61CFE09A4DD0}"/>
    <cellStyle name="Comma 5 3 3 2 3 4" xfId="24831" xr:uid="{E9D5CFD3-D44C-4075-AD3A-C62EE31B5ADB}"/>
    <cellStyle name="Comma 5 3 3 2 3 5" xfId="15338" xr:uid="{2B66F20E-EAA4-4812-8730-8E1672063F27}"/>
    <cellStyle name="Comma 5 3 3 2 4" xfId="3580" xr:uid="{00000000-0005-0000-0000-0000FA010000}"/>
    <cellStyle name="Comma 5 3 3 2 5" xfId="4252" xr:uid="{A5CF6D28-9ECD-4973-BC14-8B113A41CBB2}"/>
    <cellStyle name="Comma 5 3 3 2 5 2" xfId="9024" xr:uid="{81DA8887-A952-4CB5-B5A0-720526160502}"/>
    <cellStyle name="Comma 5 3 3 2 5 2 2" xfId="19404" xr:uid="{9F87F3FB-8163-420F-AF07-B1B25D8E6B97}"/>
    <cellStyle name="Comma 5 3 3 2 5 2 3" xfId="31028" xr:uid="{C0D2D35F-E7B3-441D-B8A9-807C30CBF4A0}"/>
    <cellStyle name="Comma 5 3 3 2 5 2 4" xfId="30669" xr:uid="{17AF4E78-0E6D-4FCF-AFAC-0D2D6FE5164D}"/>
    <cellStyle name="Comma 5 3 3 2 5 3" xfId="11857" xr:uid="{39BC5741-8C7C-4596-95A7-4B99CB39F1EF}"/>
    <cellStyle name="Comma 5 3 3 2 5 3 2" xfId="22237" xr:uid="{02B4F7AC-9C43-4DF6-B35E-A78401953B0E}"/>
    <cellStyle name="Comma 5 3 3 2 5 4" xfId="26576" xr:uid="{715E5C5C-3872-4D4B-8066-80917DA2B00F}"/>
    <cellStyle name="Comma 5 3 3 2 5 5" xfId="26521" xr:uid="{DD64C3BF-EB63-4953-9816-A8B3F2938B93}"/>
    <cellStyle name="Comma 5 3 3 2 5 6" xfId="16571" xr:uid="{C7F6F558-EB37-4FA6-8D0D-9C76D89D3C31}"/>
    <cellStyle name="Comma 5 3 3 2 6" xfId="5550" xr:uid="{4187F2AE-FC25-459C-94F0-C08F8C49EAB6}"/>
    <cellStyle name="Comma 5 3 3 2 6 2" xfId="29718" xr:uid="{96A1D024-8268-4E76-B2EC-700DAF216034}"/>
    <cellStyle name="Comma 5 3 3 2 6 2 2" xfId="30958" xr:uid="{DAE0FF1E-EF08-43F3-A73C-BAA7B7306C91}"/>
    <cellStyle name="Comma 5 3 3 2 7" xfId="23666" xr:uid="{91BF73DA-EC0B-44F2-A377-D678D1D931C6}"/>
    <cellStyle name="Comma 5 3 3 2 8" xfId="13068" xr:uid="{5A1B561C-420F-4222-BE17-44FB8D23587F}"/>
    <cellStyle name="Comma 5 3 3 3" xfId="1604" xr:uid="{00000000-0005-0000-0000-0000FB010000}"/>
    <cellStyle name="Comma 5 3 3 3 2" xfId="3020" xr:uid="{00000000-0005-0000-0000-00009E010000}"/>
    <cellStyle name="Comma 5 3 3 3 2 2" xfId="8100" xr:uid="{71351A0E-9600-4E72-9840-11F6678BBA7E}"/>
    <cellStyle name="Comma 5 3 3 3 2 2 2" xfId="28782" xr:uid="{9AF95032-FDC7-426E-9FA5-3DDF7531EC3F}"/>
    <cellStyle name="Comma 5 3 3 3 2 2 3" xfId="27358" xr:uid="{AF8FC180-40A7-4467-8461-0F02DD4D3C6E}"/>
    <cellStyle name="Comma 5 3 3 3 2 2 4" xfId="18480" xr:uid="{BAF314CE-CF4C-437D-A00F-570FFE58EC30}"/>
    <cellStyle name="Comma 5 3 3 3 2 3" xfId="10933" xr:uid="{9B76D318-B1E9-436A-B992-2D64252C7AAD}"/>
    <cellStyle name="Comma 5 3 3 3 2 3 2" xfId="21313" xr:uid="{AE67A613-5087-430B-B428-D0B0FF8BF451}"/>
    <cellStyle name="Comma 5 3 3 3 2 4" xfId="25806" xr:uid="{2996B49C-510E-4B6E-8C70-DF8541473783}"/>
    <cellStyle name="Comma 5 3 3 3 2 5" xfId="15647" xr:uid="{439D8AF1-C819-4298-9444-E5ED4AB96272}"/>
    <cellStyle name="Comma 5 3 3 3 3" xfId="2054" xr:uid="{00000000-0005-0000-0000-0000FB010000}"/>
    <cellStyle name="Comma 5 3 3 3 4" xfId="4393" xr:uid="{E89B999B-B3E7-4A73-B66A-50781482C73F}"/>
    <cellStyle name="Comma 5 3 3 3 4 2" xfId="9165" xr:uid="{0A5DB9DD-14BB-4F28-A06E-2A646C46ABCE}"/>
    <cellStyle name="Comma 5 3 3 3 4 2 2" xfId="19545" xr:uid="{581AD4F7-33A4-49D4-A773-0A7A76E058D0}"/>
    <cellStyle name="Comma 5 3 3 3 4 2 3" xfId="31059" xr:uid="{4C1E76E2-FBC7-4E4E-BC49-BD83C1CFD7C0}"/>
    <cellStyle name="Comma 5 3 3 3 4 2 4" xfId="30670" xr:uid="{8927AF79-460F-4196-92BC-16D0CE048F72}"/>
    <cellStyle name="Comma 5 3 3 3 4 3" xfId="11998" xr:uid="{ECEED630-A621-4A01-985D-EC78683A2B49}"/>
    <cellStyle name="Comma 5 3 3 3 4 3 2" xfId="22378" xr:uid="{8BB66300-1C6C-4C6D-A151-2182056A2E3F}"/>
    <cellStyle name="Comma 5 3 3 3 4 4" xfId="16712" xr:uid="{F9F95F45-93EF-40F5-AC66-AD859F54452C}"/>
    <cellStyle name="Comma 5 3 3 3 5" xfId="5551" xr:uid="{852AF332-CD15-420F-91F8-CD9F12875AF9}"/>
    <cellStyle name="Comma 5 3 3 3 5 2" xfId="29698" xr:uid="{81B28F9D-8AA9-4910-9A48-4EE65C1022E0}"/>
    <cellStyle name="Comma 5 3 3 3 6" xfId="24381" xr:uid="{6D46F744-F4D0-4A9F-9F98-39B09CFF4FD0}"/>
    <cellStyle name="Comma 5 3 3 3 7" xfId="13523" xr:uid="{40CE92C6-202E-42EA-AB24-0F2B6A178776}"/>
    <cellStyle name="Comma 5 3 3 4" xfId="1602" xr:uid="{00000000-0005-0000-0000-0000FC010000}"/>
    <cellStyle name="Comma 5 3 3 4 2" xfId="3018" xr:uid="{00000000-0005-0000-0000-00009F010000}"/>
    <cellStyle name="Comma 5 3 3 4 2 2" xfId="8098" xr:uid="{544E758B-4173-4486-A0FD-B7C1D5A3EED0}"/>
    <cellStyle name="Comma 5 3 3 4 2 2 2" xfId="28780" xr:uid="{A34ACBBC-9EE0-472C-9E4A-0F0C3102D445}"/>
    <cellStyle name="Comma 5 3 3 4 2 2 3" xfId="26392" xr:uid="{8094F510-7D49-4500-B375-D05024E145D1}"/>
    <cellStyle name="Comma 5 3 3 4 2 2 4" xfId="18478" xr:uid="{DE0004DC-80FC-462D-ADDF-B69BDB1B718B}"/>
    <cellStyle name="Comma 5 3 3 4 2 3" xfId="10931" xr:uid="{B25731BD-804C-4A9E-94AD-51A601972723}"/>
    <cellStyle name="Comma 5 3 3 4 2 3 2" xfId="21311" xr:uid="{63806544-5C9C-47C4-A9F0-C8C812469FC6}"/>
    <cellStyle name="Comma 5 3 3 4 2 4" xfId="24978" xr:uid="{DD48F4C4-F4A9-4991-A28A-CF8D24A7DB4B}"/>
    <cellStyle name="Comma 5 3 3 4 2 5" xfId="15645" xr:uid="{A4823BE1-F88F-4F66-8ABE-6DCF50AEBAD5}"/>
    <cellStyle name="Comma 5 3 3 4 3" xfId="3703" xr:uid="{00000000-0005-0000-0000-0000FC010000}"/>
    <cellStyle name="Comma 5 3 3 4 4" xfId="5549" xr:uid="{5EA18817-182A-4DFF-8D89-0C3B4AD4769E}"/>
    <cellStyle name="Comma 5 3 3 4 4 2" xfId="29935" xr:uid="{F801DD17-8BA2-4F48-B19F-F2110F15120C}"/>
    <cellStyle name="Comma 5 3 3 4 5" xfId="22783" xr:uid="{28BD268A-AF7A-4331-B04E-590DC67114E4}"/>
    <cellStyle name="Comma 5 3 3 4 6" xfId="13521" xr:uid="{D513B4F0-EF6D-4187-B69B-9D767B48BF27}"/>
    <cellStyle name="Comma 5 3 3 5" xfId="2588" xr:uid="{00000000-0005-0000-0000-0000A0010000}"/>
    <cellStyle name="Comma 5 3 3 5 2" xfId="5853" xr:uid="{F93E9B1A-A474-44AD-9395-8F643A337802}"/>
    <cellStyle name="Comma 5 3 3 5 2 2" xfId="28751" xr:uid="{AD7343D1-0323-418F-966B-5DFEE866B907}"/>
    <cellStyle name="Comma 5 3 3 5 2 3" xfId="28709" xr:uid="{DBB1E1D6-6DF3-4BDF-8453-31841EAB8F09}"/>
    <cellStyle name="Comma 5 3 3 5 2 4" xfId="15260" xr:uid="{C78FEB5F-3916-4BD9-B5FF-ADF57A710E6D}"/>
    <cellStyle name="Comma 5 3 3 5 3" xfId="7713" xr:uid="{81760B78-A9B0-4018-A496-74E26CE4CD25}"/>
    <cellStyle name="Comma 5 3 3 5 3 2" xfId="18093" xr:uid="{BCD8DF04-D3F8-4C0A-8D37-D472ED1AA488}"/>
    <cellStyle name="Comma 5 3 3 5 4" xfId="10546" xr:uid="{8670A055-8060-4167-93CD-3AAB90DF24CC}"/>
    <cellStyle name="Comma 5 3 3 5 4 2" xfId="20926" xr:uid="{493FCFEE-0696-4A32-8BAC-C911CA24105A}"/>
    <cellStyle name="Comma 5 3 3 5 5" xfId="25160" xr:uid="{F2723F95-640E-438A-8BEA-F437A339DAA5}"/>
    <cellStyle name="Comma 5 3 3 5 6" xfId="12976" xr:uid="{C6C066F2-0406-4047-A8EC-2FB91660F9AE}"/>
    <cellStyle name="Comma 5 3 3 6" xfId="2272" xr:uid="{00000000-0005-0000-0000-00009B010000}"/>
    <cellStyle name="Comma 5 3 3 6 2" xfId="7399" xr:uid="{FAB0EE96-DD8A-40E2-B692-599100EC51FB}"/>
    <cellStyle name="Comma 5 3 3 6 2 2" xfId="17779" xr:uid="{0F830196-7FD9-443B-B78A-D7133708C2FC}"/>
    <cellStyle name="Comma 5 3 3 6 3" xfId="10232" xr:uid="{67535CCC-4C98-40AE-B35C-FD216819F253}"/>
    <cellStyle name="Comma 5 3 3 6 3 2" xfId="20612" xr:uid="{2D325197-2147-4F08-912E-F2E8AA980477}"/>
    <cellStyle name="Comma 5 3 3 6 4" xfId="23543" xr:uid="{1042610D-7F33-4480-B089-520213FF025D}"/>
    <cellStyle name="Comma 5 3 3 6 5" xfId="27224" xr:uid="{B1BAB9D3-0C62-4C88-849A-8A400AC682EA}"/>
    <cellStyle name="Comma 5 3 3 6 6" xfId="14946" xr:uid="{AB5082DF-CE94-4F51-916D-22419B9D714A}"/>
    <cellStyle name="Comma 5 3 3 7" xfId="3811" xr:uid="{BC3C2040-D90E-4060-AED6-93DE29ED2268}"/>
    <cellStyle name="Comma 5 3 3 7 2" xfId="8645" xr:uid="{71EDDCD3-CC4F-4D95-B169-0A01B59DB261}"/>
    <cellStyle name="Comma 5 3 3 7 2 2" xfId="19025" xr:uid="{175A5B1F-63F3-43FA-9B65-558145EB4872}"/>
    <cellStyle name="Comma 5 3 3 7 2 3" xfId="31002" xr:uid="{5E573AEF-FC93-4A83-AC2B-6937BAD6C83E}"/>
    <cellStyle name="Comma 5 3 3 7 2 4" xfId="30668" xr:uid="{F7EA0D66-97C4-40F3-A931-FCFE523E7601}"/>
    <cellStyle name="Comma 5 3 3 7 3" xfId="11478" xr:uid="{EAD417FE-C5D1-4E96-857A-95331B6CD7F4}"/>
    <cellStyle name="Comma 5 3 3 7 3 2" xfId="21858" xr:uid="{D52723FC-C70A-485A-891B-DE707F47651B}"/>
    <cellStyle name="Comma 5 3 3 7 4" xfId="27875" xr:uid="{8C26BB6C-E7A8-4A15-AC6D-0A61A02A7810}"/>
    <cellStyle name="Comma 5 3 3 7 5" xfId="27703" xr:uid="{2A29C485-21F3-42A8-B796-D0BF79DF086E}"/>
    <cellStyle name="Comma 5 3 3 7 6" xfId="16192" xr:uid="{26DB009D-FA95-4A62-A9AC-DBEF575AF7B8}"/>
    <cellStyle name="Comma 5 3 3 8" xfId="4857" xr:uid="{1DAA2A46-40FE-4552-920E-DD12D41D0ABB}"/>
    <cellStyle name="Comma 5 3 3 8 2" xfId="14149" xr:uid="{0EA1FB59-CBD9-436C-BF4A-2E2AF687C5E1}"/>
    <cellStyle name="Comma 5 3 3 9" xfId="6602" xr:uid="{35DA5AA4-DCFA-4B61-A537-26CFA0B983D5}"/>
    <cellStyle name="Comma 5 3 3 9 2" xfId="16982" xr:uid="{383A706C-65B6-4384-93C8-AEA46C24A694}"/>
    <cellStyle name="Comma 5 3 4" xfId="465" xr:uid="{00000000-0005-0000-0000-0000FD010000}"/>
    <cellStyle name="Comma 5 3 4 10" xfId="12662" xr:uid="{E3A457C5-1DC6-4D31-B493-CEB14676FFE2}"/>
    <cellStyle name="Comma 5 3 4 2" xfId="1606" xr:uid="{00000000-0005-0000-0000-0000FE010000}"/>
    <cellStyle name="Comma 5 3 4 2 2" xfId="3021" xr:uid="{00000000-0005-0000-0000-0000A2010000}"/>
    <cellStyle name="Comma 5 3 4 2 2 2" xfId="8101" xr:uid="{0331F688-59BC-4FE3-B4ED-DBDE87F225FE}"/>
    <cellStyle name="Comma 5 3 4 2 2 2 2" xfId="28783" xr:uid="{6A7DE4A5-9E82-4180-A907-2CFB72549A4D}"/>
    <cellStyle name="Comma 5 3 4 2 2 2 3" xfId="27841" xr:uid="{A8F0501A-D808-4877-8417-EE54528C2650}"/>
    <cellStyle name="Comma 5 3 4 2 2 2 4" xfId="18481" xr:uid="{3BD662D0-16FB-49C2-BF66-E642E1206413}"/>
    <cellStyle name="Comma 5 3 4 2 2 3" xfId="10934" xr:uid="{B20721C7-DD83-4D5E-95AF-810D14072C7F}"/>
    <cellStyle name="Comma 5 3 4 2 2 3 2" xfId="21314" xr:uid="{4C747FC6-9EE2-4CFE-A9AA-C0B508C14E23}"/>
    <cellStyle name="Comma 5 3 4 2 2 4" xfId="22880" xr:uid="{88E6124C-4E8C-4A16-949E-CBE25C6106E4}"/>
    <cellStyle name="Comma 5 3 4 2 2 5" xfId="15648" xr:uid="{D90D7B85-E6F5-4A2B-97FA-EA362F3F6127}"/>
    <cellStyle name="Comma 5 3 4 2 3" xfId="3595" xr:uid="{00000000-0005-0000-0000-0000FE010000}"/>
    <cellStyle name="Comma 5 3 4 2 4" xfId="5552" xr:uid="{35E0FB29-70AE-49EE-AD4C-77EC9E6EEAEA}"/>
    <cellStyle name="Comma 5 3 4 2 4 2" xfId="29936" xr:uid="{F7D8417D-86B8-44F3-8192-B6ED212C1704}"/>
    <cellStyle name="Comma 5 3 4 2 5" xfId="22937" xr:uid="{582C414B-198D-4637-B347-4B42CEFBB74A}"/>
    <cellStyle name="Comma 5 3 4 2 6" xfId="13524" xr:uid="{D84DC151-B278-47F9-B950-3A81B18250F8}"/>
    <cellStyle name="Comma 5 3 4 3" xfId="1607" xr:uid="{00000000-0005-0000-0000-0000FF010000}"/>
    <cellStyle name="Comma 5 3 4 3 2" xfId="2664" xr:uid="{00000000-0005-0000-0000-0000A3010000}"/>
    <cellStyle name="Comma 5 3 4 3 2 2" xfId="7788" xr:uid="{8AA74F61-6495-4F7E-A39B-B89DFF004744}"/>
    <cellStyle name="Comma 5 3 4 3 2 2 2" xfId="18168" xr:uid="{0E429779-8103-4747-B43C-F6EBCB513CD7}"/>
    <cellStyle name="Comma 5 3 4 3 2 3" xfId="10621" xr:uid="{A45B6330-0CC5-40C8-A69D-6E85EF031BC0}"/>
    <cellStyle name="Comma 5 3 4 3 2 3 2" xfId="21001" xr:uid="{2F0E2A0C-09FF-4E44-858C-81BB4579D738}"/>
    <cellStyle name="Comma 5 3 4 3 2 4" xfId="28633" xr:uid="{CE7A6B10-8A87-4297-BEC1-DA9E42555B67}"/>
    <cellStyle name="Comma 5 3 4 3 2 5" xfId="27179" xr:uid="{046E0A85-377B-433E-A7F9-442127F24884}"/>
    <cellStyle name="Comma 5 3 4 3 2 6" xfId="15335" xr:uid="{0FA2FB61-1314-4E5D-8D6A-EFBD4F4D6146}"/>
    <cellStyle name="Comma 5 3 4 3 3" xfId="2863" xr:uid="{00000000-0005-0000-0000-0000FF010000}"/>
    <cellStyle name="Comma 5 3 4 3 4" xfId="5553" xr:uid="{4D8E9BD3-63C9-4A5A-A1CD-7F725C1BEB6C}"/>
    <cellStyle name="Comma 5 3 4 3 4 2" xfId="29891" xr:uid="{28B005BD-8B7C-45F5-88C2-4C22FDFB4F10}"/>
    <cellStyle name="Comma 5 3 4 3 5" xfId="22738" xr:uid="{F2E0233A-5D31-42C9-8526-FBEE444B357C}"/>
    <cellStyle name="Comma 5 3 4 3 6" xfId="13065" xr:uid="{3A9E7DDA-C199-40C1-A7A4-35AB462E9097}"/>
    <cellStyle name="Comma 5 3 4 4" xfId="1605" xr:uid="{00000000-0005-0000-0000-000000020000}"/>
    <cellStyle name="Comma 5 3 4 4 2" xfId="4650" xr:uid="{3114D812-06FF-427C-8717-B5A3AE78D681}"/>
    <cellStyle name="Comma 5 3 4 4 2 2" xfId="9403" xr:uid="{755A4772-9956-4090-86E0-B56777673956}"/>
    <cellStyle name="Comma 5 3 4 4 2 2 2" xfId="19783" xr:uid="{7E46F6B6-485C-498F-B613-E1BEAF63E804}"/>
    <cellStyle name="Comma 5 3 4 4 2 3" xfId="12236" xr:uid="{AF7D70A5-A9E3-4116-AC18-EF98F134E557}"/>
    <cellStyle name="Comma 5 3 4 4 2 3 2" xfId="22616" xr:uid="{684292E3-A794-4384-9C3E-1EE9BE35DE1E}"/>
    <cellStyle name="Comma 5 3 4 4 2 4" xfId="16950" xr:uid="{080785A3-86CC-4292-8712-52952C8DFA39}"/>
    <cellStyle name="Comma 5 3 4 4 3" xfId="23068" xr:uid="{E1AC5A32-0335-49F7-8FAA-551698E3F7C0}"/>
    <cellStyle name="Comma 5 3 4 5" xfId="4119" xr:uid="{50AC6762-96F6-4507-990A-01F8DAFEBCCF}"/>
    <cellStyle name="Comma 5 3 4 5 2" xfId="8891" xr:uid="{568733DA-31B9-473C-B8A9-922D2E52570C}"/>
    <cellStyle name="Comma 5 3 4 5 2 2" xfId="19271" xr:uid="{4A7D6035-9E3D-47C7-8510-0B6ABD285CE8}"/>
    <cellStyle name="Comma 5 3 4 5 2 3" xfId="31005" xr:uid="{652E968E-D3FA-4707-B01D-97094D6B1424}"/>
    <cellStyle name="Comma 5 3 4 5 2 4" xfId="30671" xr:uid="{4E2D6263-25F4-463D-94D3-1CFE66A370DC}"/>
    <cellStyle name="Comma 5 3 4 5 3" xfId="11724" xr:uid="{DBFF6D81-ADC5-48C1-98D0-A780BD9804B3}"/>
    <cellStyle name="Comma 5 3 4 5 3 2" xfId="22104" xr:uid="{DC651E95-936F-4B8A-9A96-1B6E764FEFB6}"/>
    <cellStyle name="Comma 5 3 4 5 4" xfId="26228" xr:uid="{DE9C6979-592B-4537-ABBE-3101AFB3908B}"/>
    <cellStyle name="Comma 5 3 4 5 5" xfId="27929" xr:uid="{A867C619-3AC0-4C8E-BC10-124D5F1A6923}"/>
    <cellStyle name="Comma 5 3 4 5 6" xfId="16438" xr:uid="{65CAFCD8-BCF5-48B5-A2F6-7B51FAB9BE2C}"/>
    <cellStyle name="Comma 5 3 4 6" xfId="4858" xr:uid="{9A11D7C7-2F2C-4554-B860-DA57FB9EC9B5}"/>
    <cellStyle name="Comma 5 3 4 6 2" xfId="14150" xr:uid="{03648C94-FD9A-4DAD-908E-CDC4D8281447}"/>
    <cellStyle name="Comma 5 3 4 7" xfId="6603" xr:uid="{B417F8B8-E539-4FE6-92B7-7D34C566A5B1}"/>
    <cellStyle name="Comma 5 3 4 7 2" xfId="16983" xr:uid="{0B3709B3-08A6-4B88-B474-2A383A7BD0EE}"/>
    <cellStyle name="Comma 5 3 4 8" xfId="9436" xr:uid="{CEA750C3-DF05-411F-9FD7-5AC383E5B8BD}"/>
    <cellStyle name="Comma 5 3 4 8 2" xfId="19816" xr:uid="{56B0C3E0-9D69-47D7-A834-6A8D51E2137E}"/>
    <cellStyle name="Comma 5 3 4 9" xfId="25173" xr:uid="{5AA03A37-5A4A-404D-A0C2-D2A1B9AEEB9F}"/>
    <cellStyle name="Comma 5 3 5" xfId="1608" xr:uid="{00000000-0005-0000-0000-000001020000}"/>
    <cellStyle name="Comma 5 3 5 2" xfId="3022" xr:uid="{00000000-0005-0000-0000-0000A4010000}"/>
    <cellStyle name="Comma 5 3 5 2 2" xfId="8102" xr:uid="{758D0A3D-DAE7-44D0-A070-611359FDD246}"/>
    <cellStyle name="Comma 5 3 5 2 2 2" xfId="28784" xr:uid="{9062B341-5510-4E13-B903-2662C3340177}"/>
    <cellStyle name="Comma 5 3 5 2 2 2 2" xfId="31215" xr:uid="{4560F66A-A4EC-44A6-90F1-5DA7986E04EA}"/>
    <cellStyle name="Comma 5 3 5 2 2 2 3" xfId="30673" xr:uid="{DCC66FAA-4E41-4EFB-9B03-216E82F99718}"/>
    <cellStyle name="Comma 5 3 5 2 2 3" xfId="25940" xr:uid="{FBBCB61A-313E-4E94-8410-0262FF9D8802}"/>
    <cellStyle name="Comma 5 3 5 2 2 4" xfId="18482" xr:uid="{C080EA8A-3A8F-4907-904E-D727E657353D}"/>
    <cellStyle name="Comma 5 3 5 2 3" xfId="10935" xr:uid="{56CC6414-4972-4AFC-A6DD-34C624E1B419}"/>
    <cellStyle name="Comma 5 3 5 2 3 2" xfId="21315" xr:uid="{C2F48BB0-9443-4B3E-AD42-19FA47EAB766}"/>
    <cellStyle name="Comma 5 3 5 2 4" xfId="25663" xr:uid="{11363C39-2A83-45E4-A831-F7C2468C73A4}"/>
    <cellStyle name="Comma 5 3 5 2 5" xfId="15649" xr:uid="{D87C9E01-C85F-4ED0-9A81-B5F7E31832ED}"/>
    <cellStyle name="Comma 5 3 5 3" xfId="3601" xr:uid="{00000000-0005-0000-0000-000001020000}"/>
    <cellStyle name="Comma 5 3 5 4" xfId="4394" xr:uid="{2AAD49C6-F25C-4FEE-BC85-F6DD7FF6AC65}"/>
    <cellStyle name="Comma 5 3 5 4 2" xfId="9166" xr:uid="{8D231905-9E5A-4AD9-8620-5F84B5A7C17C}"/>
    <cellStyle name="Comma 5 3 5 4 2 2" xfId="19546" xr:uid="{5C116791-A505-459C-8E6E-EA12199F8041}"/>
    <cellStyle name="Comma 5 3 5 4 2 3" xfId="31060" xr:uid="{157988F9-5057-414A-B1C6-730F9F4629FF}"/>
    <cellStyle name="Comma 5 3 5 4 2 4" xfId="30672" xr:uid="{BC30637A-9309-45D6-B3EA-4136BB8A9DA2}"/>
    <cellStyle name="Comma 5 3 5 4 3" xfId="11999" xr:uid="{B917A9A5-B207-4ACF-929B-2989CF6C2283}"/>
    <cellStyle name="Comma 5 3 5 4 3 2" xfId="22379" xr:uid="{38E7E0D5-7429-44F4-AFB3-38229BE78DFC}"/>
    <cellStyle name="Comma 5 3 5 4 4" xfId="16713" xr:uid="{175FEC41-7C4F-471D-B879-5DCA32C7206B}"/>
    <cellStyle name="Comma 5 3 5 5" xfId="5554" xr:uid="{C0DE5202-95C0-4D16-83EC-A289F96C16FA}"/>
    <cellStyle name="Comma 5 3 5 5 2" xfId="29687" xr:uid="{F9F675D5-8113-4588-A3AE-224FC6F06B9F}"/>
    <cellStyle name="Comma 5 3 5 5 2 2" xfId="30959" xr:uid="{7875E500-DBEB-4CA4-AF12-2A9373028ADD}"/>
    <cellStyle name="Comma 5 3 5 6" xfId="25006" xr:uid="{6FD117B5-253E-4683-980E-CE6A211B6540}"/>
    <cellStyle name="Comma 5 3 5 7" xfId="13525" xr:uid="{0312A79F-B65F-46C8-9C32-2363B1DFCD16}"/>
    <cellStyle name="Comma 5 3 6" xfId="1609" xr:uid="{00000000-0005-0000-0000-000002020000}"/>
    <cellStyle name="Comma 5 3 6 2" xfId="2867" xr:uid="{00000000-0005-0000-0000-0000A5010000}"/>
    <cellStyle name="Comma 5 3 6 2 2" xfId="7984" xr:uid="{6C75DD22-BAC2-43AF-A1DF-B913CA37946C}"/>
    <cellStyle name="Comma 5 3 6 2 2 2" xfId="27296" xr:uid="{550C79C4-424A-402D-A115-80536B730495}"/>
    <cellStyle name="Comma 5 3 6 2 2 2 2" xfId="31188" xr:uid="{2214C770-FEBD-4FB2-8153-96FA46F9B13C}"/>
    <cellStyle name="Comma 5 3 6 2 2 2 3" xfId="30674" xr:uid="{70A150DB-6F83-42B0-A715-A16026A0644F}"/>
    <cellStyle name="Comma 5 3 6 2 2 3" xfId="26650" xr:uid="{0FA4C828-FE98-48CD-B312-BE8BE8001D66}"/>
    <cellStyle name="Comma 5 3 6 2 2 4" xfId="18364" xr:uid="{D688AB4A-C9EF-46F0-BFAB-28181B29323E}"/>
    <cellStyle name="Comma 5 3 6 2 3" xfId="10817" xr:uid="{5DC9755E-65C5-48DE-8CB9-8D8B044123B9}"/>
    <cellStyle name="Comma 5 3 6 2 3 2" xfId="21197" xr:uid="{E32A3CCE-3D50-4B57-AC37-E959EA59D368}"/>
    <cellStyle name="Comma 5 3 6 2 4" xfId="24164" xr:uid="{98256179-2AFA-4BBD-AF1C-2212B824FFBB}"/>
    <cellStyle name="Comma 5 3 6 2 5" xfId="15531" xr:uid="{8772BB40-D294-4585-963C-C800C2298ABE}"/>
    <cellStyle name="Comma 5 3 6 3" xfId="2056" xr:uid="{00000000-0005-0000-0000-000002020000}"/>
    <cellStyle name="Comma 5 3 6 4" xfId="5555" xr:uid="{C05D109D-6652-4B9A-B615-B29DAFDDCF9C}"/>
    <cellStyle name="Comma 5 3 6 4 2" xfId="29920" xr:uid="{C51E7046-954C-4FA0-81CA-3ABC12CDE141}"/>
    <cellStyle name="Comma 5 3 6 5" xfId="25227" xr:uid="{35AD5475-35E1-4B46-B4D5-98072003B9E3}"/>
    <cellStyle name="Comma 5 3 6 6" xfId="13360" xr:uid="{637BCB59-9FD8-453A-8DE5-CAC6E29F7DE5}"/>
    <cellStyle name="Comma 5 3 7" xfId="1595" xr:uid="{00000000-0005-0000-0000-000003020000}"/>
    <cellStyle name="Comma 5 3 7 2" xfId="2485" xr:uid="{00000000-0005-0000-0000-0000A6010000}"/>
    <cellStyle name="Comma 5 3 7 2 2" xfId="7610" xr:uid="{8429CEE5-936D-468A-822B-C4CC7D55E6F9}"/>
    <cellStyle name="Comma 5 3 7 2 2 2" xfId="17990" xr:uid="{5B549C2E-BFBF-46F3-8BC1-EC8F7DEC457C}"/>
    <cellStyle name="Comma 5 3 7 2 3" xfId="10443" xr:uid="{76E73FD1-063B-40AC-AC21-F2235F1DFC88}"/>
    <cellStyle name="Comma 5 3 7 2 3 2" xfId="20823" xr:uid="{4ECD8354-400C-4E94-BA8D-F1178449204C}"/>
    <cellStyle name="Comma 5 3 7 2 4" xfId="26879" xr:uid="{1CD15196-0267-4571-B546-85F3A9E5E4A2}"/>
    <cellStyle name="Comma 5 3 7 2 5" xfId="26993" xr:uid="{38242EE3-63CD-40FA-A09A-C1D97EB7E08D}"/>
    <cellStyle name="Comma 5 3 7 2 6" xfId="15157" xr:uid="{6AAB141B-DDBB-4B37-83CD-94D3952143BF}"/>
    <cellStyle name="Comma 5 3 7 3" xfId="3609" xr:uid="{00000000-0005-0000-0000-000003020000}"/>
    <cellStyle name="Comma 5 3 7 4" xfId="5542" xr:uid="{FF6B865B-76D6-4913-99E7-9488269AFAE4}"/>
    <cellStyle name="Comma 5 3 7 4 2" xfId="29867" xr:uid="{148AE6C6-3C9E-4E6D-95C0-D85C88EDADA5}"/>
    <cellStyle name="Comma 5 3 7 5" xfId="23168" xr:uid="{F2189D89-1652-4A6C-9C40-0E90C543D6E8}"/>
    <cellStyle name="Comma 5 3 7 6" xfId="12873" xr:uid="{09689B8C-3687-4CBB-AD02-AA18D1CD2591}"/>
    <cellStyle name="Comma 5 3 8" xfId="2179" xr:uid="{00000000-0005-0000-0000-00008F010000}"/>
    <cellStyle name="Comma 5 3 8 2" xfId="7306" xr:uid="{A52BF028-91EB-4672-BDCF-61C1BA0F6877}"/>
    <cellStyle name="Comma 5 3 8 2 2" xfId="17686" xr:uid="{3A25C420-D2EC-4CD9-8BAB-5F879B622CC1}"/>
    <cellStyle name="Comma 5 3 8 2 2 2" xfId="31120" xr:uid="{CF07C3AB-2C4D-472D-BC21-58F5BE798A45}"/>
    <cellStyle name="Comma 5 3 8 2 2 3" xfId="30675" xr:uid="{DD5071D3-B176-4A5E-B3EE-C9BC5649DD83}"/>
    <cellStyle name="Comma 5 3 8 3" xfId="10139" xr:uid="{6B2EA7A1-3C2A-469B-8FBD-27E70E7CA9FE}"/>
    <cellStyle name="Comma 5 3 8 3 2" xfId="20519" xr:uid="{821C99FD-689E-4A20-B7AA-25477B773790}"/>
    <cellStyle name="Comma 5 3 8 4" xfId="22785" xr:uid="{FCA71F4A-E844-45E6-B2A5-C25112314239}"/>
    <cellStyle name="Comma 5 3 8 5" xfId="28212" xr:uid="{6C4B6CBB-763E-4914-B3F5-4DE7E806DCA7}"/>
    <cellStyle name="Comma 5 3 8 6" xfId="14853" xr:uid="{0EFEE67B-54B6-4A44-9DAA-EAEAD63C43FD}"/>
    <cellStyle name="Comma 5 3 9" xfId="3859" xr:uid="{BD759C4A-C152-4D28-9136-4603EA7965D9}"/>
    <cellStyle name="Comma 5 3 9 2" xfId="8691" xr:uid="{2B3ED32A-7A08-4245-9A73-AA5797EFF1F5}"/>
    <cellStyle name="Comma 5 3 9 2 2" xfId="19071" xr:uid="{D8803375-2527-4510-BBD5-2D9A262E6CFC}"/>
    <cellStyle name="Comma 5 3 9 3" xfId="11524" xr:uid="{28CB0750-B495-4B8B-8162-0152EE2FC7D8}"/>
    <cellStyle name="Comma 5 3 9 3 2" xfId="21904" xr:uid="{129315D9-8AD4-42D6-8C58-A3FC0B5BCC16}"/>
    <cellStyle name="Comma 5 3 9 4" xfId="26469" xr:uid="{59683E98-A4F8-461D-8F11-FDDDDAF3320A}"/>
    <cellStyle name="Comma 5 3 9 5" xfId="26001" xr:uid="{8F1D2142-D936-4E2D-8BC4-16790819D8E1}"/>
    <cellStyle name="Comma 5 3 9 6" xfId="16238" xr:uid="{5BA957D4-5450-4E3C-BD98-81AE95564B85}"/>
    <cellStyle name="Comma 5 4" xfId="466" xr:uid="{00000000-0005-0000-0000-000004020000}"/>
    <cellStyle name="Comma 5 4 10" xfId="4859" xr:uid="{1D48C26C-529B-472F-9FD3-5BF62F1AEC33}"/>
    <cellStyle name="Comma 5 4 10 2" xfId="14151" xr:uid="{E3D512D4-630F-41EE-A9BB-E6B82CC22B4C}"/>
    <cellStyle name="Comma 5 4 11" xfId="6604" xr:uid="{A57298B7-5099-4365-B724-03702B5CFDF7}"/>
    <cellStyle name="Comma 5 4 11 2" xfId="16984" xr:uid="{B493B554-1F48-4913-A55F-6DAE801F5DFA}"/>
    <cellStyle name="Comma 5 4 12" xfId="9437" xr:uid="{8F6A6276-7F5B-4793-A0A0-363AB0CF308E}"/>
    <cellStyle name="Comma 5 4 12 2" xfId="19817" xr:uid="{16298050-3149-4BAC-98F6-74F4689F4960}"/>
    <cellStyle name="Comma 5 4 13" xfId="24742" xr:uid="{BC77B1D8-AA73-45EC-B2D0-5CB99A3F84A7}"/>
    <cellStyle name="Comma 5 4 14" xfId="12445" xr:uid="{B6172012-8C99-44AE-8F12-79EBD00E31F0}"/>
    <cellStyle name="Comma 5 4 2" xfId="467" xr:uid="{00000000-0005-0000-0000-000005020000}"/>
    <cellStyle name="Comma 5 4 2 10" xfId="9438" xr:uid="{9179DD7C-FF76-4128-A4F8-FEC06C341DEF}"/>
    <cellStyle name="Comma 5 4 2 10 2" xfId="19818" xr:uid="{B10C79F5-1CE0-4412-B278-2A8BC4FAE3C2}"/>
    <cellStyle name="Comma 5 4 2 11" xfId="23091" xr:uid="{4FE24631-C7D7-4F33-BAC0-3B827083DC9F}"/>
    <cellStyle name="Comma 5 4 2 12" xfId="12505" xr:uid="{2952C624-78DA-4836-AC75-424E492B18E4}"/>
    <cellStyle name="Comma 5 4 2 2" xfId="468" xr:uid="{00000000-0005-0000-0000-000006020000}"/>
    <cellStyle name="Comma 5 4 2 2 10" xfId="13070" xr:uid="{F679514C-B4BA-43DC-83B3-A529B99A07B5}"/>
    <cellStyle name="Comma 5 4 2 2 2" xfId="1613" xr:uid="{00000000-0005-0000-0000-000007020000}"/>
    <cellStyle name="Comma 5 4 2 2 2 2" xfId="3024" xr:uid="{00000000-0005-0000-0000-0000AA010000}"/>
    <cellStyle name="Comma 5 4 2 2 2 2 2" xfId="8104" xr:uid="{EA20ED8E-EC4F-4A46-90AC-980EE3AE3BA5}"/>
    <cellStyle name="Comma 5 4 2 2 2 2 2 2" xfId="28786" xr:uid="{2BBE52B5-D896-4E59-847F-74A30D6B9169}"/>
    <cellStyle name="Comma 5 4 2 2 2 2 2 3" xfId="26231" xr:uid="{FB64F316-FCE4-479A-B3CF-2801908AE5FC}"/>
    <cellStyle name="Comma 5 4 2 2 2 2 2 4" xfId="18484" xr:uid="{F935C9F6-EC71-439E-84C9-0F96AEEE17E2}"/>
    <cellStyle name="Comma 5 4 2 2 2 2 3" xfId="10937" xr:uid="{FE22D365-3292-4297-961D-1F55EABBF6B9}"/>
    <cellStyle name="Comma 5 4 2 2 2 2 3 2" xfId="21317" xr:uid="{C7299ECD-40A9-45CF-9F05-3286C1E437F1}"/>
    <cellStyle name="Comma 5 4 2 2 2 2 4" xfId="25737" xr:uid="{82C15EC4-AA15-4183-B53D-1323C89E1F7D}"/>
    <cellStyle name="Comma 5 4 2 2 2 2 5" xfId="15651" xr:uid="{62961680-01A7-4209-8590-52B26877995D}"/>
    <cellStyle name="Comma 5 4 2 2 2 3" xfId="2042" xr:uid="{00000000-0005-0000-0000-000007020000}"/>
    <cellStyle name="Comma 5 4 2 2 2 4" xfId="5558" xr:uid="{9B0E2C47-CA6A-4D5E-AD71-7458A8ABD26C}"/>
    <cellStyle name="Comma 5 4 2 2 2 4 2" xfId="29938" xr:uid="{E77E4B37-1023-473D-B823-A966092B7334}"/>
    <cellStyle name="Comma 5 4 2 2 2 5" xfId="23453" xr:uid="{6CD4595C-6861-4235-BA54-68DDDAE0C84C}"/>
    <cellStyle name="Comma 5 4 2 2 2 6" xfId="13527" xr:uid="{D0D933B0-ECB4-4725-B67B-EFE6C27B71B3}"/>
    <cellStyle name="Comma 5 4 2 2 3" xfId="1614" xr:uid="{00000000-0005-0000-0000-000008020000}"/>
    <cellStyle name="Comma 5 4 2 2 3 2" xfId="4632" xr:uid="{029813EF-0C19-4030-B37D-0A57A3B96EDC}"/>
    <cellStyle name="Comma 5 4 2 2 3 2 2" xfId="9399" xr:uid="{83FFACF2-BD4E-4875-950A-D929986B00C4}"/>
    <cellStyle name="Comma 5 4 2 2 3 2 2 2" xfId="19779" xr:uid="{7082B909-59D5-4F20-A285-AEA2FBDD5040}"/>
    <cellStyle name="Comma 5 4 2 2 3 2 3" xfId="12232" xr:uid="{19779298-5525-44F8-A001-D7530121B6CB}"/>
    <cellStyle name="Comma 5 4 2 2 3 2 3 2" xfId="22612" xr:uid="{2262B76A-4056-4500-B9E7-4300D0C9C3F4}"/>
    <cellStyle name="Comma 5 4 2 2 3 2 4" xfId="27763" xr:uid="{E7C85F02-B2A7-4DB9-9E73-482C42434E54}"/>
    <cellStyle name="Comma 5 4 2 2 3 2 5" xfId="26257" xr:uid="{D5E448E2-BF3B-40D1-A378-066099C8B329}"/>
    <cellStyle name="Comma 5 4 2 2 3 2 6" xfId="16946" xr:uid="{B4372306-01C5-4D82-9FED-E99CCB459B53}"/>
    <cellStyle name="Comma 5 4 2 2 3 3" xfId="22703" xr:uid="{1D5236FC-9549-4EA0-81BD-CE1B9C468209}"/>
    <cellStyle name="Comma 5 4 2 2 3 3 2" xfId="29894" xr:uid="{F005C7EF-F97C-4135-81B0-7BB5D359B727}"/>
    <cellStyle name="Comma 5 4 2 2 3 4" xfId="30009" xr:uid="{BEF40FD6-867C-4F0E-B7D5-D2A9EEDAE25F}"/>
    <cellStyle name="Comma 5 4 2 2 4" xfId="1612" xr:uid="{00000000-0005-0000-0000-000009020000}"/>
    <cellStyle name="Comma 5 4 2 2 4 2" xfId="26902" xr:uid="{8B3A6ADC-228E-48ED-A885-CFF25D8A396D}"/>
    <cellStyle name="Comma 5 4 2 2 4 3" xfId="26322" xr:uid="{F4B2F6D5-A474-46A9-8F94-8D112600F312}"/>
    <cellStyle name="Comma 5 4 2 2 5" xfId="4254" xr:uid="{94E6B12B-8FC1-4DE0-B083-4FDCE28DDC27}"/>
    <cellStyle name="Comma 5 4 2 2 5 2" xfId="9026" xr:uid="{15CA4CCE-3BB0-40ED-8350-10E15D7F217D}"/>
    <cellStyle name="Comma 5 4 2 2 5 2 2" xfId="19406" xr:uid="{12ADC1E7-AA36-4E16-8615-6B7923E98D5B}"/>
    <cellStyle name="Comma 5 4 2 2 5 2 3" xfId="31030" xr:uid="{B6F58660-A39C-4763-8A43-9C253FD9994C}"/>
    <cellStyle name="Comma 5 4 2 2 5 2 4" xfId="30676" xr:uid="{3DD2E12D-D946-4D8E-BE9E-BC2E33A64C5A}"/>
    <cellStyle name="Comma 5 4 2 2 5 3" xfId="11859" xr:uid="{1E83BF6E-F781-4EA4-9237-AFFDA5387236}"/>
    <cellStyle name="Comma 5 4 2 2 5 3 2" xfId="22239" xr:uid="{92533BAA-0FD6-449E-9104-0CCCCCDB50AE}"/>
    <cellStyle name="Comma 5 4 2 2 5 4" xfId="26562" xr:uid="{C1BA1425-9E76-4A22-B3D6-4072D9002CB3}"/>
    <cellStyle name="Comma 5 4 2 2 5 5" xfId="28268" xr:uid="{388DF011-908B-4433-81A3-9DCA9F6C3536}"/>
    <cellStyle name="Comma 5 4 2 2 5 6" xfId="16573" xr:uid="{209BCF79-AF66-48F7-8274-BD45D9F2383A}"/>
    <cellStyle name="Comma 5 4 2 2 6" xfId="4861" xr:uid="{67D8F83A-0B26-4F7B-AAF7-0C8E2228640D}"/>
    <cellStyle name="Comma 5 4 2 2 6 2" xfId="26182" xr:uid="{A5EC4C71-2369-4370-9963-12B6E20FE564}"/>
    <cellStyle name="Comma 5 4 2 2 6 3" xfId="27951" xr:uid="{D5ADD2F5-6B62-496C-8D67-B4D8D8DC522E}"/>
    <cellStyle name="Comma 5 4 2 2 6 4" xfId="14153" xr:uid="{EFEF7F03-CF64-4C12-9D8E-B48412366F48}"/>
    <cellStyle name="Comma 5 4 2 2 7" xfId="6606" xr:uid="{C1715601-8BE8-41E4-ADDE-C4400BF2EB67}"/>
    <cellStyle name="Comma 5 4 2 2 7 2" xfId="16986" xr:uid="{1226F693-D9D5-4E31-A85E-7784024A14B2}"/>
    <cellStyle name="Comma 5 4 2 2 8" xfId="9439" xr:uid="{A1302C41-E495-4C14-A8F8-16B8C36D8361}"/>
    <cellStyle name="Comma 5 4 2 2 8 2" xfId="19819" xr:uid="{679229E6-8636-4656-A26D-59C01348E6E8}"/>
    <cellStyle name="Comma 5 4 2 2 9" xfId="23421" xr:uid="{0924F89F-6F52-491C-A22E-589ABCC42D44}"/>
    <cellStyle name="Comma 5 4 2 3" xfId="1615" xr:uid="{00000000-0005-0000-0000-00000A020000}"/>
    <cellStyle name="Comma 5 4 2 3 2" xfId="3025" xr:uid="{00000000-0005-0000-0000-0000AB010000}"/>
    <cellStyle name="Comma 5 4 2 3 2 2" xfId="8105" xr:uid="{EED70E13-BE7B-4678-A41B-45C9E7272B29}"/>
    <cellStyle name="Comma 5 4 2 3 2 2 2" xfId="28787" xr:uid="{AB6D42C7-2029-46F9-A52C-A3AD957F5CBD}"/>
    <cellStyle name="Comma 5 4 2 3 2 2 2 2" xfId="31216" xr:uid="{D2B06BC6-FAB0-4DD2-A415-01FA1A682016}"/>
    <cellStyle name="Comma 5 4 2 3 2 2 2 3" xfId="30678" xr:uid="{6F17634A-C656-4BDE-ABDE-631F7F98A05E}"/>
    <cellStyle name="Comma 5 4 2 3 2 2 3" xfId="26814" xr:uid="{E641B174-FC80-447B-982B-FA1085F2F6B7}"/>
    <cellStyle name="Comma 5 4 2 3 2 2 4" xfId="18485" xr:uid="{7F9BCBB4-471B-4EA5-ADB7-A80F22D43026}"/>
    <cellStyle name="Comma 5 4 2 3 2 3" xfId="10938" xr:uid="{236309D7-0030-4FCF-8B49-451F53A7D494}"/>
    <cellStyle name="Comma 5 4 2 3 2 3 2" xfId="21318" xr:uid="{B4F1412B-A567-476F-83CE-DB2ACE05D08D}"/>
    <cellStyle name="Comma 5 4 2 3 2 4" xfId="24431" xr:uid="{EA06F90E-5982-41EE-92F2-0499DA4964BE}"/>
    <cellStyle name="Comma 5 4 2 3 2 5" xfId="15652" xr:uid="{B71C47D4-217C-469B-96C3-F1EB6C84FF9D}"/>
    <cellStyle name="Comma 5 4 2 3 3" xfId="3551" xr:uid="{00000000-0005-0000-0000-00000A020000}"/>
    <cellStyle name="Comma 5 4 2 3 4" xfId="4395" xr:uid="{C0798F50-EF80-4A20-93E0-006CA9D829A0}"/>
    <cellStyle name="Comma 5 4 2 3 4 2" xfId="9167" xr:uid="{43042E25-CB5C-47C2-A2F4-011280BF9103}"/>
    <cellStyle name="Comma 5 4 2 3 4 2 2" xfId="19547" xr:uid="{7DFCC59E-0E17-4AAC-931C-0D01EF511EE0}"/>
    <cellStyle name="Comma 5 4 2 3 4 2 3" xfId="31061" xr:uid="{D3CF83B4-480B-415E-AF73-CCC5FA70C824}"/>
    <cellStyle name="Comma 5 4 2 3 4 2 4" xfId="30677" xr:uid="{10FA5DDB-8E66-4A39-BFBF-D09CDB0960E7}"/>
    <cellStyle name="Comma 5 4 2 3 4 3" xfId="12000" xr:uid="{EC3C3287-2360-484C-92DF-E17AF91AB05A}"/>
    <cellStyle name="Comma 5 4 2 3 4 3 2" xfId="22380" xr:uid="{299460AF-281C-432E-A179-83F2322EFBE0}"/>
    <cellStyle name="Comma 5 4 2 3 4 4" xfId="16714" xr:uid="{7045EF56-7D75-4AB4-8BBA-A5D1B01F2501}"/>
    <cellStyle name="Comma 5 4 2 3 5" xfId="5559" xr:uid="{97604BB0-D113-4C21-BD40-6821A10747B4}"/>
    <cellStyle name="Comma 5 4 2 3 5 2" xfId="29688" xr:uid="{9F3CE6F8-799E-4FBC-A9D4-FAF867C49683}"/>
    <cellStyle name="Comma 5 4 2 3 5 2 2" xfId="30960" xr:uid="{F99190AE-028F-4301-BB9F-1110E074192D}"/>
    <cellStyle name="Comma 5 4 2 3 6" xfId="25081" xr:uid="{760031E4-17F9-4F60-B100-A75C80B388CD}"/>
    <cellStyle name="Comma 5 4 2 3 7" xfId="13528" xr:uid="{8971C047-6B78-4A98-8661-AE1EE4AFAEC6}"/>
    <cellStyle name="Comma 5 4 2 4" xfId="1616" xr:uid="{00000000-0005-0000-0000-00000B020000}"/>
    <cellStyle name="Comma 5 4 2 4 2" xfId="3023" xr:uid="{00000000-0005-0000-0000-0000AC010000}"/>
    <cellStyle name="Comma 5 4 2 4 2 2" xfId="8103" xr:uid="{CD7F43E1-A195-453F-9428-67A5367ED0FC}"/>
    <cellStyle name="Comma 5 4 2 4 2 2 2" xfId="28785" xr:uid="{893EDE12-C789-440E-A5E6-D2E446A43108}"/>
    <cellStyle name="Comma 5 4 2 4 2 2 3" xfId="27937" xr:uid="{D41DA84E-62FD-4DDD-8FE1-59B1FC86080B}"/>
    <cellStyle name="Comma 5 4 2 4 2 2 4" xfId="18483" xr:uid="{969D78BF-FFA2-482B-BE51-E2B15457F2AC}"/>
    <cellStyle name="Comma 5 4 2 4 2 3" xfId="10936" xr:uid="{36D20D32-6922-4DAF-9FFF-D1128DCFE3B0}"/>
    <cellStyle name="Comma 5 4 2 4 2 3 2" xfId="21316" xr:uid="{E6D73F05-1AC7-4415-88AD-F7BFA622E7FD}"/>
    <cellStyle name="Comma 5 4 2 4 2 4" xfId="25401" xr:uid="{D6E0E10F-5AE4-4958-B643-36CC7186385B}"/>
    <cellStyle name="Comma 5 4 2 4 2 5" xfId="15650" xr:uid="{AAD24CF7-75F3-477B-BD9F-FD99901C31B7}"/>
    <cellStyle name="Comma 5 4 2 4 3" xfId="2090" xr:uid="{00000000-0005-0000-0000-00000B020000}"/>
    <cellStyle name="Comma 5 4 2 4 4" xfId="5560" xr:uid="{367EBB3B-9A5D-4E70-8502-526CC8EEFD64}"/>
    <cellStyle name="Comma 5 4 2 4 4 2" xfId="29937" xr:uid="{397CB543-DEA8-462F-98D6-8A7C5CBC8C95}"/>
    <cellStyle name="Comma 5 4 2 4 5" xfId="25451" xr:uid="{A78836C0-9C3F-4A71-9865-3E134F9F9869}"/>
    <cellStyle name="Comma 5 4 2 4 6" xfId="13526" xr:uid="{7C2D413A-7D28-492A-AC1F-190E04F2DCC2}"/>
    <cellStyle name="Comma 5 4 2 5" xfId="1611" xr:uid="{00000000-0005-0000-0000-00000C020000}"/>
    <cellStyle name="Comma 5 4 2 5 2" xfId="2519" xr:uid="{00000000-0005-0000-0000-0000AD010000}"/>
    <cellStyle name="Comma 5 4 2 5 2 2" xfId="7644" xr:uid="{2F7DA5C6-9586-4F5D-AE68-7CD82B7C8997}"/>
    <cellStyle name="Comma 5 4 2 5 2 2 2" xfId="18024" xr:uid="{85BFFD5B-E734-4F36-8344-980DFCA79E2D}"/>
    <cellStyle name="Comma 5 4 2 5 2 3" xfId="10477" xr:uid="{325C1CC2-FAB0-4500-84F1-A6DB5E96C059}"/>
    <cellStyle name="Comma 5 4 2 5 2 3 2" xfId="20857" xr:uid="{DD2A588C-0EB7-4B27-9178-0066A568C1F0}"/>
    <cellStyle name="Comma 5 4 2 5 2 4" xfId="26776" xr:uid="{1DAB286D-B9DE-4006-8FF6-49E8C689EBD6}"/>
    <cellStyle name="Comma 5 4 2 5 2 5" xfId="27373" xr:uid="{6D6C1A46-AAB2-46B8-8580-7B36634F4C63}"/>
    <cellStyle name="Comma 5 4 2 5 2 6" xfId="15191" xr:uid="{87CEDEDA-1153-4083-9E9D-A2B243471068}"/>
    <cellStyle name="Comma 5 4 2 5 3" xfId="2091" xr:uid="{00000000-0005-0000-0000-00000C020000}"/>
    <cellStyle name="Comma 5 4 2 5 4" xfId="5557" xr:uid="{4E922189-714E-4A1D-B143-1B1B37D4BEDB}"/>
    <cellStyle name="Comma 5 4 2 5 4 2" xfId="29873" xr:uid="{B8527FC9-A446-4C93-90A2-78F2ABD5D9FB}"/>
    <cellStyle name="Comma 5 4 2 5 5" xfId="24243" xr:uid="{B9D0E415-8F23-47CF-8A8C-815BC6E447D7}"/>
    <cellStyle name="Comma 5 4 2 5 6" xfId="12907" xr:uid="{04735AAE-C34A-4C98-A551-5D35C81D981F}"/>
    <cellStyle name="Comma 5 4 2 6" xfId="2273" xr:uid="{00000000-0005-0000-0000-0000A8010000}"/>
    <cellStyle name="Comma 5 4 2 6 2" xfId="7400" xr:uid="{C4D29E37-E937-4213-8011-53A649BF8387}"/>
    <cellStyle name="Comma 5 4 2 6 2 2" xfId="17780" xr:uid="{50535CE2-176B-44F6-8F53-18B08078F264}"/>
    <cellStyle name="Comma 5 4 2 6 3" xfId="10233" xr:uid="{C11CD73B-D665-4282-9909-7BEA0E03E343}"/>
    <cellStyle name="Comma 5 4 2 6 3 2" xfId="20613" xr:uid="{3C900819-92F0-4C29-86E1-A90B3F340B79}"/>
    <cellStyle name="Comma 5 4 2 6 4" xfId="23242" xr:uid="{9170021C-F572-4BFC-9E71-0C62EEF9F5A4}"/>
    <cellStyle name="Comma 5 4 2 6 5" xfId="26291" xr:uid="{16576467-156A-4AC5-AACD-FFB47F3651C2}"/>
    <cellStyle name="Comma 5 4 2 6 6" xfId="14947" xr:uid="{A6D5D595-F74E-4986-8614-649D99B447FE}"/>
    <cellStyle name="Comma 5 4 2 7" xfId="3812" xr:uid="{9D313B6A-787D-4B1D-96BC-FC7E8E9C69D9}"/>
    <cellStyle name="Comma 5 4 2 7 2" xfId="8646" xr:uid="{8D8FECC0-9209-4BF6-94DC-38891174D0A1}"/>
    <cellStyle name="Comma 5 4 2 7 2 2" xfId="19026" xr:uid="{FC6A1C3B-4011-4141-98E7-6E7225CF8182}"/>
    <cellStyle name="Comma 5 4 2 7 3" xfId="11479" xr:uid="{6C74612B-7684-473A-A5AD-0C7FDCFC6F51}"/>
    <cellStyle name="Comma 5 4 2 7 3 2" xfId="21859" xr:uid="{61FC8D87-FC3B-4683-A3A1-92B7C9DC0668}"/>
    <cellStyle name="Comma 5 4 2 7 4" xfId="27007" xr:uid="{E0519768-0706-49AF-82A6-D4EF53FEF956}"/>
    <cellStyle name="Comma 5 4 2 7 5" xfId="28336" xr:uid="{A01A049B-33F1-40CC-8F9A-4F140969FBB0}"/>
    <cellStyle name="Comma 5 4 2 7 6" xfId="16193" xr:uid="{5A771593-0D2F-4BAE-A121-4F586A9A6162}"/>
    <cellStyle name="Comma 5 4 2 8" xfId="4860" xr:uid="{07C3C6D5-8D9B-4F87-9BC9-439937FDDCDF}"/>
    <cellStyle name="Comma 5 4 2 8 2" xfId="14152" xr:uid="{A359451D-B9A3-423B-9FC3-F6153889FDAE}"/>
    <cellStyle name="Comma 5 4 2 9" xfId="6605" xr:uid="{A520841F-3B08-4596-BDA9-ED3368ED9B23}"/>
    <cellStyle name="Comma 5 4 2 9 2" xfId="16985" xr:uid="{4AF28F1A-B467-4C04-8415-C91949B57C06}"/>
    <cellStyle name="Comma 5 4 3" xfId="469" xr:uid="{00000000-0005-0000-0000-00000D020000}"/>
    <cellStyle name="Comma 5 4 3 10" xfId="23705" xr:uid="{A54C64E4-FDA8-4148-A401-937C1E7A73AF}"/>
    <cellStyle name="Comma 5 4 3 11" xfId="12663" xr:uid="{B661D04C-5254-4F42-8351-EECE14F478AC}"/>
    <cellStyle name="Comma 5 4 3 2" xfId="1618" xr:uid="{00000000-0005-0000-0000-00000E020000}"/>
    <cellStyle name="Comma 5 4 3 2 2" xfId="3027" xr:uid="{00000000-0005-0000-0000-0000B0010000}"/>
    <cellStyle name="Comma 5 4 3 2 2 2" xfId="6160" xr:uid="{007C8220-9E72-4BAC-B90C-B53B0AE74FAB}"/>
    <cellStyle name="Comma 5 4 3 2 2 2 2" xfId="25449" xr:uid="{97DB1598-8191-4E16-9586-822C9BC3758B}"/>
    <cellStyle name="Comma 5 4 3 2 2 2 2 2" xfId="26124" xr:uid="{DD2A8CEA-F24E-4480-B9E2-C8CD0FCEA4A9}"/>
    <cellStyle name="Comma 5 4 3 2 2 2 2 3" xfId="31158" xr:uid="{E403FF4C-B1E8-42E1-9ECF-5008D27D4796}"/>
    <cellStyle name="Comma 5 4 3 2 2 2 3" xfId="27119" xr:uid="{A67FDF58-D503-44D7-A6C8-5FE8BA41B622}"/>
    <cellStyle name="Comma 5 4 3 2 2 2 4" xfId="15654" xr:uid="{B034BDF8-FC69-46BC-90DE-D9403E18391A}"/>
    <cellStyle name="Comma 5 4 3 2 2 3" xfId="8107" xr:uid="{E598174F-287F-4572-B1A1-FA3FA63DC608}"/>
    <cellStyle name="Comma 5 4 3 2 2 3 2" xfId="28789" xr:uid="{2784C87B-4856-4C8C-A5B1-BD78685B3398}"/>
    <cellStyle name="Comma 5 4 3 2 2 3 3" xfId="26481" xr:uid="{7E6A0C62-E0F7-4E9F-886B-37B8DE9B1EFA}"/>
    <cellStyle name="Comma 5 4 3 2 2 3 4" xfId="18487" xr:uid="{4BAB502A-E8E4-46CC-BADE-EB1E9176D641}"/>
    <cellStyle name="Comma 5 4 3 2 2 4" xfId="10940" xr:uid="{79BECDAC-D215-4AFF-AA74-F202E53545ED}"/>
    <cellStyle name="Comma 5 4 3 2 2 4 2" xfId="21320" xr:uid="{BBF7FD93-6C7E-4339-B1B9-D64E62673328}"/>
    <cellStyle name="Comma 5 4 3 2 2 5" xfId="23994" xr:uid="{1BF88E1E-0E42-4AE9-8589-BC18D54148E2}"/>
    <cellStyle name="Comma 5 4 3 2 2 6" xfId="13530" xr:uid="{2B93960E-C652-4963-9F39-86A958088D1E}"/>
    <cellStyle name="Comma 5 4 3 2 3" xfId="2668" xr:uid="{00000000-0005-0000-0000-0000AF010000}"/>
    <cellStyle name="Comma 5 4 3 2 3 2" xfId="7792" xr:uid="{29C61830-5722-46D3-9DAB-D49707DA8E72}"/>
    <cellStyle name="Comma 5 4 3 2 3 2 2" xfId="26438" xr:uid="{45522648-ECBC-42E6-A492-F2D7056F4061}"/>
    <cellStyle name="Comma 5 4 3 2 3 2 3" xfId="27566" xr:uid="{EC6AD633-0590-464F-B742-4AAD568083A8}"/>
    <cellStyle name="Comma 5 4 3 2 3 2 4" xfId="18172" xr:uid="{94FF7FCC-CA04-44D3-A23D-1AE82DB8DFBD}"/>
    <cellStyle name="Comma 5 4 3 2 3 3" xfId="10625" xr:uid="{588F3232-50E6-4B31-86E2-69B6884A609E}"/>
    <cellStyle name="Comma 5 4 3 2 3 3 2" xfId="21005" xr:uid="{9CA785BF-A464-42FF-AA90-C95EAF49E234}"/>
    <cellStyle name="Comma 5 4 3 2 3 4" xfId="22862" xr:uid="{9D03AB9B-A8BC-4B40-9EB2-1933D4677D5E}"/>
    <cellStyle name="Comma 5 4 3 2 3 5" xfId="15339" xr:uid="{85C94FF9-25F6-4B97-9A38-A6E174A0AFB4}"/>
    <cellStyle name="Comma 5 4 3 2 4" xfId="3632" xr:uid="{00000000-0005-0000-0000-00000E020000}"/>
    <cellStyle name="Comma 5 4 3 2 5" xfId="4255" xr:uid="{7200444E-36DD-40CC-A077-CB29E63090CC}"/>
    <cellStyle name="Comma 5 4 3 2 5 2" xfId="9027" xr:uid="{B7DD77EA-D0F5-44BE-8B7C-41F10A4FB4CA}"/>
    <cellStyle name="Comma 5 4 3 2 5 2 2" xfId="19407" xr:uid="{9CD73D97-72A6-4940-9CEA-CA2ED02A124E}"/>
    <cellStyle name="Comma 5 4 3 2 5 2 3" xfId="31031" xr:uid="{DEF4EEB6-28AB-41BA-BFF2-7A7C61321EAB}"/>
    <cellStyle name="Comma 5 4 3 2 5 2 4" xfId="30680" xr:uid="{4EF6A5C3-375D-4403-9D1B-8D91B43C7AAA}"/>
    <cellStyle name="Comma 5 4 3 2 5 3" xfId="11860" xr:uid="{3BC6F72F-6810-4E85-B279-7CA58D925647}"/>
    <cellStyle name="Comma 5 4 3 2 5 3 2" xfId="22240" xr:uid="{51E916BA-CC2D-459A-B6A1-3506AFEBB662}"/>
    <cellStyle name="Comma 5 4 3 2 5 4" xfId="26037" xr:uid="{D6C4F451-91EA-470B-971B-25737311E52E}"/>
    <cellStyle name="Comma 5 4 3 2 5 5" xfId="26756" xr:uid="{07070A58-2038-4788-B080-E99E8AAB0DB7}"/>
    <cellStyle name="Comma 5 4 3 2 5 6" xfId="16574" xr:uid="{6AB58FED-965A-4A90-89E4-5B8C6C458E1B}"/>
    <cellStyle name="Comma 5 4 3 2 6" xfId="5562" xr:uid="{0FC98FF7-0826-4572-9CD4-63A4F734F6B2}"/>
    <cellStyle name="Comma 5 4 3 2 6 2" xfId="29719" xr:uid="{1A4A5A7C-7351-43D2-B3DF-864B1C97F00E}"/>
    <cellStyle name="Comma 5 4 3 2 6 2 2" xfId="30961" xr:uid="{4E9CD10B-1971-4E18-B1AD-EC7A5CB51431}"/>
    <cellStyle name="Comma 5 4 3 2 7" xfId="25242" xr:uid="{E65C12E8-DC8E-4F43-A6F1-ACB2A325DBD0}"/>
    <cellStyle name="Comma 5 4 3 2 8" xfId="13071" xr:uid="{F5F43466-C211-4776-AF9D-DDE52683B12C}"/>
    <cellStyle name="Comma 5 4 3 3" xfId="1619" xr:uid="{00000000-0005-0000-0000-00000F020000}"/>
    <cellStyle name="Comma 5 4 3 3 2" xfId="3028" xr:uid="{00000000-0005-0000-0000-0000B1010000}"/>
    <cellStyle name="Comma 5 4 3 3 2 2" xfId="8108" xr:uid="{21D221E8-5CDF-42B8-8726-C36E1D13454B}"/>
    <cellStyle name="Comma 5 4 3 3 2 2 2" xfId="28790" xr:uid="{25427AF7-1EF5-4BFD-9C61-49EDAE307D36}"/>
    <cellStyle name="Comma 5 4 3 3 2 2 3" xfId="28648" xr:uid="{25A91A5C-6912-44A7-B87D-0861BA1D38C7}"/>
    <cellStyle name="Comma 5 4 3 3 2 2 4" xfId="18488" xr:uid="{A7005E7D-2924-427E-90C8-632355687328}"/>
    <cellStyle name="Comma 5 4 3 3 2 3" xfId="10941" xr:uid="{12204D70-4E27-44E3-9AFD-18876A76CE59}"/>
    <cellStyle name="Comma 5 4 3 3 2 3 2" xfId="21321" xr:uid="{87642076-E9AC-4641-A3E6-16D8AD8A7BB8}"/>
    <cellStyle name="Comma 5 4 3 3 2 4" xfId="23700" xr:uid="{1033E001-F0E5-4315-B6E7-0A9A4BD607EE}"/>
    <cellStyle name="Comma 5 4 3 3 2 5" xfId="15655" xr:uid="{F1F47C60-F8BF-4361-8E85-E74D26093C21}"/>
    <cellStyle name="Comma 5 4 3 3 3" xfId="2043" xr:uid="{00000000-0005-0000-0000-00000F020000}"/>
    <cellStyle name="Comma 5 4 3 3 4" xfId="4396" xr:uid="{85D2CB15-88A6-4002-AA7C-5761F9B91E5C}"/>
    <cellStyle name="Comma 5 4 3 3 4 2" xfId="9168" xr:uid="{00E7C148-6EDA-4D34-893B-F6DEBC2073FF}"/>
    <cellStyle name="Comma 5 4 3 3 4 2 2" xfId="19548" xr:uid="{DAC92D93-F217-44AA-970E-561D4800668F}"/>
    <cellStyle name="Comma 5 4 3 3 4 2 3" xfId="31062" xr:uid="{4ECFCCE6-377C-43EB-B657-8F00BA251960}"/>
    <cellStyle name="Comma 5 4 3 3 4 2 4" xfId="30681" xr:uid="{3876AF0A-6E4D-4053-9A80-038F6DCD8EF8}"/>
    <cellStyle name="Comma 5 4 3 3 4 3" xfId="12001" xr:uid="{35C058BB-9759-431E-885F-7F98DC2A6C29}"/>
    <cellStyle name="Comma 5 4 3 3 4 3 2" xfId="22381" xr:uid="{E3443B56-0121-40BF-AE68-C899DD11A811}"/>
    <cellStyle name="Comma 5 4 3 3 4 4" xfId="16715" xr:uid="{EDE226BF-9D13-44AC-89AD-E4F29700CB0D}"/>
    <cellStyle name="Comma 5 4 3 3 5" xfId="5563" xr:uid="{CB1F3A00-B75F-4580-BEC4-2FB23FC80572}"/>
    <cellStyle name="Comma 5 4 3 3 5 2" xfId="29704" xr:uid="{B15CE909-C9C3-40A0-8455-FE5E12A46018}"/>
    <cellStyle name="Comma 5 4 3 3 6" xfId="25162" xr:uid="{79F7B079-FFD0-4DA0-8150-C726C678947B}"/>
    <cellStyle name="Comma 5 4 3 3 7" xfId="13531" xr:uid="{59996E9E-78E0-4B64-96DD-3AD884FD1666}"/>
    <cellStyle name="Comma 5 4 3 4" xfId="1617" xr:uid="{00000000-0005-0000-0000-000010020000}"/>
    <cellStyle name="Comma 5 4 3 4 2" xfId="3026" xr:uid="{00000000-0005-0000-0000-0000B2010000}"/>
    <cellStyle name="Comma 5 4 3 4 2 2" xfId="8106" xr:uid="{96D7AE74-E695-404F-81C4-4EA797556071}"/>
    <cellStyle name="Comma 5 4 3 4 2 2 2" xfId="28788" xr:uid="{5960A96B-0473-4B28-AEDC-C7BD3AB868CE}"/>
    <cellStyle name="Comma 5 4 3 4 2 2 3" xfId="26092" xr:uid="{78FA1F45-C57F-4D00-B91D-7A03815D502C}"/>
    <cellStyle name="Comma 5 4 3 4 2 2 4" xfId="18486" xr:uid="{A56470FA-94B7-417E-AEBF-173CE26C4E83}"/>
    <cellStyle name="Comma 5 4 3 4 2 3" xfId="10939" xr:uid="{32FB1CCB-8E0A-481E-B76F-2744A46249AF}"/>
    <cellStyle name="Comma 5 4 3 4 2 3 2" xfId="21319" xr:uid="{613AADE1-7FE2-42F5-8AA4-8D6735553A79}"/>
    <cellStyle name="Comma 5 4 3 4 2 4" xfId="24211" xr:uid="{63573AED-2580-472C-AD90-5EEF2F1FB914}"/>
    <cellStyle name="Comma 5 4 3 4 2 5" xfId="15653" xr:uid="{DC71AA64-C50E-4457-869F-B2627816983D}"/>
    <cellStyle name="Comma 5 4 3 4 3" xfId="3643" xr:uid="{00000000-0005-0000-0000-000010020000}"/>
    <cellStyle name="Comma 5 4 3 4 4" xfId="5561" xr:uid="{7C03D70E-5086-4C6D-89E3-E9DB53357221}"/>
    <cellStyle name="Comma 5 4 3 4 4 2" xfId="29939" xr:uid="{0A80C9F8-3AA4-40ED-9AE4-5B274546AA28}"/>
    <cellStyle name="Comma 5 4 3 4 5" xfId="22995" xr:uid="{109649F7-7F1A-41B7-87D5-89D403649DB1}"/>
    <cellStyle name="Comma 5 4 3 4 6" xfId="13529" xr:uid="{A6EA4EFA-D95C-4307-A04E-A185CBB3D0BA}"/>
    <cellStyle name="Comma 5 4 3 5" xfId="2622" xr:uid="{00000000-0005-0000-0000-0000B3010000}"/>
    <cellStyle name="Comma 5 4 3 5 2" xfId="5884" xr:uid="{1FD7A4FB-A677-461F-AAC8-CBCB299F47FC}"/>
    <cellStyle name="Comma 5 4 3 5 2 2" xfId="27232" xr:uid="{8A40900A-961D-405D-8C1D-225441C3E1AB}"/>
    <cellStyle name="Comma 5 4 3 5 2 3" xfId="28684" xr:uid="{E32526B3-B64F-4931-9F6F-616CDE538A9A}"/>
    <cellStyle name="Comma 5 4 3 5 2 4" xfId="15294" xr:uid="{18158932-8E28-46CD-8ECF-32D906D7477A}"/>
    <cellStyle name="Comma 5 4 3 5 3" xfId="7747" xr:uid="{0C8AE889-C234-4D69-AD0B-CE037DCEF8A3}"/>
    <cellStyle name="Comma 5 4 3 5 3 2" xfId="18127" xr:uid="{EEC08685-7170-4EC5-BA6B-A76101532903}"/>
    <cellStyle name="Comma 5 4 3 5 4" xfId="10580" xr:uid="{31059A43-759B-4EDA-9C5D-880D1C749B48}"/>
    <cellStyle name="Comma 5 4 3 5 4 2" xfId="20960" xr:uid="{9DCA322E-49D9-4DC6-81F2-37AE927F1A29}"/>
    <cellStyle name="Comma 5 4 3 5 5" xfId="23546" xr:uid="{A4636B19-FBD1-43FA-A18C-B4585C90E5FD}"/>
    <cellStyle name="Comma 5 4 3 5 6" xfId="13010" xr:uid="{A5BBE2FB-0D8F-46FA-B94B-EAE035E23A46}"/>
    <cellStyle name="Comma 5 4 3 6" xfId="4120" xr:uid="{B0917393-0791-4B08-93AB-D0505818BC45}"/>
    <cellStyle name="Comma 5 4 3 6 2" xfId="8892" xr:uid="{A913B0F0-37E6-44C2-9608-68BA783E94B4}"/>
    <cellStyle name="Comma 5 4 3 6 2 2" xfId="19272" xr:uid="{E8318EBE-72F5-494C-9577-C99C8D5324E2}"/>
    <cellStyle name="Comma 5 4 3 6 2 3" xfId="31006" xr:uid="{F0229DE4-DA70-4444-888D-FB38F150BD65}"/>
    <cellStyle name="Comma 5 4 3 6 2 4" xfId="30679" xr:uid="{B578D268-E4DF-43C5-9C96-327C24967103}"/>
    <cellStyle name="Comma 5 4 3 6 3" xfId="11725" xr:uid="{681068A9-FB73-4D20-9927-5713336CFBE7}"/>
    <cellStyle name="Comma 5 4 3 6 3 2" xfId="22105" xr:uid="{337B2FBA-E6AB-4444-B7CC-F3B78ED31589}"/>
    <cellStyle name="Comma 5 4 3 6 4" xfId="23914" xr:uid="{6ADD72EB-FF18-46E3-B04C-1BA026AD2C9B}"/>
    <cellStyle name="Comma 5 4 3 6 5" xfId="26614" xr:uid="{84350A5C-096B-4A1F-BA16-7CE280504E2D}"/>
    <cellStyle name="Comma 5 4 3 6 6" xfId="16439" xr:uid="{68110F5E-5FAD-434E-93FD-3B4A47E9ECF5}"/>
    <cellStyle name="Comma 5 4 3 7" xfId="4862" xr:uid="{A240C9B6-55E4-4374-B1DF-9A086F346D6E}"/>
    <cellStyle name="Comma 5 4 3 7 2" xfId="27088" xr:uid="{89D53217-DF21-40B2-AB82-FC0954B7D310}"/>
    <cellStyle name="Comma 5 4 3 7 3" xfId="27730" xr:uid="{86F77ADB-B0E9-422F-9F9A-5CB7BEEBC18E}"/>
    <cellStyle name="Comma 5 4 3 7 4" xfId="14154" xr:uid="{C4B0A41C-5947-45ED-8358-35CE0465EFEB}"/>
    <cellStyle name="Comma 5 4 3 8" xfId="6607" xr:uid="{FC7E9C22-45D7-4533-9861-B9F9C7C7FAFD}"/>
    <cellStyle name="Comma 5 4 3 8 2" xfId="16987" xr:uid="{4898B56F-4FA9-4A9A-89CF-EB1664D1B240}"/>
    <cellStyle name="Comma 5 4 3 9" xfId="9440" xr:uid="{C659FD1A-67C9-44C8-95C6-EFAC335E9A81}"/>
    <cellStyle name="Comma 5 4 3 9 2" xfId="19820" xr:uid="{1BA271D6-C8C5-4E3F-B9C1-5947FC94DD91}"/>
    <cellStyle name="Comma 5 4 4" xfId="470" xr:uid="{00000000-0005-0000-0000-000011020000}"/>
    <cellStyle name="Comma 5 4 4 10" xfId="13069" xr:uid="{EB520593-34BA-4E5E-94BA-C49A73C54C6F}"/>
    <cellStyle name="Comma 5 4 4 2" xfId="1621" xr:uid="{00000000-0005-0000-0000-000012020000}"/>
    <cellStyle name="Comma 5 4 4 2 2" xfId="3029" xr:uid="{00000000-0005-0000-0000-0000B5010000}"/>
    <cellStyle name="Comma 5 4 4 2 2 2" xfId="8109" xr:uid="{290FC8F3-15F3-4BEF-9B10-48879780ECA7}"/>
    <cellStyle name="Comma 5 4 4 2 2 2 2" xfId="28791" xr:uid="{0C03508E-AAB2-4125-B7C0-1A41F0DBF503}"/>
    <cellStyle name="Comma 5 4 4 2 2 2 3" xfId="26278" xr:uid="{19B9AA86-C3EF-40BA-BFBD-CFAE038525C9}"/>
    <cellStyle name="Comma 5 4 4 2 2 2 4" xfId="18489" xr:uid="{5284C830-663D-43D1-A0D0-AAAA32887826}"/>
    <cellStyle name="Comma 5 4 4 2 2 3" xfId="10942" xr:uid="{F9FA5684-0770-45A3-A466-745760E72C89}"/>
    <cellStyle name="Comma 5 4 4 2 2 3 2" xfId="21322" xr:uid="{779D5D81-E695-46AF-A985-5A313B01AFFE}"/>
    <cellStyle name="Comma 5 4 4 2 2 4" xfId="24806" xr:uid="{60A2FF48-03F1-48DD-A1A5-04965444BA76}"/>
    <cellStyle name="Comma 5 4 4 2 2 5" xfId="15656" xr:uid="{6716B62F-D1BA-41B9-BFE9-7657228B1592}"/>
    <cellStyle name="Comma 5 4 4 2 3" xfId="2060" xr:uid="{00000000-0005-0000-0000-000012020000}"/>
    <cellStyle name="Comma 5 4 4 2 4" xfId="5564" xr:uid="{D16A0D10-FBA3-4EA5-8CE1-1E4196985AAF}"/>
    <cellStyle name="Comma 5 4 4 2 4 2" xfId="29940" xr:uid="{F25E46E9-8558-4043-ADCB-9C9C47D7CEFB}"/>
    <cellStyle name="Comma 5 4 4 2 5" xfId="23000" xr:uid="{2BF63B1D-1E5E-43E0-9D3C-3640ADEC249D}"/>
    <cellStyle name="Comma 5 4 4 2 6" xfId="13532" xr:uid="{D8C0D2BF-AC83-44C3-A0AD-982213DAA7E5}"/>
    <cellStyle name="Comma 5 4 4 3" xfId="1622" xr:uid="{00000000-0005-0000-0000-000013020000}"/>
    <cellStyle name="Comma 5 4 4 3 2" xfId="4643" xr:uid="{AA605243-E9A8-42CE-AFF2-C3FB06670C65}"/>
    <cellStyle name="Comma 5 4 4 3 2 2" xfId="9401" xr:uid="{5F7BF688-ADB8-476E-A01C-0694B5EDBD1C}"/>
    <cellStyle name="Comma 5 4 4 3 2 2 2" xfId="19781" xr:uid="{593A7D09-AA36-489A-A4D5-203E0941D4F0}"/>
    <cellStyle name="Comma 5 4 4 3 2 3" xfId="12234" xr:uid="{E8AB7BAB-0100-426A-A9CD-5D95269558B2}"/>
    <cellStyle name="Comma 5 4 4 3 2 3 2" xfId="22614" xr:uid="{9E4CA505-3EE2-42CF-BC54-2A3EA58EBA52}"/>
    <cellStyle name="Comma 5 4 4 3 2 4" xfId="27284" xr:uid="{C261FBD2-0745-4F7C-88BD-83FB3946F1E3}"/>
    <cellStyle name="Comma 5 4 4 3 2 5" xfId="26695" xr:uid="{98D782FF-D647-48EA-89DB-175218B28C99}"/>
    <cellStyle name="Comma 5 4 4 3 2 6" xfId="16948" xr:uid="{0CC32059-AEF4-48E9-B9D7-C4C7B59AA66C}"/>
    <cellStyle name="Comma 5 4 4 3 3" xfId="24395" xr:uid="{383C249C-D118-473B-9C1E-889FE84F2D07}"/>
    <cellStyle name="Comma 5 4 4 3 3 2" xfId="29893" xr:uid="{8D77C375-FDEC-4907-A255-D0B6239AD792}"/>
    <cellStyle name="Comma 5 4 4 3 4" xfId="30008" xr:uid="{CDF06ABB-B7EB-4325-89E0-F9CB296CBBCC}"/>
    <cellStyle name="Comma 5 4 4 4" xfId="1620" xr:uid="{00000000-0005-0000-0000-000014020000}"/>
    <cellStyle name="Comma 5 4 4 5" xfId="4253" xr:uid="{20B90C1C-34CA-4215-8DD8-975AECD84294}"/>
    <cellStyle name="Comma 5 4 4 5 2" xfId="9025" xr:uid="{A812A268-AD3A-4FCD-83AB-6D1D8FE34016}"/>
    <cellStyle name="Comma 5 4 4 5 2 2" xfId="19405" xr:uid="{B2FF5CD4-C747-4981-9DF0-CA1385916856}"/>
    <cellStyle name="Comma 5 4 4 5 2 3" xfId="31029" xr:uid="{DAB37AB3-6C01-4DC1-9197-01E7A80416DE}"/>
    <cellStyle name="Comma 5 4 4 5 2 4" xfId="30682" xr:uid="{1F8F53D2-8B33-42D3-9E60-E867CD366200}"/>
    <cellStyle name="Comma 5 4 4 5 3" xfId="11858" xr:uid="{621705D9-DE19-48F4-82CF-C0A9E1616150}"/>
    <cellStyle name="Comma 5 4 4 5 3 2" xfId="22238" xr:uid="{1A7A7CFB-9B9C-4907-981F-39F7047E6056}"/>
    <cellStyle name="Comma 5 4 4 5 4" xfId="28371" xr:uid="{585164CC-9B2A-4316-925F-EF9B482CDB71}"/>
    <cellStyle name="Comma 5 4 4 5 5" xfId="26145" xr:uid="{307E018B-9018-4695-92A4-8DE0D898F420}"/>
    <cellStyle name="Comma 5 4 4 5 6" xfId="16572" xr:uid="{6CC63D45-A75B-423C-82A7-E72353DFE1E4}"/>
    <cellStyle name="Comma 5 4 4 6" xfId="4863" xr:uid="{40464597-81CF-4B3A-BDBE-A56B8D31FCF5}"/>
    <cellStyle name="Comma 5 4 4 6 2" xfId="14155" xr:uid="{ED84718F-BA5C-47DD-A8B0-7AAB56D3BC03}"/>
    <cellStyle name="Comma 5 4 4 7" xfId="6608" xr:uid="{CC1F996B-D609-457F-9A2E-D7DFA7F4B274}"/>
    <cellStyle name="Comma 5 4 4 7 2" xfId="16988" xr:uid="{718DC36B-78FF-4911-BA8F-30594FD38B51}"/>
    <cellStyle name="Comma 5 4 4 8" xfId="9441" xr:uid="{F9A7B80C-75B2-4BAC-B3C2-4574E940388C}"/>
    <cellStyle name="Comma 5 4 4 8 2" xfId="19821" xr:uid="{D37551E2-3897-4D74-8D80-3C488577C95B}"/>
    <cellStyle name="Comma 5 4 4 9" xfId="23362" xr:uid="{4C0AD912-540B-4296-94BC-BB12EC26B90D}"/>
    <cellStyle name="Comma 5 4 5" xfId="1623" xr:uid="{00000000-0005-0000-0000-000015020000}"/>
    <cellStyle name="Comma 5 4 5 2" xfId="3030" xr:uid="{00000000-0005-0000-0000-0000B6010000}"/>
    <cellStyle name="Comma 5 4 5 2 2" xfId="8110" xr:uid="{CA1995C3-89FB-4891-8F58-E90990A049DF}"/>
    <cellStyle name="Comma 5 4 5 2 2 2" xfId="28792" xr:uid="{C8A76B4C-5A93-4F7F-9EC3-80FE72D4677F}"/>
    <cellStyle name="Comma 5 4 5 2 2 2 2" xfId="31217" xr:uid="{F2BAD945-64C0-4B38-8C09-26DD496487BE}"/>
    <cellStyle name="Comma 5 4 5 2 2 2 3" xfId="30684" xr:uid="{A3310739-5307-4198-8F24-D15B491AA5A8}"/>
    <cellStyle name="Comma 5 4 5 2 2 3" xfId="27731" xr:uid="{A2C6750A-A58B-4E1E-A08F-98C689786567}"/>
    <cellStyle name="Comma 5 4 5 2 2 4" xfId="18490" xr:uid="{4170FDDD-D94A-4BBE-BF71-F250007E7FB9}"/>
    <cellStyle name="Comma 5 4 5 2 3" xfId="10943" xr:uid="{CDF1C62F-6B25-4CFF-982E-25A5F01676E6}"/>
    <cellStyle name="Comma 5 4 5 2 3 2" xfId="21323" xr:uid="{E326CDF0-D07C-4323-8623-BD92212513E8}"/>
    <cellStyle name="Comma 5 4 5 2 4" xfId="23267" xr:uid="{C379944C-8374-42A4-955A-6C718EA081D2}"/>
    <cellStyle name="Comma 5 4 5 2 5" xfId="15657" xr:uid="{50152E7A-E97E-470C-89FA-97C7B34C4030}"/>
    <cellStyle name="Comma 5 4 5 3" xfId="2081" xr:uid="{00000000-0005-0000-0000-000015020000}"/>
    <cellStyle name="Comma 5 4 5 4" xfId="4397" xr:uid="{B00051C5-3A2E-424F-9C46-B4DD74FD8567}"/>
    <cellStyle name="Comma 5 4 5 4 2" xfId="9169" xr:uid="{3351EA1B-65B1-4144-9B49-1360FCB0E530}"/>
    <cellStyle name="Comma 5 4 5 4 2 2" xfId="19549" xr:uid="{55CFBDE5-84A5-4D40-B8A8-6A85D07AD007}"/>
    <cellStyle name="Comma 5 4 5 4 2 3" xfId="31063" xr:uid="{3984102B-822A-450E-A43C-4246090CCDB8}"/>
    <cellStyle name="Comma 5 4 5 4 2 4" xfId="30683" xr:uid="{588785B0-3463-43A7-92E2-9D66925BECD9}"/>
    <cellStyle name="Comma 5 4 5 4 3" xfId="12002" xr:uid="{D9CDB029-0734-47C7-9758-9DB8F9DFEC28}"/>
    <cellStyle name="Comma 5 4 5 4 3 2" xfId="22382" xr:uid="{5F9F1B0A-C1AD-4056-8E63-28913330970F}"/>
    <cellStyle name="Comma 5 4 5 4 4" xfId="16716" xr:uid="{DCCB65D7-1687-4250-A4D9-2A157B3BE969}"/>
    <cellStyle name="Comma 5 4 5 5" xfId="5565" xr:uid="{A128631B-3428-414E-9F25-8FA6699F8D03}"/>
    <cellStyle name="Comma 5 4 5 5 2" xfId="29683" xr:uid="{4487DE43-472A-4A71-9B22-68844F54F5CF}"/>
    <cellStyle name="Comma 5 4 5 5 2 2" xfId="30962" xr:uid="{7EF5E265-F8DD-42D8-916E-4FE670324B78}"/>
    <cellStyle name="Comma 5 4 5 6" xfId="23184" xr:uid="{E54F51E7-4A6B-4E4B-A0BF-F9D227F9A808}"/>
    <cellStyle name="Comma 5 4 5 7" xfId="13533" xr:uid="{4A7D1C38-FFE0-4648-8561-028E3DBF36DB}"/>
    <cellStyle name="Comma 5 4 6" xfId="1624" xr:uid="{00000000-0005-0000-0000-000016020000}"/>
    <cellStyle name="Comma 5 4 6 2" xfId="2868" xr:uid="{00000000-0005-0000-0000-0000B7010000}"/>
    <cellStyle name="Comma 5 4 6 2 2" xfId="7985" xr:uid="{E435F86A-2CC6-49A9-AFBB-303D9970770D}"/>
    <cellStyle name="Comma 5 4 6 2 2 2" xfId="27332" xr:uid="{C14A4527-489D-49CA-8263-A009DCE0942E}"/>
    <cellStyle name="Comma 5 4 6 2 2 2 2" xfId="31189" xr:uid="{65375153-FF84-4309-A5AB-7211D688AF6C}"/>
    <cellStyle name="Comma 5 4 6 2 2 2 3" xfId="30685" xr:uid="{AA82D6A9-E423-4665-BA59-CD8573E965C4}"/>
    <cellStyle name="Comma 5 4 6 2 2 3" xfId="28489" xr:uid="{B7E8DAA1-3088-46D4-8D75-C4437F530D14}"/>
    <cellStyle name="Comma 5 4 6 2 2 4" xfId="18365" xr:uid="{6FCCB180-A23C-4F85-AEF6-C321E54E6834}"/>
    <cellStyle name="Comma 5 4 6 2 3" xfId="10818" xr:uid="{B7D4ED36-7A7D-4D50-9C34-32F1FCEEB96B}"/>
    <cellStyle name="Comma 5 4 6 2 3 2" xfId="21198" xr:uid="{62C2CE69-C784-46E2-914F-274D400EAFA3}"/>
    <cellStyle name="Comma 5 4 6 2 4" xfId="25065" xr:uid="{6BBF8F4F-1CD9-4076-B1A7-09911CA21A3E}"/>
    <cellStyle name="Comma 5 4 6 2 5" xfId="15532" xr:uid="{DE69EAE8-F98B-43F5-8716-641AF55870C8}"/>
    <cellStyle name="Comma 5 4 6 3" xfId="2860" xr:uid="{00000000-0005-0000-0000-000016020000}"/>
    <cellStyle name="Comma 5 4 6 4" xfId="5566" xr:uid="{69214C48-DCEC-47C1-B288-7DDCDBE36611}"/>
    <cellStyle name="Comma 5 4 6 4 2" xfId="29921" xr:uid="{DEBEC20E-7EF6-43C2-8010-087AFB98BA3B}"/>
    <cellStyle name="Comma 5 4 6 5" xfId="23949" xr:uid="{D763EBFC-6C85-47DB-BF46-3F62DBDA0A3A}"/>
    <cellStyle name="Comma 5 4 6 6" xfId="13361" xr:uid="{04BD029C-329B-4756-BEB3-2C4C6D3058CA}"/>
    <cellStyle name="Comma 5 4 7" xfId="1610" xr:uid="{00000000-0005-0000-0000-000017020000}"/>
    <cellStyle name="Comma 5 4 7 2" xfId="2459" xr:uid="{00000000-0005-0000-0000-0000B8010000}"/>
    <cellStyle name="Comma 5 4 7 2 2" xfId="7584" xr:uid="{AF3A6ABC-EA18-499E-8302-4132FA53E347}"/>
    <cellStyle name="Comma 5 4 7 2 2 2" xfId="17964" xr:uid="{5FB56155-C1E5-4258-89D8-7CC001110979}"/>
    <cellStyle name="Comma 5 4 7 2 3" xfId="10417" xr:uid="{DB0901B6-366E-4321-8D44-501B5AC115C6}"/>
    <cellStyle name="Comma 5 4 7 2 3 2" xfId="20797" xr:uid="{E77F0AC0-C7B3-4BBA-AAB4-8B4BB4CFC112}"/>
    <cellStyle name="Comma 5 4 7 2 4" xfId="26838" xr:uid="{CA8A0B08-9241-4228-9AAC-005A8275049B}"/>
    <cellStyle name="Comma 5 4 7 2 5" xfId="28623" xr:uid="{08CA900D-3108-40F0-A0BF-412B4D4CF914}"/>
    <cellStyle name="Comma 5 4 7 2 6" xfId="15131" xr:uid="{49423BB8-D6C1-46B5-96AA-110BAC1F6EA3}"/>
    <cellStyle name="Comma 5 4 7 3" xfId="3570" xr:uid="{00000000-0005-0000-0000-000017020000}"/>
    <cellStyle name="Comma 5 4 7 4" xfId="5556" xr:uid="{C75D7C05-F3B8-47BC-AC18-1C130F1A3B1B}"/>
    <cellStyle name="Comma 5 4 7 4 2" xfId="29861" xr:uid="{81821E37-88CD-41E0-A9C6-01CE1D5393AD}"/>
    <cellStyle name="Comma 5 4 7 5" xfId="24552" xr:uid="{71BFF522-A16F-49DA-837C-7E42E5B76A6E}"/>
    <cellStyle name="Comma 5 4 7 6" xfId="12847" xr:uid="{8E51FA3F-6D37-4105-BEBC-E890E8758154}"/>
    <cellStyle name="Comma 5 4 8" xfId="2213" xr:uid="{00000000-0005-0000-0000-0000A7010000}"/>
    <cellStyle name="Comma 5 4 8 2" xfId="7340" xr:uid="{1A171DF4-532B-47D3-98C5-03A480295C1B}"/>
    <cellStyle name="Comma 5 4 8 2 2" xfId="17720" xr:uid="{7308A606-410B-47CE-99C3-0436B50B8890}"/>
    <cellStyle name="Comma 5 4 8 2 2 2" xfId="31121" xr:uid="{5C2AB8B5-A73F-4FCC-AF90-57C166D98ABC}"/>
    <cellStyle name="Comma 5 4 8 2 2 3" xfId="30686" xr:uid="{E0BA424B-14C3-40B8-BACF-E009F7A5BEF5}"/>
    <cellStyle name="Comma 5 4 8 3" xfId="10173" xr:uid="{126C35F2-D091-47B6-B645-26AFB0694491}"/>
    <cellStyle name="Comma 5 4 8 3 2" xfId="20553" xr:uid="{3D4826B6-0EF4-4003-83B2-EDCF147287E8}"/>
    <cellStyle name="Comma 5 4 8 4" xfId="25149" xr:uid="{AEA9DE12-F05C-49F9-BCF2-0E58271C6F3E}"/>
    <cellStyle name="Comma 5 4 8 5" xfId="26621" xr:uid="{9B2279ED-8D13-41EF-B0F1-FE3DB7938777}"/>
    <cellStyle name="Comma 5 4 8 6" xfId="14887" xr:uid="{8B96C28A-B2B6-409E-9599-4F4859E521CC}"/>
    <cellStyle name="Comma 5 4 9" xfId="3860" xr:uid="{A30A1CB2-A210-4F10-856F-40B6121D2558}"/>
    <cellStyle name="Comma 5 4 9 2" xfId="8692" xr:uid="{1ED45EE7-2EA9-473D-86DE-E17D78E615AF}"/>
    <cellStyle name="Comma 5 4 9 2 2" xfId="19072" xr:uid="{278B5468-A8C2-4D77-B9D9-13FB01429D0E}"/>
    <cellStyle name="Comma 5 4 9 3" xfId="11525" xr:uid="{3D4477C4-5222-4F2D-8032-84C6717135D5}"/>
    <cellStyle name="Comma 5 4 9 3 2" xfId="21905" xr:uid="{81609EBF-B4EB-4152-B331-6F85F557B933}"/>
    <cellStyle name="Comma 5 4 9 4" xfId="27233" xr:uid="{60CC41BC-C2A6-4347-88DB-37769B7CA3D5}"/>
    <cellStyle name="Comma 5 4 9 5" xfId="26867" xr:uid="{DFF90D36-9659-4AAE-BA1B-59A41E577559}"/>
    <cellStyle name="Comma 5 4 9 6" xfId="16239" xr:uid="{F488F3F8-EB13-4588-8975-0230DAE4D758}"/>
    <cellStyle name="Comma 5 5" xfId="471" xr:uid="{00000000-0005-0000-0000-000018020000}"/>
    <cellStyle name="Comma 5 5 10" xfId="6609" xr:uid="{F68913B7-AB9A-423B-9BE1-EFB136CF76FE}"/>
    <cellStyle name="Comma 5 5 10 2" xfId="16989" xr:uid="{8FA09342-F31D-4E3E-9EDE-CFEFF2707D50}"/>
    <cellStyle name="Comma 5 5 11" xfId="9442" xr:uid="{3FF3BF7D-1FC3-4E33-960B-6813663D50E1}"/>
    <cellStyle name="Comma 5 5 11 2" xfId="19822" xr:uid="{C3E9E9FB-8587-4430-9E52-506174192954}"/>
    <cellStyle name="Comma 5 5 12" xfId="23559" xr:uid="{125990ED-B5A7-4AB8-9572-BF563C0E05B1}"/>
    <cellStyle name="Comma 5 5 13" xfId="12428" xr:uid="{022737FE-02B8-4339-8C4F-B93412874188}"/>
    <cellStyle name="Comma 5 5 2" xfId="472" xr:uid="{00000000-0005-0000-0000-000019020000}"/>
    <cellStyle name="Comma 5 5 2 10" xfId="9443" xr:uid="{925AA75C-30CF-4EA6-A444-1464D695D594}"/>
    <cellStyle name="Comma 5 5 2 10 2" xfId="19823" xr:uid="{C068C876-61E0-4591-85E9-E222158C415F}"/>
    <cellStyle name="Comma 5 5 2 11" xfId="23935" xr:uid="{FEA3F40E-8559-4999-954B-23BDB5010D03}"/>
    <cellStyle name="Comma 5 5 2 12" xfId="12506" xr:uid="{B305CE50-276F-4120-9C6D-6EE1DD38937B}"/>
    <cellStyle name="Comma 5 5 2 2" xfId="473" xr:uid="{00000000-0005-0000-0000-00001A020000}"/>
    <cellStyle name="Comma 5 5 2 2 10" xfId="13073" xr:uid="{35FF24D1-3374-49A1-94AB-48660EFC3E29}"/>
    <cellStyle name="Comma 5 5 2 2 2" xfId="1628" xr:uid="{00000000-0005-0000-0000-00001B020000}"/>
    <cellStyle name="Comma 5 5 2 2 2 2" xfId="3032" xr:uid="{00000000-0005-0000-0000-0000BC010000}"/>
    <cellStyle name="Comma 5 5 2 2 2 2 2" xfId="8112" xr:uid="{2AE85520-C8C8-457E-ACA9-529C269B9E3F}"/>
    <cellStyle name="Comma 5 5 2 2 2 2 2 2" xfId="28794" xr:uid="{D7A53197-3458-482B-840E-70A789FC1E24}"/>
    <cellStyle name="Comma 5 5 2 2 2 2 2 3" xfId="28239" xr:uid="{75899C5E-C4FB-419E-8A6B-99C3547D7C46}"/>
    <cellStyle name="Comma 5 5 2 2 2 2 2 4" xfId="18492" xr:uid="{36264E9A-D330-40AA-B391-E41E2315BC41}"/>
    <cellStyle name="Comma 5 5 2 2 2 2 3" xfId="10945" xr:uid="{BBEF4E85-2A45-41F4-AEDE-728924247D1F}"/>
    <cellStyle name="Comma 5 5 2 2 2 2 3 2" xfId="21325" xr:uid="{E9C5795C-00C5-4855-8AF9-5D6C25640AEC}"/>
    <cellStyle name="Comma 5 5 2 2 2 2 4" xfId="24161" xr:uid="{E433F28E-FBD0-461A-A44F-7B9039781C0F}"/>
    <cellStyle name="Comma 5 5 2 2 2 2 5" xfId="15659" xr:uid="{3F5497FD-51CD-4B7C-B9ED-AAA49343CBCE}"/>
    <cellStyle name="Comma 5 5 2 2 2 3" xfId="3546" xr:uid="{00000000-0005-0000-0000-00001B020000}"/>
    <cellStyle name="Comma 5 5 2 2 2 4" xfId="5568" xr:uid="{8149337E-E2F7-4BC3-B2AD-3A48DB4611B4}"/>
    <cellStyle name="Comma 5 5 2 2 2 4 2" xfId="29942" xr:uid="{0D010CB5-5F6A-4720-B93A-F2E76E3D3185}"/>
    <cellStyle name="Comma 5 5 2 2 2 5" xfId="23270" xr:uid="{324F7F2A-F9B4-427B-BAA0-884E742FA9CB}"/>
    <cellStyle name="Comma 5 5 2 2 2 6" xfId="13535" xr:uid="{FA17DD78-577E-4F4A-A4A3-79140DA28301}"/>
    <cellStyle name="Comma 5 5 2 2 3" xfId="1629" xr:uid="{00000000-0005-0000-0000-00001C020000}"/>
    <cellStyle name="Comma 5 5 2 2 3 2" xfId="4661" xr:uid="{B2F37315-6DCC-4AA8-91CB-5196813D8346}"/>
    <cellStyle name="Comma 5 5 2 2 3 2 2" xfId="9410" xr:uid="{E47A1DEC-3551-413C-B44C-FBAAD200C832}"/>
    <cellStyle name="Comma 5 5 2 2 3 2 2 2" xfId="19790" xr:uid="{AD92439A-7503-45C2-BAA6-A5D77D862B3A}"/>
    <cellStyle name="Comma 5 5 2 2 3 2 3" xfId="12243" xr:uid="{EC7FCFC4-452B-4FE3-BBC1-FCE6A21A9DDF}"/>
    <cellStyle name="Comma 5 5 2 2 3 2 3 2" xfId="22623" xr:uid="{62C16D63-B217-422C-A300-74BA0214C757}"/>
    <cellStyle name="Comma 5 5 2 2 3 2 4" xfId="26363" xr:uid="{C2C9F031-3AEA-4B32-94D5-A68C41FAC102}"/>
    <cellStyle name="Comma 5 5 2 2 3 2 5" xfId="25990" xr:uid="{B7C7B693-B722-4F40-ACDA-74BB51F20522}"/>
    <cellStyle name="Comma 5 5 2 2 3 2 6" xfId="16957" xr:uid="{4DE22B44-2151-4B51-9726-162B99792D9D}"/>
    <cellStyle name="Comma 5 5 2 2 3 3" xfId="22714" xr:uid="{92B2D0D1-AC90-443C-9981-82F2B0565022}"/>
    <cellStyle name="Comma 5 5 2 2 3 3 2" xfId="29896" xr:uid="{2E172FD6-8857-4391-B419-ABFDC80BB508}"/>
    <cellStyle name="Comma 5 5 2 2 3 4" xfId="30010" xr:uid="{90B5CBFA-773D-4DCA-9D81-2CAA54A6CBB0}"/>
    <cellStyle name="Comma 5 5 2 2 4" xfId="1627" xr:uid="{00000000-0005-0000-0000-00001D020000}"/>
    <cellStyle name="Comma 5 5 2 2 4 2" xfId="26905" xr:uid="{6F7A2ECF-25AB-4CBD-817C-55807B88D221}"/>
    <cellStyle name="Comma 5 5 2 2 4 3" xfId="26323" xr:uid="{947B228F-946F-4CAA-BA52-7D37CF416252}"/>
    <cellStyle name="Comma 5 5 2 2 5" xfId="4256" xr:uid="{F425CFC7-105B-4CC0-8870-3014D73014C3}"/>
    <cellStyle name="Comma 5 5 2 2 5 2" xfId="9028" xr:uid="{13C3FDE2-5559-4AEB-9363-A03CE57D7938}"/>
    <cellStyle name="Comma 5 5 2 2 5 2 2" xfId="19408" xr:uid="{E5AFDC7D-2E76-478B-A5FE-40C3176D389A}"/>
    <cellStyle name="Comma 5 5 2 2 5 2 3" xfId="31032" xr:uid="{4BA37740-99D8-4CB4-B471-35EA920B8290}"/>
    <cellStyle name="Comma 5 5 2 2 5 2 4" xfId="30687" xr:uid="{AC70B46C-F6DA-4750-B6ED-B64C9D0A9C69}"/>
    <cellStyle name="Comma 5 5 2 2 5 3" xfId="11861" xr:uid="{2A39EEE8-F51A-4BD9-908B-5D918AC6FF8E}"/>
    <cellStyle name="Comma 5 5 2 2 5 3 2" xfId="22241" xr:uid="{89075ACE-3FFD-40C2-9CDA-923A33AE603B}"/>
    <cellStyle name="Comma 5 5 2 2 5 4" xfId="28469" xr:uid="{B2944A0E-2792-4E36-A6CD-5BA38F961C86}"/>
    <cellStyle name="Comma 5 5 2 2 5 5" xfId="27172" xr:uid="{932979F3-F365-4C93-B50C-E510F37D9E15}"/>
    <cellStyle name="Comma 5 5 2 2 5 6" xfId="16575" xr:uid="{E20AC4C6-B379-465A-9BA2-31180D5B832E}"/>
    <cellStyle name="Comma 5 5 2 2 6" xfId="4866" xr:uid="{2C2AF93C-FB36-43A0-A025-409ECF6C1BDB}"/>
    <cellStyle name="Comma 5 5 2 2 6 2" xfId="28231" xr:uid="{9D1E46B6-8E75-4D25-932A-5044949B17DB}"/>
    <cellStyle name="Comma 5 5 2 2 6 3" xfId="27318" xr:uid="{6ECABCF4-B3A6-49C3-A88A-0474DCE8E380}"/>
    <cellStyle name="Comma 5 5 2 2 6 4" xfId="14158" xr:uid="{AE8ED646-516E-47B4-8B48-EF4F052525B9}"/>
    <cellStyle name="Comma 5 5 2 2 7" xfId="6611" xr:uid="{43DD63CF-7129-4C83-8E53-6FBBDEAA6ABB}"/>
    <cellStyle name="Comma 5 5 2 2 7 2" xfId="16991" xr:uid="{EBEC6825-98E7-4C94-BEFF-7A674D1AC88D}"/>
    <cellStyle name="Comma 5 5 2 2 8" xfId="9444" xr:uid="{35DFDB9E-357C-4E4D-BC65-96DC64BA8B9F}"/>
    <cellStyle name="Comma 5 5 2 2 8 2" xfId="19824" xr:uid="{63F93CB6-2331-402A-A896-3CC3EE713676}"/>
    <cellStyle name="Comma 5 5 2 2 9" xfId="24568" xr:uid="{E63E51D1-8FE3-41BB-B561-CB42C3286D6B}"/>
    <cellStyle name="Comma 5 5 2 3" xfId="1630" xr:uid="{00000000-0005-0000-0000-00001E020000}"/>
    <cellStyle name="Comma 5 5 2 3 2" xfId="3033" xr:uid="{00000000-0005-0000-0000-0000BD010000}"/>
    <cellStyle name="Comma 5 5 2 3 2 2" xfId="8113" xr:uid="{81A888E5-0B53-4D56-8867-69F92F7C8E25}"/>
    <cellStyle name="Comma 5 5 2 3 2 2 2" xfId="28795" xr:uid="{13DD1A7F-3F45-4FED-A2A0-862C422EBE30}"/>
    <cellStyle name="Comma 5 5 2 3 2 2 2 2" xfId="31218" xr:uid="{25CDBFA8-B5EF-4E3D-9F68-CCC9EBFB7FA2}"/>
    <cellStyle name="Comma 5 5 2 3 2 2 2 3" xfId="30689" xr:uid="{59C9BFCC-C44C-4B53-BDE8-EA9524F87295}"/>
    <cellStyle name="Comma 5 5 2 3 2 2 3" xfId="27583" xr:uid="{76712071-AC0C-4F27-A46D-F4350A722BE1}"/>
    <cellStyle name="Comma 5 5 2 3 2 2 4" xfId="18493" xr:uid="{F21898EA-35F5-4361-9A5F-73415AB73E23}"/>
    <cellStyle name="Comma 5 5 2 3 2 3" xfId="10946" xr:uid="{780B36F9-F617-4AC3-AAD9-1E6BB2051FF1}"/>
    <cellStyle name="Comma 5 5 2 3 2 3 2" xfId="21326" xr:uid="{840CEE2D-9C0C-4488-B440-5DD48AF1B74B}"/>
    <cellStyle name="Comma 5 5 2 3 2 4" xfId="23436" xr:uid="{0F501286-54E5-483D-ACF4-0264FCD9BB1E}"/>
    <cellStyle name="Comma 5 5 2 3 2 5" xfId="15660" xr:uid="{E9E1ABC4-1CE5-40E4-9EBF-F54843E28052}"/>
    <cellStyle name="Comma 5 5 2 3 3" xfId="3568" xr:uid="{00000000-0005-0000-0000-00001E020000}"/>
    <cellStyle name="Comma 5 5 2 3 4" xfId="4398" xr:uid="{EA2E7E2E-2E7D-462B-A6DA-299801D6D98F}"/>
    <cellStyle name="Comma 5 5 2 3 4 2" xfId="9170" xr:uid="{3A6F7C63-ECFF-4582-83D4-F800D01FB1DE}"/>
    <cellStyle name="Comma 5 5 2 3 4 2 2" xfId="19550" xr:uid="{5F2F7421-CB3C-4C0C-94E1-149CF08D1218}"/>
    <cellStyle name="Comma 5 5 2 3 4 2 3" xfId="31064" xr:uid="{5EB8706E-0031-40A6-9765-3B305E95095B}"/>
    <cellStyle name="Comma 5 5 2 3 4 2 4" xfId="30688" xr:uid="{033FE0DB-75AA-4554-B811-17A0F466E96D}"/>
    <cellStyle name="Comma 5 5 2 3 4 3" xfId="12003" xr:uid="{4E20C26B-F108-4724-AF70-22A9F8145129}"/>
    <cellStyle name="Comma 5 5 2 3 4 3 2" xfId="22383" xr:uid="{F2BB2F88-D0E0-46A0-B0FE-BE3E1067F817}"/>
    <cellStyle name="Comma 5 5 2 3 4 4" xfId="16717" xr:uid="{BBCC3D97-496B-477C-8300-8068167F31C0}"/>
    <cellStyle name="Comma 5 5 2 3 5" xfId="5569" xr:uid="{7CF632E3-4777-4439-BD13-C36956A9A848}"/>
    <cellStyle name="Comma 5 5 2 3 5 2" xfId="29701" xr:uid="{5D2D8791-0CFD-4C9F-850F-A68D1255BD93}"/>
    <cellStyle name="Comma 5 5 2 3 5 2 2" xfId="30963" xr:uid="{A2A588AE-3984-4379-8013-6E0918DDA01D}"/>
    <cellStyle name="Comma 5 5 2 3 6" xfId="24250" xr:uid="{7854BEE0-FF20-4F98-AC86-A079A6833A12}"/>
    <cellStyle name="Comma 5 5 2 3 7" xfId="13536" xr:uid="{A8C823ED-4DEA-421E-8373-07016424A5F0}"/>
    <cellStyle name="Comma 5 5 2 4" xfId="1631" xr:uid="{00000000-0005-0000-0000-00001F020000}"/>
    <cellStyle name="Comma 5 5 2 4 2" xfId="3031" xr:uid="{00000000-0005-0000-0000-0000BE010000}"/>
    <cellStyle name="Comma 5 5 2 4 2 2" xfId="8111" xr:uid="{8B105B21-38BE-4440-B53F-339A3295330A}"/>
    <cellStyle name="Comma 5 5 2 4 2 2 2" xfId="28793" xr:uid="{3E7456B3-67D8-4BF3-A48D-6285E2F25D2F}"/>
    <cellStyle name="Comma 5 5 2 4 2 2 3" xfId="25870" xr:uid="{1DF288C7-35BA-4D3C-A265-6D70B9DA86F9}"/>
    <cellStyle name="Comma 5 5 2 4 2 2 4" xfId="18491" xr:uid="{CE2976AD-3E7B-473B-965A-9DA68EBE92A3}"/>
    <cellStyle name="Comma 5 5 2 4 2 3" xfId="10944" xr:uid="{6E07D054-C5EB-4EAA-9513-8C4E2C0CF1DD}"/>
    <cellStyle name="Comma 5 5 2 4 2 3 2" xfId="21324" xr:uid="{31A1617B-2604-4938-AC05-828CCACCA05F}"/>
    <cellStyle name="Comma 5 5 2 4 2 4" xfId="23469" xr:uid="{7AF72A65-EEAA-4E38-92FE-48D0406D6851}"/>
    <cellStyle name="Comma 5 5 2 4 2 5" xfId="15658" xr:uid="{66C431FE-8B2F-4382-85F1-4C640BDEA1DA}"/>
    <cellStyle name="Comma 5 5 2 4 3" xfId="3638" xr:uid="{00000000-0005-0000-0000-00001F020000}"/>
    <cellStyle name="Comma 5 5 2 4 4" xfId="5570" xr:uid="{A7DC721F-42E5-4C1F-981A-40EAC95C2325}"/>
    <cellStyle name="Comma 5 5 2 4 4 2" xfId="29941" xr:uid="{31D45137-92A6-45CF-83E9-6D020EE1BB31}"/>
    <cellStyle name="Comma 5 5 2 4 5" xfId="23247" xr:uid="{B403172A-62E5-44D4-B009-CA7BFE2860E8}"/>
    <cellStyle name="Comma 5 5 2 4 6" xfId="13534" xr:uid="{6BF3DCE5-8388-4FEB-84E2-0D7EA09FD106}"/>
    <cellStyle name="Comma 5 5 2 5" xfId="1626" xr:uid="{00000000-0005-0000-0000-000020020000}"/>
    <cellStyle name="Comma 5 5 2 5 2" xfId="2605" xr:uid="{00000000-0005-0000-0000-0000BF010000}"/>
    <cellStyle name="Comma 5 5 2 5 2 2" xfId="7730" xr:uid="{56F37DDA-B19E-4AA9-A4F8-DE511DB10BE5}"/>
    <cellStyle name="Comma 5 5 2 5 2 2 2" xfId="18110" xr:uid="{D6606970-6866-4700-B917-902B70B2829F}"/>
    <cellStyle name="Comma 5 5 2 5 2 3" xfId="10563" xr:uid="{03D93D01-874D-4C7E-B6E8-6646DF361B5C}"/>
    <cellStyle name="Comma 5 5 2 5 2 3 2" xfId="20943" xr:uid="{E3A04422-6F5B-4D81-B99D-FEECA48FA414}"/>
    <cellStyle name="Comma 5 5 2 5 2 4" xfId="27996" xr:uid="{24F21F37-5917-4018-9E6C-C7641984E9BA}"/>
    <cellStyle name="Comma 5 5 2 5 2 5" xfId="26252" xr:uid="{80D89265-A39A-4A4D-AA40-3E6C2AF5F497}"/>
    <cellStyle name="Comma 5 5 2 5 2 6" xfId="15277" xr:uid="{63730937-422D-4A27-AD40-BFB4F5596BAE}"/>
    <cellStyle name="Comma 5 5 2 5 3" xfId="3549" xr:uid="{00000000-0005-0000-0000-000020020000}"/>
    <cellStyle name="Comma 5 5 2 5 4" xfId="5567" xr:uid="{EC7E76E4-1CD5-4119-9B58-FCAE4C6C9289}"/>
    <cellStyle name="Comma 5 5 2 5 4 2" xfId="29884" xr:uid="{9981A58F-D7D0-4204-A4F1-535CDEC7F29D}"/>
    <cellStyle name="Comma 5 5 2 5 5" xfId="22662" xr:uid="{F87EE0D8-7605-4BAC-B8D1-1FD6C5DA9D4A}"/>
    <cellStyle name="Comma 5 5 2 5 6" xfId="12993" xr:uid="{9588B1C1-B65E-4EBC-AB1D-043F75641582}"/>
    <cellStyle name="Comma 5 5 2 6" xfId="2274" xr:uid="{00000000-0005-0000-0000-0000BA010000}"/>
    <cellStyle name="Comma 5 5 2 6 2" xfId="7401" xr:uid="{BF98D419-FCB0-41D0-A353-A83259F5C528}"/>
    <cellStyle name="Comma 5 5 2 6 2 2" xfId="17781" xr:uid="{390025A4-9054-43F4-89A9-9036C01644E6}"/>
    <cellStyle name="Comma 5 5 2 6 3" xfId="10234" xr:uid="{FB622232-7D94-4CBB-9F81-C5A85FAA7DA9}"/>
    <cellStyle name="Comma 5 5 2 6 3 2" xfId="20614" xr:uid="{545544AA-0E46-4DF1-9D8F-C74045C244F0}"/>
    <cellStyle name="Comma 5 5 2 6 4" xfId="24118" xr:uid="{48234A69-540E-4466-AF7F-44BCDE98E2A4}"/>
    <cellStyle name="Comma 5 5 2 6 5" xfId="27404" xr:uid="{ABDC0F9F-59FE-4E0C-9BE7-F6D4523E26FE}"/>
    <cellStyle name="Comma 5 5 2 6 6" xfId="14948" xr:uid="{1DE065CC-4608-4C0C-8409-E1C6F2AC946A}"/>
    <cellStyle name="Comma 5 5 2 7" xfId="3813" xr:uid="{A67031BB-4D52-4448-AB9D-D3F77FED678A}"/>
    <cellStyle name="Comma 5 5 2 7 2" xfId="8647" xr:uid="{4D276026-51BE-40B5-8A76-89745AA2C8E2}"/>
    <cellStyle name="Comma 5 5 2 7 2 2" xfId="19027" xr:uid="{A57E13C3-EBCF-453E-AE03-2188BAE1E0FF}"/>
    <cellStyle name="Comma 5 5 2 7 3" xfId="11480" xr:uid="{AC1120BC-EF38-4262-B0D1-BB10C54203BF}"/>
    <cellStyle name="Comma 5 5 2 7 3 2" xfId="21860" xr:uid="{25F3E778-9F05-41FB-B597-A8827EBEAE67}"/>
    <cellStyle name="Comma 5 5 2 7 4" xfId="26801" xr:uid="{FE9D49E4-1E54-4FAA-9138-988B81FAB27A}"/>
    <cellStyle name="Comma 5 5 2 7 5" xfId="28255" xr:uid="{BF69C093-3389-4484-9625-540DA25850F9}"/>
    <cellStyle name="Comma 5 5 2 7 6" xfId="16194" xr:uid="{14093B26-44B4-4D8D-85EC-F686ACA6DA89}"/>
    <cellStyle name="Comma 5 5 2 8" xfId="4865" xr:uid="{3F5F929F-AD2B-4FC4-AE06-B544850F07D3}"/>
    <cellStyle name="Comma 5 5 2 8 2" xfId="14157" xr:uid="{90DC75DC-4445-4B30-87EE-A4B6763538F9}"/>
    <cellStyle name="Comma 5 5 2 9" xfId="6610" xr:uid="{144C1629-C8C1-4821-87C6-162C8052B7EA}"/>
    <cellStyle name="Comma 5 5 2 9 2" xfId="16990" xr:uid="{DC45AB9B-391D-443C-B724-97D3B0C0202B}"/>
    <cellStyle name="Comma 5 5 3" xfId="474" xr:uid="{00000000-0005-0000-0000-000021020000}"/>
    <cellStyle name="Comma 5 5 3 10" xfId="12664" xr:uid="{D68EB013-F254-4863-ACEC-DA60B3543A3D}"/>
    <cellStyle name="Comma 5 5 3 2" xfId="1633" xr:uid="{00000000-0005-0000-0000-000022020000}"/>
    <cellStyle name="Comma 5 5 3 2 2" xfId="3034" xr:uid="{00000000-0005-0000-0000-0000C1010000}"/>
    <cellStyle name="Comma 5 5 3 2 2 2" xfId="8114" xr:uid="{6E923544-D563-4AE9-AE26-D3443DC7A6E3}"/>
    <cellStyle name="Comma 5 5 3 2 2 2 2" xfId="28796" xr:uid="{A55DA19D-13DF-4F01-8DC7-CB9DD8A0BF5D}"/>
    <cellStyle name="Comma 5 5 3 2 2 2 3" xfId="25894" xr:uid="{8077C871-5A3E-4EEB-A4E9-B37044B9AE3E}"/>
    <cellStyle name="Comma 5 5 3 2 2 2 4" xfId="18494" xr:uid="{5E3D5AAD-60D9-4BCC-90B8-A77A41D99312}"/>
    <cellStyle name="Comma 5 5 3 2 2 3" xfId="10947" xr:uid="{BE9B532B-5792-47DA-985D-55AE26C1EA63}"/>
    <cellStyle name="Comma 5 5 3 2 2 3 2" xfId="21327" xr:uid="{41026603-F574-491F-BCF3-37117BEB63D1}"/>
    <cellStyle name="Comma 5 5 3 2 2 4" xfId="25690" xr:uid="{5FA3279B-2654-4CA2-BACD-F90F9D86C517}"/>
    <cellStyle name="Comma 5 5 3 2 2 5" xfId="15661" xr:uid="{EB3C57A3-4285-47DF-B10F-BAA31E0E0EA4}"/>
    <cellStyle name="Comma 5 5 3 2 3" xfId="2083" xr:uid="{00000000-0005-0000-0000-000022020000}"/>
    <cellStyle name="Comma 5 5 3 2 4" xfId="5571" xr:uid="{7F7B9B60-E209-4826-8772-73BB4FDBD1ED}"/>
    <cellStyle name="Comma 5 5 3 2 4 2" xfId="29943" xr:uid="{6B08990C-50CE-496C-AF55-F4679CB10C17}"/>
    <cellStyle name="Comma 5 5 3 2 5" xfId="24165" xr:uid="{E7FDD2E5-1D1F-4CAC-8B51-254CB0BA565F}"/>
    <cellStyle name="Comma 5 5 3 2 6" xfId="13537" xr:uid="{539FD750-BD35-44FD-B4C4-DE5B1C8545BD}"/>
    <cellStyle name="Comma 5 5 3 3" xfId="1634" xr:uid="{00000000-0005-0000-0000-000023020000}"/>
    <cellStyle name="Comma 5 5 3 3 2" xfId="2669" xr:uid="{00000000-0005-0000-0000-0000C2010000}"/>
    <cellStyle name="Comma 5 5 3 3 2 2" xfId="7793" xr:uid="{4A10F71E-744D-4E1A-A1FE-41BDC13EC78E}"/>
    <cellStyle name="Comma 5 5 3 3 2 2 2" xfId="18173" xr:uid="{F479C927-2FBF-456E-962F-2BB26B8B5E78}"/>
    <cellStyle name="Comma 5 5 3 3 2 3" xfId="10626" xr:uid="{614256B1-AE40-4025-9914-9B24BC6C1ECC}"/>
    <cellStyle name="Comma 5 5 3 3 2 3 2" xfId="21006" xr:uid="{02977913-50DA-4A6B-9B82-7FA563FE47D2}"/>
    <cellStyle name="Comma 5 5 3 3 2 4" xfId="15340" xr:uid="{85A9ECBF-14B8-44B5-B486-82C0EDA7446D}"/>
    <cellStyle name="Comma 5 5 3 3 2 5" xfId="30427" xr:uid="{DD045C8D-2616-4424-BD5E-1B33066A33C9}"/>
    <cellStyle name="Comma 5 5 3 3 3" xfId="3631" xr:uid="{00000000-0005-0000-0000-000023020000}"/>
    <cellStyle name="Comma 5 5 3 3 4" xfId="5572" xr:uid="{D0F45DDC-9CDB-4C3E-93A0-24657C4062B9}"/>
    <cellStyle name="Comma 5 5 3 3 4 2" xfId="29895" xr:uid="{531BF005-CF26-4DAC-B1C2-BD66BC46E9D9}"/>
    <cellStyle name="Comma 5 5 3 3 5" xfId="23177" xr:uid="{74BC34BA-9E64-4536-9EB6-4B30CE239A63}"/>
    <cellStyle name="Comma 5 5 3 3 6" xfId="13072" xr:uid="{0E9C5BEA-DDA4-49FE-9724-C62B2409A9EA}"/>
    <cellStyle name="Comma 5 5 3 4" xfId="1632" xr:uid="{00000000-0005-0000-0000-000024020000}"/>
    <cellStyle name="Comma 5 5 3 4 2" xfId="4677" xr:uid="{B9CA75EE-6848-4AA5-B3D9-A7A171A3E051}"/>
    <cellStyle name="Comma 5 5 3 4 2 2" xfId="9415" xr:uid="{087A5C71-72A9-4C8C-8DC8-0B8A6B8E408D}"/>
    <cellStyle name="Comma 5 5 3 4 2 2 2" xfId="19795" xr:uid="{9FFFEBDC-B576-4F5E-8F99-42E4A0658875}"/>
    <cellStyle name="Comma 5 5 3 4 2 3" xfId="12248" xr:uid="{85F2F8A1-E1FC-46CB-B89B-6890C3DA8F52}"/>
    <cellStyle name="Comma 5 5 3 4 2 3 2" xfId="22628" xr:uid="{80D3B82D-12B4-47BF-AF61-83494EAD79A3}"/>
    <cellStyle name="Comma 5 5 3 4 2 4" xfId="28748" xr:uid="{93D84A67-D8DB-4673-83D2-4A6F044EE3BD}"/>
    <cellStyle name="Comma 5 5 3 4 2 5" xfId="27881" xr:uid="{D4E4B022-58AA-4ECF-86C5-24D758213D37}"/>
    <cellStyle name="Comma 5 5 3 4 2 6" xfId="16962" xr:uid="{3D84CB5F-A64D-43EB-A36F-70360BC76100}"/>
    <cellStyle name="Comma 5 5 3 4 3" xfId="24911" xr:uid="{5AB78E44-B5D0-4CFE-B1B8-4AE603F2D5C7}"/>
    <cellStyle name="Comma 5 5 3 5" xfId="4121" xr:uid="{F9973A0F-8A84-4C8A-80C2-6CF63390BF41}"/>
    <cellStyle name="Comma 5 5 3 5 2" xfId="8893" xr:uid="{B4833EEF-FAF9-469A-BCFF-08E2012902FC}"/>
    <cellStyle name="Comma 5 5 3 5 2 2" xfId="29005" xr:uid="{32F70AF6-8302-4259-9DC0-5AD688E9A765}"/>
    <cellStyle name="Comma 5 5 3 5 2 3" xfId="26008" xr:uid="{16F9C4AC-6605-4138-A205-E6C3179E3361}"/>
    <cellStyle name="Comma 5 5 3 5 2 4" xfId="19273" xr:uid="{B1A78896-43A9-4257-9712-3F3BAB8CA8B2}"/>
    <cellStyle name="Comma 5 5 3 5 2 5" xfId="31007" xr:uid="{58E598E3-3590-49F1-B280-EAD888A0713F}"/>
    <cellStyle name="Comma 5 5 3 5 3" xfId="11726" xr:uid="{833A21B9-B28B-48B7-BD91-F8EC505AE039}"/>
    <cellStyle name="Comma 5 5 3 5 3 2" xfId="22106" xr:uid="{6156231B-96D6-4D21-87C3-5B1C08A493DB}"/>
    <cellStyle name="Comma 5 5 3 5 4" xfId="22813" xr:uid="{CD5E9768-2E2D-485A-86C2-AC5CCD484776}"/>
    <cellStyle name="Comma 5 5 3 5 5" xfId="16440" xr:uid="{0BE3CE96-FC58-4E66-9786-5D9089BF5F79}"/>
    <cellStyle name="Comma 5 5 3 6" xfId="4867" xr:uid="{6CDB7086-3F7E-4B8C-83B7-15AF5968925D}"/>
    <cellStyle name="Comma 5 5 3 6 2" xfId="26471" xr:uid="{40C01BE4-3B4B-422B-B13D-EBDE566684C9}"/>
    <cellStyle name="Comma 5 5 3 6 3" xfId="25839" xr:uid="{636C888B-6D95-4AA4-9C85-D683CEE26CB5}"/>
    <cellStyle name="Comma 5 5 3 6 4" xfId="14159" xr:uid="{7AA3EFD5-48D3-4C89-81A7-2C1BBA541F72}"/>
    <cellStyle name="Comma 5 5 3 7" xfId="6612" xr:uid="{0422C13C-3179-47EE-9788-B0849F0D399F}"/>
    <cellStyle name="Comma 5 5 3 7 2" xfId="27333" xr:uid="{BB97225F-869E-462C-90A4-0FE2082968C7}"/>
    <cellStyle name="Comma 5 5 3 7 3" xfId="28382" xr:uid="{3876D861-CFB1-4352-8288-3939E4C2C2C6}"/>
    <cellStyle name="Comma 5 5 3 7 4" xfId="16992" xr:uid="{FD311E95-5931-4C7E-A2D6-4460925E8CF1}"/>
    <cellStyle name="Comma 5 5 3 8" xfId="9445" xr:uid="{D9A5DF78-B22F-4F63-B7FD-1261471BEB62}"/>
    <cellStyle name="Comma 5 5 3 8 2" xfId="19825" xr:uid="{CAEEA5C0-94B0-4D14-97A6-13D067BE12C3}"/>
    <cellStyle name="Comma 5 5 3 9" xfId="24289" xr:uid="{434FB94B-F66A-4EC7-B85E-453360D49FFB}"/>
    <cellStyle name="Comma 5 5 4" xfId="475" xr:uid="{00000000-0005-0000-0000-000025020000}"/>
    <cellStyle name="Comma 5 5 4 10" xfId="13538" xr:uid="{52959F97-844D-4783-8588-821405EEC601}"/>
    <cellStyle name="Comma 5 5 4 2" xfId="1636" xr:uid="{00000000-0005-0000-0000-000026020000}"/>
    <cellStyle name="Comma 5 5 4 2 2" xfId="23667" xr:uid="{BE20CEF4-E54C-4E87-9F90-20E06B4A9C52}"/>
    <cellStyle name="Comma 5 5 4 2 2 2" xfId="29803" xr:uid="{75BDAE03-1549-48B9-83F3-375AF8EEC7A4}"/>
    <cellStyle name="Comma 5 5 4 2 2 2 2" xfId="30691" xr:uid="{AF1A20E1-C8F0-45DD-A69C-428A1597AB3F}"/>
    <cellStyle name="Comma 5 5 4 2 3" xfId="25590" xr:uid="{C5C79797-796D-481F-AAE7-1B994078CEAF}"/>
    <cellStyle name="Comma 5 5 4 2 4" xfId="30049" xr:uid="{4FD2E640-EF0A-4B6E-AE70-83AC36DAACDC}"/>
    <cellStyle name="Comma 5 5 4 3" xfId="1637" xr:uid="{00000000-0005-0000-0000-000027020000}"/>
    <cellStyle name="Comma 5 5 4 4" xfId="1635" xr:uid="{00000000-0005-0000-0000-000028020000}"/>
    <cellStyle name="Comma 5 5 4 5" xfId="4399" xr:uid="{4AD22D2F-7376-4F6D-A8EB-D20D9398390F}"/>
    <cellStyle name="Comma 5 5 4 5 2" xfId="9171" xr:uid="{9CE4E2A7-06F7-4802-860E-3DB1A4C80443}"/>
    <cellStyle name="Comma 5 5 4 5 2 2" xfId="19551" xr:uid="{B4626BF8-4DAE-43DD-97D7-40333803E923}"/>
    <cellStyle name="Comma 5 5 4 5 2 3" xfId="31065" xr:uid="{7DC98981-9C7C-4223-A8C3-16FADEBAB0FA}"/>
    <cellStyle name="Comma 5 5 4 5 2 4" xfId="30690" xr:uid="{20EB5551-7940-4282-AE60-DB9923A87B4E}"/>
    <cellStyle name="Comma 5 5 4 5 3" xfId="12004" xr:uid="{08672713-E368-4414-8B05-B6F4ECCB6DAE}"/>
    <cellStyle name="Comma 5 5 4 5 3 2" xfId="22384" xr:uid="{8ADE4E6C-E077-48DC-AA62-B39F989094CC}"/>
    <cellStyle name="Comma 5 5 4 5 4" xfId="16718" xr:uid="{6F6E83C0-7BA6-4A15-BCFE-388011EE79AD}"/>
    <cellStyle name="Comma 5 5 4 6" xfId="4868" xr:uid="{6E7E2566-A69B-4335-AA59-9A2F4590121A}"/>
    <cellStyle name="Comma 5 5 4 6 2" xfId="14160" xr:uid="{59928C80-8214-4158-8CD6-159958BAF16E}"/>
    <cellStyle name="Comma 5 5 4 7" xfId="6613" xr:uid="{A2CA9998-405C-4801-9A0E-B5BB04470654}"/>
    <cellStyle name="Comma 5 5 4 7 2" xfId="16993" xr:uid="{279A185E-3C1E-475E-8598-F1442AD8668E}"/>
    <cellStyle name="Comma 5 5 4 8" xfId="9446" xr:uid="{979640D8-5E91-465F-815A-815C85C850AB}"/>
    <cellStyle name="Comma 5 5 4 8 2" xfId="19826" xr:uid="{A9F6BBF3-22DA-4DDF-AD3E-974E90743E99}"/>
    <cellStyle name="Comma 5 5 4 9" xfId="24856" xr:uid="{7FB1EF52-225D-4725-95B0-54202D5468A1}"/>
    <cellStyle name="Comma 5 5 5" xfId="1638" xr:uid="{00000000-0005-0000-0000-000029020000}"/>
    <cellStyle name="Comma 5 5 5 2" xfId="2869" xr:uid="{00000000-0005-0000-0000-0000C4010000}"/>
    <cellStyle name="Comma 5 5 5 2 2" xfId="7986" xr:uid="{29A84986-E58A-40F7-9B87-AA807030AA62}"/>
    <cellStyle name="Comma 5 5 5 2 2 2" xfId="25985" xr:uid="{16F92FF8-15CB-49E9-8F0C-FB6B355921A2}"/>
    <cellStyle name="Comma 5 5 5 2 2 2 2" xfId="31169" xr:uid="{3DC96652-2A4E-41B6-B5B5-AF5C41938E4F}"/>
    <cellStyle name="Comma 5 5 5 2 2 2 3" xfId="30692" xr:uid="{727C6657-9979-41CA-8FB2-D04CBFA2548B}"/>
    <cellStyle name="Comma 5 5 5 2 2 3" xfId="27411" xr:uid="{7327C762-DEAA-4740-8A92-318B57A0103E}"/>
    <cellStyle name="Comma 5 5 5 2 2 4" xfId="18366" xr:uid="{B9DAF87E-9808-4299-8F2C-975A54FF0ED6}"/>
    <cellStyle name="Comma 5 5 5 2 3" xfId="10819" xr:uid="{113CAD9F-03B5-4D0F-A2E4-549095C74A3F}"/>
    <cellStyle name="Comma 5 5 5 2 3 2" xfId="21199" xr:uid="{E8ED0350-EDF4-449C-8119-28C3857B0170}"/>
    <cellStyle name="Comma 5 5 5 2 4" xfId="25465" xr:uid="{2EEC30B5-A9EF-42AB-ADED-C066D036447C}"/>
    <cellStyle name="Comma 5 5 5 2 5" xfId="15533" xr:uid="{475D9237-6398-4066-BFFA-E5234E9258FD}"/>
    <cellStyle name="Comma 5 5 5 3" xfId="3612" xr:uid="{00000000-0005-0000-0000-000029020000}"/>
    <cellStyle name="Comma 5 5 5 4" xfId="5573" xr:uid="{4F1CE6FF-AA71-481C-8BF2-B8FC09BA5009}"/>
    <cellStyle name="Comma 5 5 5 4 2" xfId="29840" xr:uid="{232E3991-FF0B-45E7-A910-79D7101065D5}"/>
    <cellStyle name="Comma 5 5 5 5" xfId="23623" xr:uid="{D0C5F40A-D787-4A26-B4CF-4EE64D5B9F34}"/>
    <cellStyle name="Comma 5 5 5 6" xfId="13362" xr:uid="{2E4F9569-2F0D-4B42-B37C-29F96F2C4216}"/>
    <cellStyle name="Comma 5 5 6" xfId="1639" xr:uid="{00000000-0005-0000-0000-00002A020000}"/>
    <cellStyle name="Comma 5 5 6 2" xfId="2442" xr:uid="{00000000-0005-0000-0000-0000C5010000}"/>
    <cellStyle name="Comma 5 5 6 2 2" xfId="7567" xr:uid="{0E384CDF-EC04-4AB2-B167-3E9A5731DB57}"/>
    <cellStyle name="Comma 5 5 6 2 2 2" xfId="17947" xr:uid="{71FA7491-3B38-4BA2-BADD-889276EC9B89}"/>
    <cellStyle name="Comma 5 5 6 2 3" xfId="10400" xr:uid="{AD6131B3-BBA5-46AB-B806-9320D29F340C}"/>
    <cellStyle name="Comma 5 5 6 2 3 2" xfId="20780" xr:uid="{B13600EA-D6DF-4EA7-B63A-BBA19B5A0581}"/>
    <cellStyle name="Comma 5 5 6 2 4" xfId="27107" xr:uid="{AB827138-78E5-4DAF-A0A0-D965DA151480}"/>
    <cellStyle name="Comma 5 5 6 2 5" xfId="26429" xr:uid="{F013FF34-42E7-41E6-B800-2B1CF255EDCF}"/>
    <cellStyle name="Comma 5 5 6 2 6" xfId="15114" xr:uid="{EA2A9E5A-F293-4AFA-AC72-7D67370376C1}"/>
    <cellStyle name="Comma 5 5 6 3" xfId="3693" xr:uid="{00000000-0005-0000-0000-00002A020000}"/>
    <cellStyle name="Comma 5 5 6 4" xfId="5574" xr:uid="{B5BA4AD0-DC02-456E-A640-580BDC9DB8DF}"/>
    <cellStyle name="Comma 5 5 6 4 2" xfId="29858" xr:uid="{57A21993-13B3-4F68-9E76-EAB12ABFCDAB}"/>
    <cellStyle name="Comma 5 5 6 5" xfId="23465" xr:uid="{3EB5FC1B-5E47-47CA-BC98-1616598D5F2B}"/>
    <cellStyle name="Comma 5 5 6 6" xfId="12830" xr:uid="{DA9C056C-3B55-42DB-89ED-804B52FCC034}"/>
    <cellStyle name="Comma 5 5 7" xfId="1625" xr:uid="{00000000-0005-0000-0000-00002B020000}"/>
    <cellStyle name="Comma 5 5 7 2" xfId="2196" xr:uid="{00000000-0005-0000-0000-0000B9010000}"/>
    <cellStyle name="Comma 5 5 7 2 2" xfId="7323" xr:uid="{60A9C9F5-0888-44FB-A61A-088452754AF8}"/>
    <cellStyle name="Comma 5 5 7 2 2 2" xfId="17703" xr:uid="{9DFAE71D-3CF0-41D5-A132-3F367A7B4522}"/>
    <cellStyle name="Comma 5 5 7 2 3" xfId="10156" xr:uid="{902EA43B-AA92-451D-9A23-84C0CFC3C463}"/>
    <cellStyle name="Comma 5 5 7 2 3 2" xfId="20536" xr:uid="{7BB306FB-53BD-4B76-A88C-2E46E6DAF0EF}"/>
    <cellStyle name="Comma 5 5 7 2 4" xfId="27267" xr:uid="{F9A93237-4771-4507-841A-E0028EFD4773}"/>
    <cellStyle name="Comma 5 5 7 2 5" xfId="27537" xr:uid="{A91A1F1E-F001-4F27-81D4-EA59774C3354}"/>
    <cellStyle name="Comma 5 5 7 2 6" xfId="14870" xr:uid="{5C1D607C-DE55-4E8C-BB31-6AE40BC46878}"/>
    <cellStyle name="Comma 5 5 7 3" xfId="2074" xr:uid="{00000000-0005-0000-0000-00002B020000}"/>
    <cellStyle name="Comma 5 5 7 4" xfId="24411" xr:uid="{36ED9414-6024-4C62-872F-AAB37126E048}"/>
    <cellStyle name="Comma 5 5 8" xfId="3861" xr:uid="{BB40D789-347F-4EEE-90F2-9CD69067EE82}"/>
    <cellStyle name="Comma 5 5 8 2" xfId="8693" xr:uid="{9AC2FF51-5884-4416-8AA7-99DEB4C93414}"/>
    <cellStyle name="Comma 5 5 8 2 2" xfId="19073" xr:uid="{D9087CDC-1BF9-44A7-942A-4E4300147E7C}"/>
    <cellStyle name="Comma 5 5 8 3" xfId="11526" xr:uid="{2226F7C8-E552-4431-83FD-43EEB0C89BE2}"/>
    <cellStyle name="Comma 5 5 8 3 2" xfId="21906" xr:uid="{E0D8DC67-387B-47A9-B90F-611BE4F644CB}"/>
    <cellStyle name="Comma 5 5 8 4" xfId="27256" xr:uid="{C3B1FE98-E167-4B42-A1A5-6B0CA8C6C9CC}"/>
    <cellStyle name="Comma 5 5 8 5" xfId="27527" xr:uid="{50DD4C2B-E28F-48EA-93F2-2D2DE77BD327}"/>
    <cellStyle name="Comma 5 5 8 6" xfId="16240" xr:uid="{AD88B16B-0A6C-452A-AD27-7870C55AC2FD}"/>
    <cellStyle name="Comma 5 5 9" xfId="4864" xr:uid="{B96B2491-42C5-4567-9EF8-BEC2D1E7545A}"/>
    <cellStyle name="Comma 5 5 9 2" xfId="26547" xr:uid="{134CF6A7-AB77-467B-8E41-7C60BAEA582B}"/>
    <cellStyle name="Comma 5 5 9 3" xfId="26082" xr:uid="{A12382A4-48B3-4796-98C1-5472E8FD67FF}"/>
    <cellStyle name="Comma 5 5 9 4" xfId="14156" xr:uid="{F3D6CAA8-4E24-4DDA-AA85-AB4D929CC559}"/>
    <cellStyle name="Comma 5 6" xfId="476" xr:uid="{00000000-0005-0000-0000-00002C020000}"/>
    <cellStyle name="Comma 5 6 10" xfId="6614" xr:uid="{4631C7B0-5C00-4CE0-8E11-16DD7869E95A}"/>
    <cellStyle name="Comma 5 6 10 2" xfId="16994" xr:uid="{7A6C54D8-02D6-429F-A42C-8E718AD5DFFE}"/>
    <cellStyle name="Comma 5 6 11" xfId="9447" xr:uid="{0817B479-15F8-4772-92B0-336A3AAC008A}"/>
    <cellStyle name="Comma 5 6 11 2" xfId="19827" xr:uid="{55B5DE64-A888-4BDD-8E24-20AF3620EF38}"/>
    <cellStyle name="Comma 5 6 12" xfId="23251" xr:uid="{5847251C-B219-4630-9A49-4180AEBB92B2}"/>
    <cellStyle name="Comma 5 6 13" xfId="12490" xr:uid="{EB278AF2-1EFC-48A1-BAA3-6917F0523B0C}"/>
    <cellStyle name="Comma 5 6 2" xfId="477" xr:uid="{00000000-0005-0000-0000-00002D020000}"/>
    <cellStyle name="Comma 5 6 2 10" xfId="9448" xr:uid="{E37CCC6A-49F8-4C59-90E3-E68DF5B33094}"/>
    <cellStyle name="Comma 5 6 2 10 2" xfId="19828" xr:uid="{361AB468-D565-4E6D-A09E-0B8E69EE5726}"/>
    <cellStyle name="Comma 5 6 2 11" xfId="24861" xr:uid="{4A5F0AD4-A439-4F36-82D8-67A6150E45A6}"/>
    <cellStyle name="Comma 5 6 2 12" xfId="12507" xr:uid="{1918E5B2-94C3-4D29-A3BC-9F3126EC19AA}"/>
    <cellStyle name="Comma 5 6 2 2" xfId="478" xr:uid="{00000000-0005-0000-0000-00002E020000}"/>
    <cellStyle name="Comma 5 6 2 2 10" xfId="13075" xr:uid="{7F6D88B7-EE84-4B56-87E6-68195EA61EE9}"/>
    <cellStyle name="Comma 5 6 2 2 2" xfId="1643" xr:uid="{00000000-0005-0000-0000-00002F020000}"/>
    <cellStyle name="Comma 5 6 2 2 2 2" xfId="3036" xr:uid="{00000000-0005-0000-0000-0000C9010000}"/>
    <cellStyle name="Comma 5 6 2 2 2 2 2" xfId="8116" xr:uid="{13C664D6-8F08-440D-A9C4-5CC6CDB949F4}"/>
    <cellStyle name="Comma 5 6 2 2 2 2 2 2" xfId="28798" xr:uid="{6BB8A824-ABEF-4125-8742-F9940CAA7413}"/>
    <cellStyle name="Comma 5 6 2 2 2 2 2 3" xfId="26172" xr:uid="{CE3052D4-B364-445E-AFF8-5FBD2024463F}"/>
    <cellStyle name="Comma 5 6 2 2 2 2 2 4" xfId="18496" xr:uid="{12F04B86-DCA1-4EB9-A5D4-F44D51920EFD}"/>
    <cellStyle name="Comma 5 6 2 2 2 2 3" xfId="10949" xr:uid="{0DFBAED6-CE41-4977-AC84-6FF4D775334E}"/>
    <cellStyle name="Comma 5 6 2 2 2 2 3 2" xfId="21329" xr:uid="{5BA0FFA3-55B2-4543-B4AB-6DE34D11799D}"/>
    <cellStyle name="Comma 5 6 2 2 2 2 4" xfId="25212" xr:uid="{39FEBC27-FB7B-46B5-AE79-C04E454412EC}"/>
    <cellStyle name="Comma 5 6 2 2 2 2 5" xfId="15663" xr:uid="{3B247BE5-DA95-4BFE-9265-B2B51170AFF7}"/>
    <cellStyle name="Comma 5 6 2 2 2 3" xfId="3630" xr:uid="{00000000-0005-0000-0000-00002F020000}"/>
    <cellStyle name="Comma 5 6 2 2 2 4" xfId="5576" xr:uid="{6D3BDC34-D827-46F7-88BE-922304634FC0}"/>
    <cellStyle name="Comma 5 6 2 2 2 4 2" xfId="29945" xr:uid="{5B635471-5052-46FB-B146-0AFDD2B36BB8}"/>
    <cellStyle name="Comma 5 6 2 2 2 5" xfId="23106" xr:uid="{9CFBFF4A-AACF-4C42-972E-6670CAEF7B56}"/>
    <cellStyle name="Comma 5 6 2 2 2 6" xfId="13540" xr:uid="{E9C2FC4A-4DB4-45EE-844D-58014A703BCA}"/>
    <cellStyle name="Comma 5 6 2 2 3" xfId="1644" xr:uid="{00000000-0005-0000-0000-000030020000}"/>
    <cellStyle name="Comma 5 6 2 2 3 2" xfId="3773" xr:uid="{52C0A8FE-1672-4A0B-98CC-065396CA1D15}"/>
    <cellStyle name="Comma 5 6 2 2 3 2 2" xfId="8615" xr:uid="{64BD4978-527D-4288-B2AB-FBF9C340B835}"/>
    <cellStyle name="Comma 5 6 2 2 3 2 2 2" xfId="18995" xr:uid="{BE87114A-A879-451A-904F-9B8394E04AD9}"/>
    <cellStyle name="Comma 5 6 2 2 3 2 3" xfId="11448" xr:uid="{484B0271-B7DE-48CC-BC39-BD671855720F}"/>
    <cellStyle name="Comma 5 6 2 2 3 2 3 2" xfId="21828" xr:uid="{A82818FE-8A85-4A83-9105-B98121CD5D49}"/>
    <cellStyle name="Comma 5 6 2 2 3 2 4" xfId="28040" xr:uid="{E8790A02-C6B4-4E08-B93B-1543C39976AC}"/>
    <cellStyle name="Comma 5 6 2 2 3 2 5" xfId="28353" xr:uid="{A5FDD8F2-E7A6-4DFB-92B1-23B2DA4ED5A9}"/>
    <cellStyle name="Comma 5 6 2 2 3 2 6" xfId="16162" xr:uid="{3F8CAF59-7B9A-4C41-A777-B69CB3B25928}"/>
    <cellStyle name="Comma 5 6 2 2 3 3" xfId="23466" xr:uid="{1555F18E-3585-42BA-B21C-3F5224485A58}"/>
    <cellStyle name="Comma 5 6 2 2 3 3 2" xfId="29898" xr:uid="{E6772AFF-F70E-4799-AD63-89E737EDB507}"/>
    <cellStyle name="Comma 5 6 2 2 3 4" xfId="30011" xr:uid="{D420D383-93D8-4BAC-8C64-58B618B5958B}"/>
    <cellStyle name="Comma 5 6 2 2 4" xfId="1642" xr:uid="{00000000-0005-0000-0000-000031020000}"/>
    <cellStyle name="Comma 5 6 2 2 4 2" xfId="26908" xr:uid="{666AAA86-1F0C-4D09-92AE-DEB1BB345679}"/>
    <cellStyle name="Comma 5 6 2 2 4 3" xfId="26325" xr:uid="{BEE176BE-0587-4DAF-B5D8-95DE1ABCEAEC}"/>
    <cellStyle name="Comma 5 6 2 2 5" xfId="4257" xr:uid="{C071F0C2-7FF9-419E-AB53-1A006D8F91B9}"/>
    <cellStyle name="Comma 5 6 2 2 5 2" xfId="9029" xr:uid="{285A04F3-6FB7-4F5B-8BC6-3FCCB88A082D}"/>
    <cellStyle name="Comma 5 6 2 2 5 2 2" xfId="19409" xr:uid="{1D6CE86A-4B28-4E17-B4CA-9401F4858BAC}"/>
    <cellStyle name="Comma 5 6 2 2 5 2 3" xfId="31033" xr:uid="{1EA9922A-E309-408C-BB74-3D1F5E1A14F2}"/>
    <cellStyle name="Comma 5 6 2 2 5 2 4" xfId="30693" xr:uid="{885FB70C-6BB5-4532-A96A-20D44FAFED30}"/>
    <cellStyle name="Comma 5 6 2 2 5 3" xfId="11862" xr:uid="{AA7B603D-CCF5-46C0-805C-CEDE698D7B9D}"/>
    <cellStyle name="Comma 5 6 2 2 5 3 2" xfId="22242" xr:uid="{AFB1E244-0332-4A88-A911-B4D13437BB6F}"/>
    <cellStyle name="Comma 5 6 2 2 5 4" xfId="28690" xr:uid="{0733BD59-3F00-421F-A046-E4A0EDF2EDAF}"/>
    <cellStyle name="Comma 5 6 2 2 5 5" xfId="26457" xr:uid="{3079EAE1-684B-4BD4-876B-9ECEB73EE7D2}"/>
    <cellStyle name="Comma 5 6 2 2 5 6" xfId="16576" xr:uid="{79B256E5-8985-4D8C-848D-75F1C654E724}"/>
    <cellStyle name="Comma 5 6 2 2 6" xfId="4871" xr:uid="{B5D55B10-0881-419C-B732-466306D768E8}"/>
    <cellStyle name="Comma 5 6 2 2 6 2" xfId="28495" xr:uid="{FD4128A6-B85A-433F-BEBA-57CCE7A19CA1}"/>
    <cellStyle name="Comma 5 6 2 2 6 3" xfId="27040" xr:uid="{C2FD6024-063C-4BB6-A319-41F4C7C9715C}"/>
    <cellStyle name="Comma 5 6 2 2 6 4" xfId="14163" xr:uid="{20DE546D-3E6E-442C-A8E9-AB799FE01011}"/>
    <cellStyle name="Comma 5 6 2 2 7" xfId="6616" xr:uid="{CE2FA26B-5BAF-4EA3-A162-02D41BDEF9B8}"/>
    <cellStyle name="Comma 5 6 2 2 7 2" xfId="16996" xr:uid="{8C122B7D-CDA4-4B20-8EE6-B2A18A27E27F}"/>
    <cellStyle name="Comma 5 6 2 2 8" xfId="9449" xr:uid="{493A5F72-E443-4750-8205-310134CA00FC}"/>
    <cellStyle name="Comma 5 6 2 2 8 2" xfId="19829" xr:uid="{FD82A86A-8BB1-4631-B78D-BB6CC76D7B97}"/>
    <cellStyle name="Comma 5 6 2 2 9" xfId="24442" xr:uid="{DBC2662B-0096-4825-97AB-0A53BE0D05F8}"/>
    <cellStyle name="Comma 5 6 2 3" xfId="1645" xr:uid="{00000000-0005-0000-0000-000032020000}"/>
    <cellStyle name="Comma 5 6 2 3 2" xfId="3037" xr:uid="{00000000-0005-0000-0000-0000CA010000}"/>
    <cellStyle name="Comma 5 6 2 3 2 2" xfId="8117" xr:uid="{23E0A0A0-0515-4440-8FC8-CE55588B6DD2}"/>
    <cellStyle name="Comma 5 6 2 3 2 2 2" xfId="28799" xr:uid="{671BDB14-243E-45CA-A23C-8F371B38EA75}"/>
    <cellStyle name="Comma 5 6 2 3 2 2 2 2" xfId="31219" xr:uid="{E754FD69-8023-47E5-8936-45EC17C01A95}"/>
    <cellStyle name="Comma 5 6 2 3 2 2 2 3" xfId="30695" xr:uid="{8B730094-61E6-4360-85C8-E6490B245982}"/>
    <cellStyle name="Comma 5 6 2 3 2 2 3" xfId="26239" xr:uid="{1C759D9A-2B57-4B81-B6D1-6564D25BFE66}"/>
    <cellStyle name="Comma 5 6 2 3 2 2 4" xfId="18497" xr:uid="{AA1167CE-168B-4A15-AC11-7ADE41422C75}"/>
    <cellStyle name="Comma 5 6 2 3 2 3" xfId="10950" xr:uid="{76F3881A-2D5E-4D63-B789-77D4C66CF866}"/>
    <cellStyle name="Comma 5 6 2 3 2 3 2" xfId="21330" xr:uid="{DD20E463-3FD4-42FE-B7B4-D5FC84C459A2}"/>
    <cellStyle name="Comma 5 6 2 3 2 4" xfId="25052" xr:uid="{745800EE-3017-450A-8B34-6DA470EE4EEE}"/>
    <cellStyle name="Comma 5 6 2 3 2 5" xfId="15664" xr:uid="{5090D05D-6DBC-4C7E-B89F-187F563DADDA}"/>
    <cellStyle name="Comma 5 6 2 3 3" xfId="3573" xr:uid="{00000000-0005-0000-0000-000032020000}"/>
    <cellStyle name="Comma 5 6 2 3 4" xfId="4400" xr:uid="{801E30CD-C57C-4AA0-AD44-E472084856B7}"/>
    <cellStyle name="Comma 5 6 2 3 4 2" xfId="9172" xr:uid="{A2245F6E-C818-462B-A577-BFD6A878F55E}"/>
    <cellStyle name="Comma 5 6 2 3 4 2 2" xfId="19552" xr:uid="{14D9B2EC-B766-4595-9CDC-448355EE4724}"/>
    <cellStyle name="Comma 5 6 2 3 4 2 3" xfId="31066" xr:uid="{0BCC3248-510F-4F80-AE31-2C20A5227116}"/>
    <cellStyle name="Comma 5 6 2 3 4 2 4" xfId="30694" xr:uid="{9A1704C5-92D3-4EC2-ABE4-64113981F989}"/>
    <cellStyle name="Comma 5 6 2 3 4 3" xfId="12005" xr:uid="{35882B78-1782-4B44-B952-8D8F152EFB59}"/>
    <cellStyle name="Comma 5 6 2 3 4 3 2" xfId="22385" xr:uid="{FDCEE5D9-8336-48C7-815D-C9B7E8AFD011}"/>
    <cellStyle name="Comma 5 6 2 3 4 4" xfId="16719" xr:uid="{56D238A3-EADF-4C6C-ABC2-259D1B9EC20B}"/>
    <cellStyle name="Comma 5 6 2 3 5" xfId="5577" xr:uid="{7DAFC742-BDFC-41FC-ABDD-C89BACF93A27}"/>
    <cellStyle name="Comma 5 6 2 3 5 2" xfId="29714" xr:uid="{4E272700-95C3-44A0-BF31-07E252DAB136}"/>
    <cellStyle name="Comma 5 6 2 3 5 2 2" xfId="30964" xr:uid="{AF3CA143-BBE9-44FB-93FF-A7145ECBFBE4}"/>
    <cellStyle name="Comma 5 6 2 3 6" xfId="22841" xr:uid="{3FBDAED5-388D-4D26-8D74-FFEB528015CE}"/>
    <cellStyle name="Comma 5 6 2 3 7" xfId="13541" xr:uid="{4651E5BC-44DB-49EC-9E1E-2E263F7FB541}"/>
    <cellStyle name="Comma 5 6 2 4" xfId="1646" xr:uid="{00000000-0005-0000-0000-000033020000}"/>
    <cellStyle name="Comma 5 6 2 4 2" xfId="3035" xr:uid="{00000000-0005-0000-0000-0000CB010000}"/>
    <cellStyle name="Comma 5 6 2 4 2 2" xfId="8115" xr:uid="{5EE1CF64-9D10-4519-BE5F-3CC0CCD2C426}"/>
    <cellStyle name="Comma 5 6 2 4 2 2 2" xfId="28797" xr:uid="{FC49F608-A2B9-4DAE-9F80-E69D118BB65C}"/>
    <cellStyle name="Comma 5 6 2 4 2 2 3" xfId="28250" xr:uid="{F93BFCD3-1F2B-43DD-96BE-336BBD34E889}"/>
    <cellStyle name="Comma 5 6 2 4 2 2 4" xfId="18495" xr:uid="{681A9550-561D-4D2B-8618-A8501797004F}"/>
    <cellStyle name="Comma 5 6 2 4 2 3" xfId="10948" xr:uid="{CE55CC3B-C858-449C-8599-4E031514088A}"/>
    <cellStyle name="Comma 5 6 2 4 2 3 2" xfId="21328" xr:uid="{33E04FD2-637C-43D6-9B1F-5240F7C246D5}"/>
    <cellStyle name="Comma 5 6 2 4 2 4" xfId="23232" xr:uid="{EBC3B05A-7A0A-438A-8E96-15B08D86831D}"/>
    <cellStyle name="Comma 5 6 2 4 2 5" xfId="15662" xr:uid="{9E52C520-ED29-4051-AAED-430610354ED6}"/>
    <cellStyle name="Comma 5 6 2 4 3" xfId="3688" xr:uid="{00000000-0005-0000-0000-000033020000}"/>
    <cellStyle name="Comma 5 6 2 4 4" xfId="5578" xr:uid="{71C6AC17-1809-4613-A9BC-C403E4D7EDC1}"/>
    <cellStyle name="Comma 5 6 2 4 4 2" xfId="29944" xr:uid="{9FB3FC22-56A3-44B5-87A0-EBCF4B7BBF43}"/>
    <cellStyle name="Comma 5 6 2 4 5" xfId="23077" xr:uid="{05CE79C8-0595-4073-995E-F515BE239074}"/>
    <cellStyle name="Comma 5 6 2 4 6" xfId="13539" xr:uid="{123920D6-4E19-4240-B326-B292C9E4F685}"/>
    <cellStyle name="Comma 5 6 2 5" xfId="1641" xr:uid="{00000000-0005-0000-0000-000034020000}"/>
    <cellStyle name="Comma 5 6 2 5 2" xfId="2653" xr:uid="{00000000-0005-0000-0000-0000CC010000}"/>
    <cellStyle name="Comma 5 6 2 5 2 2" xfId="7778" xr:uid="{760C978A-BC3A-4099-B272-60CBCFE1F49B}"/>
    <cellStyle name="Comma 5 6 2 5 2 2 2" xfId="18158" xr:uid="{2B4F0818-04F1-4A3E-90AA-FE9F67CABD12}"/>
    <cellStyle name="Comma 5 6 2 5 2 3" xfId="10611" xr:uid="{7AA3840D-60B5-4811-AB3A-C2D763B540B5}"/>
    <cellStyle name="Comma 5 6 2 5 2 3 2" xfId="20991" xr:uid="{C3848658-C243-4766-91B7-F43B4247BE32}"/>
    <cellStyle name="Comma 5 6 2 5 2 4" xfId="27022" xr:uid="{14B37001-6DB6-47D9-8135-F7341B2B6043}"/>
    <cellStyle name="Comma 5 6 2 5 2 5" xfId="28048" xr:uid="{FC30BF35-A10F-4B9E-A7FB-BF166BA75823}"/>
    <cellStyle name="Comma 5 6 2 5 2 6" xfId="15325" xr:uid="{8D630E77-B1F3-4F87-9EBE-468BD74161CE}"/>
    <cellStyle name="Comma 5 6 2 5 3" xfId="3569" xr:uid="{00000000-0005-0000-0000-000034020000}"/>
    <cellStyle name="Comma 5 6 2 5 4" xfId="5575" xr:uid="{15CA7CF0-8774-44B8-89C4-66779EB5AB03}"/>
    <cellStyle name="Comma 5 6 2 5 4 2" xfId="29888" xr:uid="{BA1CDCF9-FD46-4D60-8CA7-A7079119BBF5}"/>
    <cellStyle name="Comma 5 6 2 5 5" xfId="23182" xr:uid="{B695C334-6D1D-4BA0-B65E-4327AA00C741}"/>
    <cellStyle name="Comma 5 6 2 5 6" xfId="13055" xr:uid="{3F962ED6-CBA7-4F78-907C-74062DC5C426}"/>
    <cellStyle name="Comma 5 6 2 6" xfId="2275" xr:uid="{00000000-0005-0000-0000-0000C7010000}"/>
    <cellStyle name="Comma 5 6 2 6 2" xfId="7402" xr:uid="{55AA8196-864E-4FAA-8F38-8D933D4F67BF}"/>
    <cellStyle name="Comma 5 6 2 6 2 2" xfId="17782" xr:uid="{C063C035-9AC4-4188-9411-57900EC33309}"/>
    <cellStyle name="Comma 5 6 2 6 3" xfId="10235" xr:uid="{E5CAEABC-95FB-49C6-B95D-77795AB6341F}"/>
    <cellStyle name="Comma 5 6 2 6 3 2" xfId="20615" xr:uid="{B66BB9E8-0F84-4162-915D-02AB7DEBA8AA}"/>
    <cellStyle name="Comma 5 6 2 6 4" xfId="22975" xr:uid="{703D8A09-5AB2-4384-B084-DFBDDF5134A9}"/>
    <cellStyle name="Comma 5 6 2 6 5" xfId="26450" xr:uid="{33747A0D-B40C-45E9-9527-F5B33B70402A}"/>
    <cellStyle name="Comma 5 6 2 6 6" xfId="14949" xr:uid="{1F7EDEBB-CF6F-429D-A222-FF76750F2126}"/>
    <cellStyle name="Comma 5 6 2 7" xfId="3816" xr:uid="{B4AAABA5-2912-46C4-A8A7-5D7C242BB3E0}"/>
    <cellStyle name="Comma 5 6 2 7 2" xfId="8650" xr:uid="{505361DD-BC03-414D-B75F-B325FF6A087B}"/>
    <cellStyle name="Comma 5 6 2 7 2 2" xfId="19030" xr:uid="{B5825790-102F-4786-BFC8-CA5B7795FBB2}"/>
    <cellStyle name="Comma 5 6 2 7 3" xfId="11483" xr:uid="{291CBEEB-96E2-4CE2-92F5-992FFCAAB487}"/>
    <cellStyle name="Comma 5 6 2 7 3 2" xfId="21863" xr:uid="{2ADB1291-B0DB-4F88-9875-C60D450EDD3C}"/>
    <cellStyle name="Comma 5 6 2 7 4" xfId="26445" xr:uid="{A599851F-1443-4C53-AD67-76E79E60D3E9}"/>
    <cellStyle name="Comma 5 6 2 7 5" xfId="26373" xr:uid="{1A9D8B69-476D-44F6-966C-060DEC326322}"/>
    <cellStyle name="Comma 5 6 2 7 6" xfId="16197" xr:uid="{0561A9D7-E3C0-4658-9A12-427315DCB20E}"/>
    <cellStyle name="Comma 5 6 2 8" xfId="4870" xr:uid="{3E8F4A8B-934A-488E-B0D8-9CDBF3BAF43D}"/>
    <cellStyle name="Comma 5 6 2 8 2" xfId="14162" xr:uid="{6135CAAB-BC69-4100-9762-167B1382FD8C}"/>
    <cellStyle name="Comma 5 6 2 9" xfId="6615" xr:uid="{F76A3232-5316-48AB-B1C1-521032568CB1}"/>
    <cellStyle name="Comma 5 6 2 9 2" xfId="16995" xr:uid="{8E3E216E-86EF-454F-91CB-3A0F6E6FCD17}"/>
    <cellStyle name="Comma 5 6 3" xfId="479" xr:uid="{00000000-0005-0000-0000-000035020000}"/>
    <cellStyle name="Comma 5 6 3 10" xfId="12665" xr:uid="{9A4BCD8E-F5B8-42BC-A351-057634D261C4}"/>
    <cellStyle name="Comma 5 6 3 2" xfId="1648" xr:uid="{00000000-0005-0000-0000-000036020000}"/>
    <cellStyle name="Comma 5 6 3 2 2" xfId="3038" xr:uid="{00000000-0005-0000-0000-0000CE010000}"/>
    <cellStyle name="Comma 5 6 3 2 2 2" xfId="8118" xr:uid="{2988140F-C9BB-4F35-BE88-8B632235552C}"/>
    <cellStyle name="Comma 5 6 3 2 2 2 2" xfId="28800" xr:uid="{15CF8EA8-D872-4A1A-BBD9-2FBA5C11DD5A}"/>
    <cellStyle name="Comma 5 6 3 2 2 2 3" xfId="26472" xr:uid="{514830B1-160E-4F8B-9AB5-3550D757909B}"/>
    <cellStyle name="Comma 5 6 3 2 2 2 4" xfId="18498" xr:uid="{AAC7EE76-4F4E-4C78-BEAC-B2E459246B53}"/>
    <cellStyle name="Comma 5 6 3 2 2 3" xfId="10951" xr:uid="{6651C9F7-8EE7-4D75-AC11-54ED3950982A}"/>
    <cellStyle name="Comma 5 6 3 2 2 3 2" xfId="21331" xr:uid="{6EE81B4D-AED8-464B-BF44-6E2802D87D53}"/>
    <cellStyle name="Comma 5 6 3 2 2 4" xfId="25810" xr:uid="{56264640-B7B6-4259-88CF-94ABC0784962}"/>
    <cellStyle name="Comma 5 6 3 2 2 5" xfId="15665" xr:uid="{51AFB86B-CB9C-4C17-A951-DCC2815DA1FB}"/>
    <cellStyle name="Comma 5 6 3 2 3" xfId="3537" xr:uid="{00000000-0005-0000-0000-000036020000}"/>
    <cellStyle name="Comma 5 6 3 2 4" xfId="5579" xr:uid="{8D6F4F08-AEE7-4E1C-9695-7E8F22B5E68C}"/>
    <cellStyle name="Comma 5 6 3 2 4 2" xfId="29946" xr:uid="{8B1B28A8-133C-4516-A9F3-7FE36BF04379}"/>
    <cellStyle name="Comma 5 6 3 2 5" xfId="24535" xr:uid="{3605F36D-2DA4-4E1E-B5B2-7275CC3D770B}"/>
    <cellStyle name="Comma 5 6 3 2 6" xfId="13542" xr:uid="{10618A8C-FF4F-43A9-8C44-8968BE992A4F}"/>
    <cellStyle name="Comma 5 6 3 3" xfId="1649" xr:uid="{00000000-0005-0000-0000-000037020000}"/>
    <cellStyle name="Comma 5 6 3 3 2" xfId="2670" xr:uid="{00000000-0005-0000-0000-0000CF010000}"/>
    <cellStyle name="Comma 5 6 3 3 2 2" xfId="7794" xr:uid="{FC4E818E-86CA-4871-A53F-6AE683E00537}"/>
    <cellStyle name="Comma 5 6 3 3 2 2 2" xfId="18174" xr:uid="{A6F7B1FA-D58C-4E72-B7F5-1DA4608A0506}"/>
    <cellStyle name="Comma 5 6 3 3 2 3" xfId="10627" xr:uid="{466915EA-A5DE-480D-873A-773BC4A7C5B4}"/>
    <cellStyle name="Comma 5 6 3 3 2 3 2" xfId="21007" xr:uid="{58DD9EC1-7FAE-451B-B84B-7FF34BA949B1}"/>
    <cellStyle name="Comma 5 6 3 3 2 4" xfId="15341" xr:uid="{CBFC83F7-B5FD-47E9-9402-9883DBB0922C}"/>
    <cellStyle name="Comma 5 6 3 3 2 5" xfId="30428" xr:uid="{ED4880D0-7E90-4301-AA4F-4731D701629B}"/>
    <cellStyle name="Comma 5 6 3 3 3" xfId="3539" xr:uid="{00000000-0005-0000-0000-000037020000}"/>
    <cellStyle name="Comma 5 6 3 3 4" xfId="5580" xr:uid="{761EBF54-5B24-4AA9-86E2-6BDAAF962FA7}"/>
    <cellStyle name="Comma 5 6 3 3 4 2" xfId="29897" xr:uid="{AB4FD6CD-0861-47AC-BFF8-0942381BE83B}"/>
    <cellStyle name="Comma 5 6 3 3 5" xfId="22820" xr:uid="{414F5BD6-9601-4501-97FD-1B91957F007A}"/>
    <cellStyle name="Comma 5 6 3 3 6" xfId="13074" xr:uid="{EFA9F08E-5102-40A7-B488-32F84DE311D1}"/>
    <cellStyle name="Comma 5 6 3 4" xfId="1647" xr:uid="{00000000-0005-0000-0000-000038020000}"/>
    <cellStyle name="Comma 5 6 3 4 2" xfId="4655" xr:uid="{96B839EE-44EA-4FBB-9175-77FE529D3877}"/>
    <cellStyle name="Comma 5 6 3 4 2 2" xfId="9407" xr:uid="{630F016D-D656-47E0-9F46-225F3907DBA3}"/>
    <cellStyle name="Comma 5 6 3 4 2 2 2" xfId="19787" xr:uid="{96E2F542-CA8D-4ECC-9D80-96C38592BB84}"/>
    <cellStyle name="Comma 5 6 3 4 2 3" xfId="12240" xr:uid="{F19B67DB-29E6-4352-AFB8-B111561F27E7}"/>
    <cellStyle name="Comma 5 6 3 4 2 3 2" xfId="22620" xr:uid="{1F87520B-F67C-418A-B875-7FAAFF828D33}"/>
    <cellStyle name="Comma 5 6 3 4 2 4" xfId="28277" xr:uid="{21A54E6A-310D-4239-8B26-446127D07DBF}"/>
    <cellStyle name="Comma 5 6 3 4 2 5" xfId="26647" xr:uid="{1B152A18-1C82-4286-836C-A679DC640C6A}"/>
    <cellStyle name="Comma 5 6 3 4 2 6" xfId="16954" xr:uid="{0487E457-D63A-4098-84BA-4D4BC076AA8F}"/>
    <cellStyle name="Comma 5 6 3 4 3" xfId="24252" xr:uid="{605FDD89-0425-4367-8C3B-784B5D425380}"/>
    <cellStyle name="Comma 5 6 3 5" xfId="4122" xr:uid="{DF63986C-EEEC-420A-A145-91C5AAECDE50}"/>
    <cellStyle name="Comma 5 6 3 5 2" xfId="8894" xr:uid="{5901397A-C167-4D60-9058-B5323971A03C}"/>
    <cellStyle name="Comma 5 6 3 5 2 2" xfId="29006" xr:uid="{E9821182-F511-459C-8200-A6ACE1605CCE}"/>
    <cellStyle name="Comma 5 6 3 5 2 3" xfId="27074" xr:uid="{AA58A71E-A9E2-47FF-A519-0B5400D31F1E}"/>
    <cellStyle name="Comma 5 6 3 5 2 4" xfId="19274" xr:uid="{537EFCF4-5CA5-4F86-8653-BC297AE15835}"/>
    <cellStyle name="Comma 5 6 3 5 2 5" xfId="31008" xr:uid="{B8E6B64A-486D-4071-8DC3-AA330959E8E0}"/>
    <cellStyle name="Comma 5 6 3 5 3" xfId="11727" xr:uid="{31C10FCD-B77E-4316-A776-403BF58FAB36}"/>
    <cellStyle name="Comma 5 6 3 5 3 2" xfId="22107" xr:uid="{E8D6B2DA-D8E8-4FC4-BBC5-E6A7E0071C73}"/>
    <cellStyle name="Comma 5 6 3 5 4" xfId="25651" xr:uid="{978D8406-2F72-4AD1-90F1-6B8A28C381C1}"/>
    <cellStyle name="Comma 5 6 3 5 5" xfId="16441" xr:uid="{C75A4B7E-E15F-49D1-A402-7902E8917AC0}"/>
    <cellStyle name="Comma 5 6 3 6" xfId="4872" xr:uid="{62C1F978-25D8-4CC1-9BA5-9A9C3B52A758}"/>
    <cellStyle name="Comma 5 6 3 6 2" xfId="28688" xr:uid="{7979634E-E2D5-43B6-BABA-61DBAA353967}"/>
    <cellStyle name="Comma 5 6 3 6 3" xfId="26007" xr:uid="{9332BC9F-0C97-4623-974D-D0703A9F521C}"/>
    <cellStyle name="Comma 5 6 3 6 4" xfId="14164" xr:uid="{C4FD2E18-8907-418E-BEFD-599F2FBB4D80}"/>
    <cellStyle name="Comma 5 6 3 7" xfId="6617" xr:uid="{7B8BE26E-8EB7-40A6-8C1F-A5C8F82DD8AB}"/>
    <cellStyle name="Comma 5 6 3 7 2" xfId="26274" xr:uid="{47A7EEA5-49CD-448B-AF24-B40E545AFC4C}"/>
    <cellStyle name="Comma 5 6 3 7 3" xfId="27405" xr:uid="{CC90C86D-535E-4CD2-9515-9AFB75C393D7}"/>
    <cellStyle name="Comma 5 6 3 7 4" xfId="16997" xr:uid="{B82D5362-48A2-4270-B9FB-2ACCDDD72ED1}"/>
    <cellStyle name="Comma 5 6 3 8" xfId="9450" xr:uid="{1A55361D-A709-4349-9372-B9ADC2352EFB}"/>
    <cellStyle name="Comma 5 6 3 8 2" xfId="19830" xr:uid="{918C8C6A-4561-4334-BA22-26C3070BF72F}"/>
    <cellStyle name="Comma 5 6 3 9" xfId="24349" xr:uid="{725B2A9C-E526-44FB-94FB-67F2A605326F}"/>
    <cellStyle name="Comma 5 6 4" xfId="480" xr:uid="{00000000-0005-0000-0000-000039020000}"/>
    <cellStyle name="Comma 5 6 4 10" xfId="13543" xr:uid="{69DFF61A-3937-4D61-A1C6-BCFA084C7E61}"/>
    <cellStyle name="Comma 5 6 4 2" xfId="1651" xr:uid="{00000000-0005-0000-0000-00003A020000}"/>
    <cellStyle name="Comma 5 6 4 2 2" xfId="23231" xr:uid="{631D18D8-9F14-4EF0-8240-8FC074BE2970}"/>
    <cellStyle name="Comma 5 6 4 2 2 2" xfId="29832" xr:uid="{ACAEC5BD-7D04-4A07-8311-C37FECBDA470}"/>
    <cellStyle name="Comma 5 6 4 2 2 2 2" xfId="30697" xr:uid="{6FD28594-8527-46A9-81FF-53A5969F8A03}"/>
    <cellStyle name="Comma 5 6 4 2 3" xfId="23616" xr:uid="{EB20E96A-ABBE-4405-A83A-0C56D225D782}"/>
    <cellStyle name="Comma 5 6 4 2 4" xfId="30050" xr:uid="{55CA51AD-2F4D-46A7-8227-ED4BBA99702B}"/>
    <cellStyle name="Comma 5 6 4 3" xfId="1652" xr:uid="{00000000-0005-0000-0000-00003B020000}"/>
    <cellStyle name="Comma 5 6 4 4" xfId="1650" xr:uid="{00000000-0005-0000-0000-00003C020000}"/>
    <cellStyle name="Comma 5 6 4 5" xfId="4401" xr:uid="{DCD7CC65-2C6B-43C4-8785-9E881C1BCA13}"/>
    <cellStyle name="Comma 5 6 4 5 2" xfId="9173" xr:uid="{29D46A5B-5EF4-4D5F-A22D-461AEE36AEE4}"/>
    <cellStyle name="Comma 5 6 4 5 2 2" xfId="19553" xr:uid="{915B69A5-F130-476E-A455-3362F3718E7A}"/>
    <cellStyle name="Comma 5 6 4 5 2 3" xfId="31067" xr:uid="{F2786672-7DFE-4FB0-BA25-C00762325A99}"/>
    <cellStyle name="Comma 5 6 4 5 2 4" xfId="30696" xr:uid="{4B424C80-EECD-4381-B558-D0681B8D1102}"/>
    <cellStyle name="Comma 5 6 4 5 3" xfId="12006" xr:uid="{F056B21E-8EEC-42D1-A5EC-AC363C419105}"/>
    <cellStyle name="Comma 5 6 4 5 3 2" xfId="22386" xr:uid="{6193C099-469F-4BED-9B2E-5342B05049AB}"/>
    <cellStyle name="Comma 5 6 4 5 4" xfId="16720" xr:uid="{101AE1AE-F90A-41ED-876F-AC99EDFE262D}"/>
    <cellStyle name="Comma 5 6 4 6" xfId="4873" xr:uid="{606B6403-7A80-4C7A-AB8E-023D16F4F682}"/>
    <cellStyle name="Comma 5 6 4 6 2" xfId="14165" xr:uid="{AAE9E0B8-5207-490D-B683-5B8B2029A3E9}"/>
    <cellStyle name="Comma 5 6 4 7" xfId="6618" xr:uid="{D8BDED57-485A-4A5D-A931-A9573409E00D}"/>
    <cellStyle name="Comma 5 6 4 7 2" xfId="16998" xr:uid="{4FDFD70E-F66A-4013-9215-3448C2947268}"/>
    <cellStyle name="Comma 5 6 4 8" xfId="9451" xr:uid="{7331E9E2-6F0D-46C8-9F00-16E1BAED187C}"/>
    <cellStyle name="Comma 5 6 4 8 2" xfId="19831" xr:uid="{982F0F29-74E0-425B-826B-D189FCA037A6}"/>
    <cellStyle name="Comma 5 6 4 9" xfId="24590" xr:uid="{E92AF8D2-F737-4F3F-8E21-3899B629C4BC}"/>
    <cellStyle name="Comma 5 6 5" xfId="1653" xr:uid="{00000000-0005-0000-0000-00003D020000}"/>
    <cellStyle name="Comma 5 6 5 2" xfId="2870" xr:uid="{00000000-0005-0000-0000-0000D1010000}"/>
    <cellStyle name="Comma 5 6 5 2 2" xfId="7987" xr:uid="{A4168C2C-017A-4E86-848B-D43FC33D9E71}"/>
    <cellStyle name="Comma 5 6 5 2 2 2" xfId="28257" xr:uid="{5F5CF18B-E883-4239-80F4-25A57F9ABFF8}"/>
    <cellStyle name="Comma 5 6 5 2 2 2 2" xfId="31204" xr:uid="{7D4C9951-2CC3-4A50-BBC9-67EE0E29863D}"/>
    <cellStyle name="Comma 5 6 5 2 2 2 3" xfId="30698" xr:uid="{776FC7D4-7BCD-4D98-A3F7-74BEEC5CD323}"/>
    <cellStyle name="Comma 5 6 5 2 2 3" xfId="27866" xr:uid="{C54C1D54-1B79-487A-9CB9-DFE7AE2A9CD6}"/>
    <cellStyle name="Comma 5 6 5 2 2 4" xfId="18367" xr:uid="{58248E8F-2F5A-4FBC-BA63-B8901727DC47}"/>
    <cellStyle name="Comma 5 6 5 2 3" xfId="10820" xr:uid="{78AA1DAD-4757-4283-9FE6-DE180516122E}"/>
    <cellStyle name="Comma 5 6 5 2 3 2" xfId="21200" xr:uid="{0F318335-83CE-4969-9344-703F784264E8}"/>
    <cellStyle name="Comma 5 6 5 2 4" xfId="24842" xr:uid="{58FE6BB2-A654-4842-9D03-347B90CB102C}"/>
    <cellStyle name="Comma 5 6 5 2 5" xfId="15534" xr:uid="{90E983AF-E2A7-47E2-8A74-579B8D03F159}"/>
    <cellStyle name="Comma 5 6 5 3" xfId="3540" xr:uid="{00000000-0005-0000-0000-00003D020000}"/>
    <cellStyle name="Comma 5 6 5 4" xfId="5581" xr:uid="{F71FC95D-44D7-4567-A472-4307DC68F426}"/>
    <cellStyle name="Comma 5 6 5 4 2" xfId="29841" xr:uid="{C378B11F-FE1B-4D48-8F76-B07AE9EB0C13}"/>
    <cellStyle name="Comma 5 6 5 5" xfId="22674" xr:uid="{55490A9E-01D7-460C-A9F7-9F91E148E222}"/>
    <cellStyle name="Comma 5 6 5 6" xfId="13363" xr:uid="{EA787D51-6E05-4DA2-BB3C-931FD37A02C3}"/>
    <cellStyle name="Comma 5 6 6" xfId="1654" xr:uid="{00000000-0005-0000-0000-00003E020000}"/>
    <cellStyle name="Comma 5 6 6 2" xfId="2502" xr:uid="{00000000-0005-0000-0000-0000D2010000}"/>
    <cellStyle name="Comma 5 6 6 2 2" xfId="7627" xr:uid="{1BEB08BA-662C-4878-B2D9-0F34C8877877}"/>
    <cellStyle name="Comma 5 6 6 2 2 2" xfId="18007" xr:uid="{BD27081A-33EF-4C77-96E7-2C5D52AB2CB3}"/>
    <cellStyle name="Comma 5 6 6 2 3" xfId="10460" xr:uid="{B1DF0B21-DA5F-41AD-B192-AC41182AEEC6}"/>
    <cellStyle name="Comma 5 6 6 2 3 2" xfId="20840" xr:uid="{BF5CE5FE-3EF1-4520-BDE5-A886A7DBD274}"/>
    <cellStyle name="Comma 5 6 6 2 4" xfId="27699" xr:uid="{ABFDF23C-0423-457C-83B1-A087B20ABBEA}"/>
    <cellStyle name="Comma 5 6 6 2 5" xfId="27362" xr:uid="{F19CC4E9-508D-499B-8F9E-0BA9B4616EF6}"/>
    <cellStyle name="Comma 5 6 6 2 6" xfId="15174" xr:uid="{7FD278A5-F30B-4C06-B250-225256092BE0}"/>
    <cellStyle name="Comma 5 6 6 3" xfId="3542" xr:uid="{00000000-0005-0000-0000-00003E020000}"/>
    <cellStyle name="Comma 5 6 6 4" xfId="5582" xr:uid="{C299B670-1E97-4C26-B434-264A76914A49}"/>
    <cellStyle name="Comma 5 6 6 4 2" xfId="29870" xr:uid="{C06840A9-7BF7-48E8-BD43-5AA0864EF63B}"/>
    <cellStyle name="Comma 5 6 6 5" xfId="23725" xr:uid="{5713D575-9C81-4804-B1A8-F5DE5B0FFABF}"/>
    <cellStyle name="Comma 5 6 6 6" xfId="12890" xr:uid="{FB173E75-DA18-4987-8EEB-D3CA7E70D2C0}"/>
    <cellStyle name="Comma 5 6 7" xfId="1640" xr:uid="{00000000-0005-0000-0000-00003F020000}"/>
    <cellStyle name="Comma 5 6 7 2" xfId="2258" xr:uid="{00000000-0005-0000-0000-0000C6010000}"/>
    <cellStyle name="Comma 5 6 7 2 2" xfId="7385" xr:uid="{B1ADE0B4-0841-4EA0-8361-A573FE98E495}"/>
    <cellStyle name="Comma 5 6 7 2 2 2" xfId="17765" xr:uid="{35FCECEC-1608-4E78-8E5B-E19FCE3F68EB}"/>
    <cellStyle name="Comma 5 6 7 2 3" xfId="10218" xr:uid="{5D91E43A-ED10-41E3-9D74-036AA5B5FE1B}"/>
    <cellStyle name="Comma 5 6 7 2 3 2" xfId="20598" xr:uid="{B2E5C644-A4CF-49A9-AA57-CA35A1AF6478}"/>
    <cellStyle name="Comma 5 6 7 2 4" xfId="28490" xr:uid="{9A66F825-2F8B-4320-A260-883602AAA4D7}"/>
    <cellStyle name="Comma 5 6 7 2 5" xfId="25898" xr:uid="{3DDE40A2-D002-44C3-BB89-D8C7AFCBCEAB}"/>
    <cellStyle name="Comma 5 6 7 2 6" xfId="14932" xr:uid="{9070B726-4E0F-4A72-B935-ED3611F82692}"/>
    <cellStyle name="Comma 5 6 7 3" xfId="3681" xr:uid="{00000000-0005-0000-0000-00003F020000}"/>
    <cellStyle name="Comma 5 6 7 4" xfId="23676" xr:uid="{98C2CE82-9E9A-455F-9994-C8EBEE219C54}"/>
    <cellStyle name="Comma 5 6 8" xfId="3862" xr:uid="{75645FB4-205D-4E97-ABC5-C721ABB9F46B}"/>
    <cellStyle name="Comma 5 6 8 2" xfId="8694" xr:uid="{9C4DAFBF-0377-441E-B8E5-C883A9095C2E}"/>
    <cellStyle name="Comma 5 6 8 2 2" xfId="19074" xr:uid="{B509ABE0-D8C4-4066-83AA-AE80A9FA47F9}"/>
    <cellStyle name="Comma 5 6 8 3" xfId="11527" xr:uid="{8BBD3814-0477-4211-98F9-083CA8A425D3}"/>
    <cellStyle name="Comma 5 6 8 3 2" xfId="21907" xr:uid="{41DAC589-E123-4832-BCB0-093350FF3653}"/>
    <cellStyle name="Comma 5 6 8 4" xfId="26490" xr:uid="{5A3E59E1-46B3-4497-B3B1-54407837B839}"/>
    <cellStyle name="Comma 5 6 8 5" xfId="27286" xr:uid="{C2C9EF68-7E4B-49EF-B522-A266D5396DCF}"/>
    <cellStyle name="Comma 5 6 8 6" xfId="16241" xr:uid="{9E8CB0D6-6B8E-4477-B094-490FBDC1FBC1}"/>
    <cellStyle name="Comma 5 6 9" xfId="4869" xr:uid="{C6A25E47-8C83-4DB5-8384-5642D1F451D1}"/>
    <cellStyle name="Comma 5 6 9 2" xfId="28492" xr:uid="{17BF5DBF-6F50-48C0-B849-55785DDD8055}"/>
    <cellStyle name="Comma 5 6 9 3" xfId="26491" xr:uid="{C62C78BA-C0F0-45C9-8AE1-A73B68B1AD84}"/>
    <cellStyle name="Comma 5 6 9 4" xfId="14161" xr:uid="{B80FD583-A4D1-422C-8EF7-CDF096FE6F6F}"/>
    <cellStyle name="Comma 5 7" xfId="481" xr:uid="{00000000-0005-0000-0000-000040020000}"/>
    <cellStyle name="Comma 5 7 10" xfId="6619" xr:uid="{14EE97B8-3107-4485-AD21-11E6538925C2}"/>
    <cellStyle name="Comma 5 7 10 2" xfId="16999" xr:uid="{5CBD8036-72DA-473D-8A8A-0E93E593676C}"/>
    <cellStyle name="Comma 5 7 11" xfId="9452" xr:uid="{CBC3D018-F339-48CA-809A-9BD129D1579D}"/>
    <cellStyle name="Comma 5 7 11 2" xfId="19832" xr:uid="{6D1C1702-DB26-4213-A813-D47E860EB7BE}"/>
    <cellStyle name="Comma 5 7 12" xfId="24089" xr:uid="{730B1F54-6836-4D9C-81FE-2FB8C980C0BD}"/>
    <cellStyle name="Comma 5 7 13" xfId="12508" xr:uid="{66F9A521-1AD4-4187-BA8A-DB446B7A9868}"/>
    <cellStyle name="Comma 5 7 2" xfId="482" xr:uid="{00000000-0005-0000-0000-000041020000}"/>
    <cellStyle name="Comma 5 7 2 10" xfId="24573" xr:uid="{4F2F782D-5870-4461-A2CB-636E40F9A215}"/>
    <cellStyle name="Comma 5 7 2 11" xfId="12666" xr:uid="{8E6FD8F7-43D2-4EB7-8A0D-38A637E02AD2}"/>
    <cellStyle name="Comma 5 7 2 2" xfId="483" xr:uid="{00000000-0005-0000-0000-000042020000}"/>
    <cellStyle name="Comma 5 7 2 2 2" xfId="1658" xr:uid="{00000000-0005-0000-0000-000043020000}"/>
    <cellStyle name="Comma 5 7 2 2 2 2" xfId="23366" xr:uid="{1634567F-8A14-4929-8EE8-848E60E811A4}"/>
    <cellStyle name="Comma 5 7 2 2 2 2 2" xfId="29734" xr:uid="{FE2222D0-7793-40F0-A436-798F90E6F940}"/>
    <cellStyle name="Comma 5 7 2 2 2 2 2 2" xfId="30700" xr:uid="{9BD97334-2881-445B-A34E-42326F312AE5}"/>
    <cellStyle name="Comma 5 7 2 2 2 3" xfId="25602" xr:uid="{2E4144DF-BA35-444A-B073-CD4ECDA4E41B}"/>
    <cellStyle name="Comma 5 7 2 2 2 4" xfId="30051" xr:uid="{9E34B2C9-B31D-4C5D-8B66-EEB757494DBF}"/>
    <cellStyle name="Comma 5 7 2 2 3" xfId="1659" xr:uid="{00000000-0005-0000-0000-000044020000}"/>
    <cellStyle name="Comma 5 7 2 2 3 2" xfId="26635" xr:uid="{5556106A-FC6B-4A1F-BCE2-D4D23FB55ECF}"/>
    <cellStyle name="Comma 5 7 2 2 3 3" xfId="26990" xr:uid="{79683DFE-2E88-4A76-9341-AE0DCE02312A}"/>
    <cellStyle name="Comma 5 7 2 2 4" xfId="1657" xr:uid="{00000000-0005-0000-0000-000045020000}"/>
    <cellStyle name="Comma 5 7 2 2 5" xfId="4876" xr:uid="{662677CF-EED7-4EE9-A1F4-218A4809BCE7}"/>
    <cellStyle name="Comma 5 7 2 2 5 2" xfId="26536" xr:uid="{2AA00ACA-3F70-4143-882E-9AB90CBCFDA9}"/>
    <cellStyle name="Comma 5 7 2 2 5 2 2" xfId="31178" xr:uid="{0FF2F87E-EA1D-4F08-B923-8F0B3224573A}"/>
    <cellStyle name="Comma 5 7 2 2 5 2 3" xfId="30699" xr:uid="{A84E266A-6C4D-48FB-B0F5-7AE41F9D8B5F}"/>
    <cellStyle name="Comma 5 7 2 2 5 3" xfId="26332" xr:uid="{DC4C886B-FA07-433C-8E3D-E3869D9D293F}"/>
    <cellStyle name="Comma 5 7 2 2 5 4" xfId="14168" xr:uid="{11D3F6A0-2075-4D5B-886A-9165B7D14B04}"/>
    <cellStyle name="Comma 5 7 2 2 6" xfId="6621" xr:uid="{1663967D-20F1-45F3-ACE2-E60A145759CC}"/>
    <cellStyle name="Comma 5 7 2 2 6 2" xfId="17001" xr:uid="{40A5B1FA-4FD8-4C4C-9CCE-C8EF4F188AD0}"/>
    <cellStyle name="Comma 5 7 2 2 7" xfId="9454" xr:uid="{97B3FDC4-0CBD-4885-BFCD-715739C8CD60}"/>
    <cellStyle name="Comma 5 7 2 2 7 2" xfId="19834" xr:uid="{1C7A9CF3-0EA0-4CBB-AB63-A14EBACE1599}"/>
    <cellStyle name="Comma 5 7 2 2 8" xfId="24471" xr:uid="{F8F1E486-2341-40EC-80C1-2B7172C7D86B}"/>
    <cellStyle name="Comma 5 7 2 2 9" xfId="13544" xr:uid="{305B0BF6-F862-44A4-BF42-178CF9A94E26}"/>
    <cellStyle name="Comma 5 7 2 3" xfId="1660" xr:uid="{00000000-0005-0000-0000-000046020000}"/>
    <cellStyle name="Comma 5 7 2 3 2" xfId="2671" xr:uid="{00000000-0005-0000-0000-0000D6010000}"/>
    <cellStyle name="Comma 5 7 2 3 2 2" xfId="7795" xr:uid="{13AA3425-DA08-49E7-8A0E-AF84A7626225}"/>
    <cellStyle name="Comma 5 7 2 3 2 2 2" xfId="18175" xr:uid="{846E0AB7-6954-4E03-AD74-1E9D6DC8BA7D}"/>
    <cellStyle name="Comma 5 7 2 3 2 3" xfId="10628" xr:uid="{BB9D0CC4-E015-488B-9CCE-E31DBCA3579D}"/>
    <cellStyle name="Comma 5 7 2 3 2 3 2" xfId="21008" xr:uid="{68F76178-87A8-4557-8677-E967A2D7086C}"/>
    <cellStyle name="Comma 5 7 2 3 2 4" xfId="15342" xr:uid="{190957A6-4825-4713-AF5A-F13B9F2FAB46}"/>
    <cellStyle name="Comma 5 7 2 3 2 5" xfId="30429" xr:uid="{73CA2C10-218A-4D2A-81E4-A47A78477738}"/>
    <cellStyle name="Comma 5 7 2 3 3" xfId="3541" xr:uid="{00000000-0005-0000-0000-000046020000}"/>
    <cellStyle name="Comma 5 7 2 3 4" xfId="5583" xr:uid="{F1C4E9C9-E7C5-4999-9F4B-6A3BEE167DF3}"/>
    <cellStyle name="Comma 5 7 2 3 4 2" xfId="29750" xr:uid="{9A070076-FD0C-4E69-84C5-AB1037CE374D}"/>
    <cellStyle name="Comma 5 7 2 3 5" xfId="25179" xr:uid="{5683F0CD-3BA8-4FCE-9083-BEF5A0F955FE}"/>
    <cellStyle name="Comma 5 7 2 3 6" xfId="13076" xr:uid="{20152E85-0F02-4F68-B0EF-188D729F7246}"/>
    <cellStyle name="Comma 5 7 2 4" xfId="1661" xr:uid="{00000000-0005-0000-0000-000047020000}"/>
    <cellStyle name="Comma 5 7 2 4 2" xfId="4681" xr:uid="{8FBE2D01-7106-47CC-A850-387B386B4D74}"/>
    <cellStyle name="Comma 5 7 2 4 2 2" xfId="9416" xr:uid="{B2026E21-6175-42C0-A65E-87647A35362B}"/>
    <cellStyle name="Comma 5 7 2 4 2 2 2" xfId="19796" xr:uid="{F0303F0C-183A-45C1-9195-D7000C274528}"/>
    <cellStyle name="Comma 5 7 2 4 2 2 3" xfId="31110" xr:uid="{F57B2301-3A0F-4B61-985A-7206CFD1129C}"/>
    <cellStyle name="Comma 5 7 2 4 2 2 4" xfId="30701" xr:uid="{A568AC5A-EBC6-4C11-987C-AB2234DC4239}"/>
    <cellStyle name="Comma 5 7 2 4 2 3" xfId="12249" xr:uid="{23FBDDE2-9ADE-4BC0-9007-49DEC224EDA3}"/>
    <cellStyle name="Comma 5 7 2 4 2 3 2" xfId="22629" xr:uid="{F0FD67B3-C129-4D8C-9442-46DA1BB55B29}"/>
    <cellStyle name="Comma 5 7 2 4 2 4" xfId="26492" xr:uid="{981C4E56-484D-4484-8BE4-DD13E3CB5DF3}"/>
    <cellStyle name="Comma 5 7 2 4 2 5" xfId="28340" xr:uid="{2FB2A506-78EB-4959-BCD8-892F75D1E3C7}"/>
    <cellStyle name="Comma 5 7 2 4 2 6" xfId="16963" xr:uid="{009B3A7B-75F5-4FB4-ABD6-939E56B02676}"/>
    <cellStyle name="Comma 5 7 2 4 3" xfId="23507" xr:uid="{85B2F1AA-03A0-41BE-B69E-339100CEA82F}"/>
    <cellStyle name="Comma 5 7 2 4 3 2" xfId="29899" xr:uid="{9C01E95A-74BC-47F7-B7A5-8BC1061F59A5}"/>
    <cellStyle name="Comma 5 7 2 4 4" xfId="30012" xr:uid="{106398AA-ED2F-4348-890B-9FBF05EF801E}"/>
    <cellStyle name="Comma 5 7 2 5" xfId="1656" xr:uid="{00000000-0005-0000-0000-000048020000}"/>
    <cellStyle name="Comma 5 7 2 5 2" xfId="25609" xr:uid="{B6E4083F-4A15-4CCF-B5C9-4526FACB1C2F}"/>
    <cellStyle name="Comma 5 7 2 5 3" xfId="25776" xr:uid="{FEC3CEA1-CCC7-4BCE-9945-F426DD63FDF4}"/>
    <cellStyle name="Comma 5 7 2 6" xfId="4123" xr:uid="{8B4C8D43-E0E5-4AA4-896D-89B582FFE9A0}"/>
    <cellStyle name="Comma 5 7 2 6 2" xfId="8895" xr:uid="{62414F10-5354-497E-9F35-D71FE3175349}"/>
    <cellStyle name="Comma 5 7 2 6 2 2" xfId="19275" xr:uid="{7239C4D9-0548-4ECD-A092-E1DF8E4C4DB6}"/>
    <cellStyle name="Comma 5 7 2 6 3" xfId="11728" xr:uid="{49F6E218-397A-4FC8-9A8F-49C9BA16B765}"/>
    <cellStyle name="Comma 5 7 2 6 3 2" xfId="22108" xr:uid="{3E9E1955-D564-42C6-A7B8-8DC94F3EFD2C}"/>
    <cellStyle name="Comma 5 7 2 6 4" xfId="27452" xr:uid="{B4576E0B-D014-4B36-B0DD-0BDA3C01EE80}"/>
    <cellStyle name="Comma 5 7 2 6 5" xfId="26754" xr:uid="{005A14DE-8FA2-49BA-AE9F-6B3B044914EF}"/>
    <cellStyle name="Comma 5 7 2 6 6" xfId="16442" xr:uid="{E0CC5760-C206-4DC8-959C-1204DE4D6DE6}"/>
    <cellStyle name="Comma 5 7 2 7" xfId="4875" xr:uid="{26FF34ED-32CA-4593-8F59-D08580833D08}"/>
    <cellStyle name="Comma 5 7 2 7 2" xfId="28446" xr:uid="{E4551655-4C6A-4234-9FB2-AA0A4072A4B6}"/>
    <cellStyle name="Comma 5 7 2 7 3" xfId="26474" xr:uid="{57B3AF28-A89F-4CFC-8F6D-F0E5AA0A664B}"/>
    <cellStyle name="Comma 5 7 2 7 4" xfId="14167" xr:uid="{5169EB45-ED88-4614-9E7A-6738ED91774B}"/>
    <cellStyle name="Comma 5 7 2 8" xfId="6620" xr:uid="{E2A93D07-4B32-4972-B959-0EF776D3F38D}"/>
    <cellStyle name="Comma 5 7 2 8 2" xfId="17000" xr:uid="{C7C32092-0198-4FBA-8CC3-16465F53900E}"/>
    <cellStyle name="Comma 5 7 2 9" xfId="9453" xr:uid="{78968388-FF15-4048-A1C5-0A2045233C55}"/>
    <cellStyle name="Comma 5 7 2 9 2" xfId="19833" xr:uid="{319B5FCB-59F1-49DD-985E-DEAA88C6C8A2}"/>
    <cellStyle name="Comma 5 7 3" xfId="484" xr:uid="{00000000-0005-0000-0000-000049020000}"/>
    <cellStyle name="Comma 5 7 3 10" xfId="13545" xr:uid="{D15422AB-BBBC-4DF0-9758-B4A5EE187C6E}"/>
    <cellStyle name="Comma 5 7 3 2" xfId="1663" xr:uid="{00000000-0005-0000-0000-00004A020000}"/>
    <cellStyle name="Comma 5 7 3 2 2" xfId="24168" xr:uid="{7614F62F-C149-4F7B-BB0D-0F5F3513A3E3}"/>
    <cellStyle name="Comma 5 7 3 2 2 2" xfId="29676" xr:uid="{2D743BA9-5D74-41FF-8A56-E6FF48540754}"/>
    <cellStyle name="Comma 5 7 3 2 2 2 2" xfId="30703" xr:uid="{F8B265D7-D215-4C1F-B255-1B417890B3FC}"/>
    <cellStyle name="Comma 5 7 3 2 3" xfId="24035" xr:uid="{A956536C-0D0C-4B64-AB6C-3D32B84691CB}"/>
    <cellStyle name="Comma 5 7 3 2 3 2" xfId="27245" xr:uid="{2D391E2F-17BF-40F3-AC9B-F935480D75C5}"/>
    <cellStyle name="Comma 5 7 3 2 4" xfId="30052" xr:uid="{7D739D2D-6EFB-4DC1-9CEE-49DF4959E175}"/>
    <cellStyle name="Comma 5 7 3 3" xfId="1664" xr:uid="{00000000-0005-0000-0000-00004B020000}"/>
    <cellStyle name="Comma 5 7 3 4" xfId="1662" xr:uid="{00000000-0005-0000-0000-00004C020000}"/>
    <cellStyle name="Comma 5 7 3 4 2" xfId="27492" xr:uid="{255A2A1F-FD39-4D43-951D-12CE0A0F4BA0}"/>
    <cellStyle name="Comma 5 7 3 4 3" xfId="27821" xr:uid="{27574CA1-AC0A-41F4-AA4C-8BF3E9895FE7}"/>
    <cellStyle name="Comma 5 7 3 5" xfId="4402" xr:uid="{4DD17AB7-B1D9-46CC-BF1C-EB5BCE74B406}"/>
    <cellStyle name="Comma 5 7 3 5 2" xfId="9174" xr:uid="{4D4C7758-87C3-4B4E-8E9C-C9B199390E7A}"/>
    <cellStyle name="Comma 5 7 3 5 2 2" xfId="19554" xr:uid="{3B6289B8-4D36-4925-82A9-3737B8F64823}"/>
    <cellStyle name="Comma 5 7 3 5 2 3" xfId="31068" xr:uid="{4F35AD9B-147C-403E-AC2A-4005FB889638}"/>
    <cellStyle name="Comma 5 7 3 5 2 4" xfId="30702" xr:uid="{2CF44F40-820F-4CCA-B82A-E11E5C240E31}"/>
    <cellStyle name="Comma 5 7 3 5 3" xfId="12007" xr:uid="{559DC158-2D14-4ABB-AC79-7AAA8E5548A3}"/>
    <cellStyle name="Comma 5 7 3 5 3 2" xfId="22387" xr:uid="{3F42002C-0E4F-47D5-BBD6-1EEC7BAE73C5}"/>
    <cellStyle name="Comma 5 7 3 5 4" xfId="28129" xr:uid="{D1033E38-680C-4A2B-B69A-7E4E343DB956}"/>
    <cellStyle name="Comma 5 7 3 5 5" xfId="26097" xr:uid="{6849C713-679B-445F-AF71-4C1F1D6E6B36}"/>
    <cellStyle name="Comma 5 7 3 5 6" xfId="16721" xr:uid="{410E88C8-AC3B-421E-A629-73B44050E3B6}"/>
    <cellStyle name="Comma 5 7 3 6" xfId="4877" xr:uid="{1876B2D4-FC16-4C19-AC17-48842C3BA5C3}"/>
    <cellStyle name="Comma 5 7 3 6 2" xfId="26356" xr:uid="{0C0228FA-0A20-403D-B2B7-730C2183EAD4}"/>
    <cellStyle name="Comma 5 7 3 6 3" xfId="27312" xr:uid="{E5C09990-3CDE-48AF-8C5B-2501A3A2AF89}"/>
    <cellStyle name="Comma 5 7 3 6 4" xfId="14169" xr:uid="{B41F4920-B677-4008-8D4D-4C97D33518E5}"/>
    <cellStyle name="Comma 5 7 3 7" xfId="6622" xr:uid="{2238A681-9B22-49F9-A64A-5EA4AB96A8CD}"/>
    <cellStyle name="Comma 5 7 3 7 2" xfId="17002" xr:uid="{345BFF67-6D65-4053-B41A-B181030CAC76}"/>
    <cellStyle name="Comma 5 7 3 8" xfId="9455" xr:uid="{B1DC7DC7-1B68-4A50-AC4D-163FEEDE3729}"/>
    <cellStyle name="Comma 5 7 3 8 2" xfId="19835" xr:uid="{75625703-E2A7-4A13-8668-CA64BE646442}"/>
    <cellStyle name="Comma 5 7 3 9" xfId="23406" xr:uid="{900D5B1C-1589-4E23-9FE1-E88EEF3CCA25}"/>
    <cellStyle name="Comma 5 7 4" xfId="485" xr:uid="{00000000-0005-0000-0000-00004D020000}"/>
    <cellStyle name="Comma 5 7 4 2" xfId="1666" xr:uid="{00000000-0005-0000-0000-00004E020000}"/>
    <cellStyle name="Comma 5 7 4 2 2" xfId="23872" xr:uid="{318CB862-A3EC-47AD-A897-C9FDF3F8389C}"/>
    <cellStyle name="Comma 5 7 4 2 2 2" xfId="29829" xr:uid="{F7CD230F-B65A-4593-9417-9FB6AD98AA28}"/>
    <cellStyle name="Comma 5 7 4 2 2 2 2" xfId="30705" xr:uid="{8D9CD661-7477-4CA4-A153-5E6471FBB6CB}"/>
    <cellStyle name="Comma 5 7 4 2 3" xfId="23288" xr:uid="{D45419FA-DEA1-4FF5-944A-3804F3B313AF}"/>
    <cellStyle name="Comma 5 7 4 2 4" xfId="30034" xr:uid="{AC32E726-9F55-4195-96E0-7352BD474D9D}"/>
    <cellStyle name="Comma 5 7 4 3" xfId="1667" xr:uid="{00000000-0005-0000-0000-00004F020000}"/>
    <cellStyle name="Comma 5 7 4 4" xfId="1665" xr:uid="{00000000-0005-0000-0000-000050020000}"/>
    <cellStyle name="Comma 5 7 4 5" xfId="4878" xr:uid="{3D09B3A8-38B2-40D7-B78F-B863AAC63FA9}"/>
    <cellStyle name="Comma 5 7 4 5 2" xfId="14170" xr:uid="{AD591B44-9CC8-430F-9198-2C6296802480}"/>
    <cellStyle name="Comma 5 7 4 5 2 2" xfId="31113" xr:uid="{FF2EE620-52C5-4E38-901B-D8EC7D6F936B}"/>
    <cellStyle name="Comma 5 7 4 5 2 3" xfId="30704" xr:uid="{1BAA88F6-1BCE-4EA7-8A2A-713DC40B742F}"/>
    <cellStyle name="Comma 5 7 4 6" xfId="6623" xr:uid="{894ABF0A-6BA8-48AA-8DFF-AC94D6126965}"/>
    <cellStyle name="Comma 5 7 4 6 2" xfId="17003" xr:uid="{6A00D9E2-AA70-4FB1-84BE-F4DDC6A9E149}"/>
    <cellStyle name="Comma 5 7 4 7" xfId="9456" xr:uid="{B2F99BCC-99DB-48BC-B179-3BE0EBE58D9C}"/>
    <cellStyle name="Comma 5 7 4 7 2" xfId="19836" xr:uid="{DADE28A0-C82D-46F6-9BA7-9602FC15CA84}"/>
    <cellStyle name="Comma 5 7 4 8" xfId="25327" xr:uid="{BF51AFBA-C3EF-4A49-AF89-92329EABBD92}"/>
    <cellStyle name="Comma 5 7 4 9" xfId="13364" xr:uid="{48C609D4-FB79-4C2B-8D6D-7E9A662F329E}"/>
    <cellStyle name="Comma 5 7 5" xfId="1668" xr:uid="{00000000-0005-0000-0000-000051020000}"/>
    <cellStyle name="Comma 5 7 5 2" xfId="2562" xr:uid="{00000000-0005-0000-0000-0000D9010000}"/>
    <cellStyle name="Comma 5 7 5 2 2" xfId="7687" xr:uid="{81DA16CF-D215-46C7-B658-9ECDB619D97F}"/>
    <cellStyle name="Comma 5 7 5 2 2 2" xfId="18067" xr:uid="{2726BB12-E6AC-481B-9208-5B10A5F45B41}"/>
    <cellStyle name="Comma 5 7 5 2 3" xfId="10520" xr:uid="{DABF3BF7-D668-403B-A2AE-D3063CA6539E}"/>
    <cellStyle name="Comma 5 7 5 2 3 2" xfId="20900" xr:uid="{E5785C61-46FE-4A81-9423-D6AB3976B8C6}"/>
    <cellStyle name="Comma 5 7 5 2 4" xfId="15234" xr:uid="{FC16F968-3DF9-4BFB-B7B1-D95C3D6F7201}"/>
    <cellStyle name="Comma 5 7 5 2 5" xfId="30430" xr:uid="{0C859140-1E98-42C7-9ADC-47E8A5D1F2C8}"/>
    <cellStyle name="Comma 5 7 5 3" xfId="3707" xr:uid="{00000000-0005-0000-0000-000051020000}"/>
    <cellStyle name="Comma 5 7 5 4" xfId="5584" xr:uid="{445FBE4B-D100-4012-9843-6726F1C23419}"/>
    <cellStyle name="Comma 5 7 5 4 2" xfId="29842" xr:uid="{04BAC53C-0E86-4839-945D-6630D920F403}"/>
    <cellStyle name="Comma 5 7 5 5" xfId="23018" xr:uid="{36FEE959-41F0-4AD2-ACE4-7B3C0AB91829}"/>
    <cellStyle name="Comma 5 7 5 6" xfId="12950" xr:uid="{AD226341-77D4-472E-947F-DD3D504A66EE}"/>
    <cellStyle name="Comma 5 7 6" xfId="1669" xr:uid="{00000000-0005-0000-0000-000052020000}"/>
    <cellStyle name="Comma 5 7 6 2" xfId="2276" xr:uid="{00000000-0005-0000-0000-0000D3010000}"/>
    <cellStyle name="Comma 5 7 6 2 2" xfId="7403" xr:uid="{3226EB56-C19C-4DBE-9045-9998AD6D10C3}"/>
    <cellStyle name="Comma 5 7 6 2 2 2" xfId="17783" xr:uid="{7675AAEB-FC53-4CB7-B026-3B64B3F06C49}"/>
    <cellStyle name="Comma 5 7 6 2 3" xfId="10236" xr:uid="{92857883-0D6F-453D-9F27-EA6BC1F109FE}"/>
    <cellStyle name="Comma 5 7 6 2 3 2" xfId="20616" xr:uid="{F6F49F5D-3C06-4B15-8741-620B84013F91}"/>
    <cellStyle name="Comma 5 7 6 2 4" xfId="28557" xr:uid="{11E3C67F-D49E-4BF1-9903-523A4EE179B5}"/>
    <cellStyle name="Comma 5 7 6 2 5" xfId="28426" xr:uid="{28E3BD14-F77D-4EF8-8E21-6A639D6701CD}"/>
    <cellStyle name="Comma 5 7 6 2 6" xfId="14950" xr:uid="{0A31539B-6983-42F9-B3F7-A5F5AC1A26E7}"/>
    <cellStyle name="Comma 5 7 6 3" xfId="2064" xr:uid="{00000000-0005-0000-0000-000052020000}"/>
    <cellStyle name="Comma 5 7 6 4" xfId="23609" xr:uid="{D63C9F0C-4833-4AA3-880E-89DB790C2360}"/>
    <cellStyle name="Comma 5 7 6 4 2" xfId="29881" xr:uid="{46A80738-32FD-4F61-83A7-D4444073205A}"/>
    <cellStyle name="Comma 5 7 6 5" xfId="30003" xr:uid="{9E45B833-AA3E-4C42-86BA-FF11565FD327}"/>
    <cellStyle name="Comma 5 7 7" xfId="1655" xr:uid="{00000000-0005-0000-0000-000053020000}"/>
    <cellStyle name="Comma 5 7 7 2" xfId="27466" xr:uid="{F7E8B45B-C5F3-45F3-8652-1B25E60F4742}"/>
    <cellStyle name="Comma 5 7 7 3" xfId="28400" xr:uid="{94908BF2-0398-46D6-996F-F460030C3D64}"/>
    <cellStyle name="Comma 5 7 8" xfId="3863" xr:uid="{4D8E6C94-8977-4B3D-8541-5736DE38FB0C}"/>
    <cellStyle name="Comma 5 7 8 2" xfId="8695" xr:uid="{40566834-5CF1-4919-ABA6-CD259060D39C}"/>
    <cellStyle name="Comma 5 7 8 2 2" xfId="19075" xr:uid="{7FBF4413-9D43-4675-86AB-DC0EECC16F3B}"/>
    <cellStyle name="Comma 5 7 8 3" xfId="11528" xr:uid="{6BA6E460-B37A-4259-936B-5A7951C58242}"/>
    <cellStyle name="Comma 5 7 8 3 2" xfId="21908" xr:uid="{4E395C52-F27A-4799-8125-21C56070155B}"/>
    <cellStyle name="Comma 5 7 8 4" xfId="27981" xr:uid="{A1830401-4BE9-4047-8037-B582661AD80D}"/>
    <cellStyle name="Comma 5 7 8 5" xfId="27392" xr:uid="{A15B847E-0BCF-49BD-8467-CBB5224689F1}"/>
    <cellStyle name="Comma 5 7 8 6" xfId="16242" xr:uid="{FEEF5453-E726-4908-8A0B-7BD9DE73FA2F}"/>
    <cellStyle name="Comma 5 7 9" xfId="4874" xr:uid="{03CC9048-C24C-410E-B772-7E39F372F37F}"/>
    <cellStyle name="Comma 5 7 9 2" xfId="25914" xr:uid="{AD33B97C-D782-4AFC-9027-B6A080A83C9D}"/>
    <cellStyle name="Comma 5 7 9 3" xfId="27495" xr:uid="{82106660-3FC9-438C-BE38-76FC4CF091A9}"/>
    <cellStyle name="Comma 5 7 9 4" xfId="14166" xr:uid="{EF4ABBE1-E4DF-499A-A6CF-1C49A7ED091F}"/>
    <cellStyle name="Comma 5 8" xfId="486" xr:uid="{00000000-0005-0000-0000-000054020000}"/>
    <cellStyle name="Comma 5 8 10" xfId="9457" xr:uid="{3C0A6B10-AD79-48DD-AD99-93B446F10170}"/>
    <cellStyle name="Comma 5 8 10 2" xfId="19837" xr:uid="{F1C8E9F7-1193-43B8-8AB8-F02488840E21}"/>
    <cellStyle name="Comma 5 8 11" xfId="25155" xr:uid="{75EAFF25-E7F3-4723-A770-3674B2E75CAB}"/>
    <cellStyle name="Comma 5 8 12" xfId="12509" xr:uid="{A942E7ED-6000-4D8F-BC51-BE1BC90B00D9}"/>
    <cellStyle name="Comma 5 8 2" xfId="487" xr:uid="{00000000-0005-0000-0000-000055020000}"/>
    <cellStyle name="Comma 5 8 2 10" xfId="12667" xr:uid="{2D2060DC-65AE-4C74-A3D9-8EB52DE8C408}"/>
    <cellStyle name="Comma 5 8 2 2" xfId="1672" xr:uid="{00000000-0005-0000-0000-000056020000}"/>
    <cellStyle name="Comma 5 8 2 2 2" xfId="3039" xr:uid="{00000000-0005-0000-0000-0000DC010000}"/>
    <cellStyle name="Comma 5 8 2 2 2 2" xfId="8119" xr:uid="{2FF0FD7F-E2DD-4DD8-9A96-350194FBC0BA}"/>
    <cellStyle name="Comma 5 8 2 2 2 2 2" xfId="18499" xr:uid="{6CBA26F6-B2A4-410D-8EE9-DD2208A3DA39}"/>
    <cellStyle name="Comma 5 8 2 2 2 2 2 2" xfId="31142" xr:uid="{45C30206-3A93-4FA0-9F4F-E970C6555ABA}"/>
    <cellStyle name="Comma 5 8 2 2 2 2 2 3" xfId="30706" xr:uid="{40931A3F-EFB0-4B78-8C96-34DE658927E1}"/>
    <cellStyle name="Comma 5 8 2 2 2 3" xfId="10952" xr:uid="{B67D79DF-839B-42F2-A78D-28B2A1C986A8}"/>
    <cellStyle name="Comma 5 8 2 2 2 3 2" xfId="21332" xr:uid="{3AB97040-58F8-431F-9EC8-19760859A498}"/>
    <cellStyle name="Comma 5 8 2 2 2 4" xfId="27338" xr:uid="{D41D5792-1986-4C04-A298-742DBF272AAF}"/>
    <cellStyle name="Comma 5 8 2 2 2 5" xfId="26730" xr:uid="{27B648EF-2FFF-427C-A176-666178209CC9}"/>
    <cellStyle name="Comma 5 8 2 2 2 6" xfId="15666" xr:uid="{2608C0D8-305F-419E-951B-D34D60039A78}"/>
    <cellStyle name="Comma 5 8 2 2 3" xfId="2079" xr:uid="{00000000-0005-0000-0000-000056020000}"/>
    <cellStyle name="Comma 5 8 2 2 4" xfId="5585" xr:uid="{D7CC4C04-6A8E-45ED-B093-5C53AC1FD03A}"/>
    <cellStyle name="Comma 5 8 2 2 4 2" xfId="29775" xr:uid="{06F5E240-6626-40DD-94FD-891798718C4E}"/>
    <cellStyle name="Comma 5 8 2 2 5" xfId="24965" xr:uid="{48F91E01-18C6-4DBA-9EA4-A83AD4E1DC50}"/>
    <cellStyle name="Comma 5 8 2 2 6" xfId="13546" xr:uid="{108AFC75-5EEA-45DD-B81D-0BD1DFE89DC5}"/>
    <cellStyle name="Comma 5 8 2 3" xfId="1673" xr:uid="{00000000-0005-0000-0000-000057020000}"/>
    <cellStyle name="Comma 5 8 2 3 2" xfId="24076" xr:uid="{3CCF6D1F-E1E6-4134-8808-CE7380243E72}"/>
    <cellStyle name="Comma 5 8 2 3 2 2" xfId="30707" xr:uid="{33BA462E-2DD6-45C4-9B64-D122CEE1605E}"/>
    <cellStyle name="Comma 5 8 2 3 2 3" xfId="30551" xr:uid="{B6513C23-9EE7-4413-9D8F-CAD62F9FD3DE}"/>
    <cellStyle name="Comma 5 8 2 3 3" xfId="23016" xr:uid="{DB6EE825-2DCD-429A-9F59-4AC7F43A2769}"/>
    <cellStyle name="Comma 5 8 2 3 4" xfId="30053" xr:uid="{978411B6-56DD-4C90-89F4-2121420A39C1}"/>
    <cellStyle name="Comma 5 8 2 3 5" xfId="29659" xr:uid="{A80A5DC5-EADA-408A-9E37-AA5872793871}"/>
    <cellStyle name="Comma 5 8 2 4" xfId="1671" xr:uid="{00000000-0005-0000-0000-000058020000}"/>
    <cellStyle name="Comma 5 8 2 4 2" xfId="28518" xr:uid="{DB5287D2-A3BC-4D9D-A5AD-D97C9934A7A4}"/>
    <cellStyle name="Comma 5 8 2 4 2 2" xfId="30708" xr:uid="{A3272CAB-83C9-416E-A5D9-D0B05295D51B}"/>
    <cellStyle name="Comma 5 8 2 4 2 3" xfId="30583" xr:uid="{E0F084EF-22C3-46D5-95E2-A0541AFFE25C}"/>
    <cellStyle name="Comma 5 8 2 4 3" xfId="26171" xr:uid="{7E618281-1C5F-460A-94D7-A8DF3AFFB69C}"/>
    <cellStyle name="Comma 5 8 2 5" xfId="4124" xr:uid="{1C3F77AF-A7C8-4533-B6B1-C8D28CB13A7B}"/>
    <cellStyle name="Comma 5 8 2 5 2" xfId="8896" xr:uid="{C3FF4CD3-EA9C-4318-B21E-3EA018511DCC}"/>
    <cellStyle name="Comma 5 8 2 5 2 2" xfId="19276" xr:uid="{3E624E4B-E89E-4968-9CC0-EAE8815D9589}"/>
    <cellStyle name="Comma 5 8 2 5 3" xfId="11729" xr:uid="{8895AA23-CF82-461B-8E31-DD794132AE9D}"/>
    <cellStyle name="Comma 5 8 2 5 3 2" xfId="22109" xr:uid="{B7E67C1F-B7FD-434C-9B87-E2B23FFE9A5A}"/>
    <cellStyle name="Comma 5 8 2 5 4" xfId="28139" xr:uid="{0F13D4FA-A56D-4B66-9D52-CC35EC6B2EEF}"/>
    <cellStyle name="Comma 5 8 2 5 5" xfId="28677" xr:uid="{D048A341-189D-403E-9C40-F13CE9BE81D0}"/>
    <cellStyle name="Comma 5 8 2 5 6" xfId="16443" xr:uid="{33935AFE-4F51-43AC-A6CB-9FDF190C92D7}"/>
    <cellStyle name="Comma 5 8 2 6" xfId="4880" xr:uid="{21AB6E75-CF3F-4863-AC61-3207B7577E91}"/>
    <cellStyle name="Comma 5 8 2 6 2" xfId="27388" xr:uid="{098BB1CA-BEA7-42F8-BF5F-85FEFB2D0AC9}"/>
    <cellStyle name="Comma 5 8 2 6 3" xfId="26883" xr:uid="{9E4D90C0-1C17-4307-ACEB-2359B2B61208}"/>
    <cellStyle name="Comma 5 8 2 6 4" xfId="14172" xr:uid="{C4778CE6-4BAC-44F1-9E41-1C8635F87209}"/>
    <cellStyle name="Comma 5 8 2 7" xfId="6625" xr:uid="{D3EAA14D-1E0B-4538-8E65-683FE1BE0297}"/>
    <cellStyle name="Comma 5 8 2 7 2" xfId="17005" xr:uid="{93B3EE8D-DDDC-4809-8B2B-5B5C7070BE70}"/>
    <cellStyle name="Comma 5 8 2 8" xfId="9458" xr:uid="{808E7EFB-896F-4927-AB71-638EC05A045F}"/>
    <cellStyle name="Comma 5 8 2 8 2" xfId="19838" xr:uid="{1A77B867-59F3-4355-915F-8AB538248483}"/>
    <cellStyle name="Comma 5 8 2 9" xfId="23447" xr:uid="{18C3C4C3-B3EA-4314-BF62-9AB647559B8D}"/>
    <cellStyle name="Comma 5 8 3" xfId="488" xr:uid="{00000000-0005-0000-0000-000059020000}"/>
    <cellStyle name="Comma 5 8 3 2" xfId="1675" xr:uid="{00000000-0005-0000-0000-00005A020000}"/>
    <cellStyle name="Comma 5 8 3 2 2" xfId="25617" xr:uid="{53D484A8-05DA-4B3D-8DBA-5F4A6B0638B9}"/>
    <cellStyle name="Comma 5 8 3 2 2 2" xfId="29807" xr:uid="{A16796A0-C536-46DB-8E0E-8CC66009832A}"/>
    <cellStyle name="Comma 5 8 3 2 2 2 2" xfId="30710" xr:uid="{F658FE12-6F3E-4B0A-B54E-A7FF09FDADE0}"/>
    <cellStyle name="Comma 5 8 3 2 3" xfId="25443" xr:uid="{8F83E9BD-D752-4670-83D0-42D787B89054}"/>
    <cellStyle name="Comma 5 8 3 2 3 2" xfId="27840" xr:uid="{3EDC9502-0DFD-4975-83D4-00C65AD487AD}"/>
    <cellStyle name="Comma 5 8 3 2 4" xfId="30035" xr:uid="{D3FD3568-0D74-4E96-85CC-D3A48B10523B}"/>
    <cellStyle name="Comma 5 8 3 3" xfId="1676" xr:uid="{00000000-0005-0000-0000-00005B020000}"/>
    <cellStyle name="Comma 5 8 3 4" xfId="1674" xr:uid="{00000000-0005-0000-0000-00005C020000}"/>
    <cellStyle name="Comma 5 8 3 4 2" xfId="28744" xr:uid="{CF49AA05-3FBE-48B3-9169-779FBD244A47}"/>
    <cellStyle name="Comma 5 8 3 4 3" xfId="26130" xr:uid="{29D4BED2-56B6-46AE-9E4F-1972B40BC537}"/>
    <cellStyle name="Comma 5 8 3 5" xfId="4881" xr:uid="{E6C69C7E-ECF0-471C-B3AB-6AF66D256BD8}"/>
    <cellStyle name="Comma 5 8 3 5 2" xfId="26283" xr:uid="{F9068B74-A36E-44C0-939A-8D82B5973B25}"/>
    <cellStyle name="Comma 5 8 3 5 2 2" xfId="31171" xr:uid="{842693BC-CC20-404C-8856-79558A6CD263}"/>
    <cellStyle name="Comma 5 8 3 5 2 3" xfId="30709" xr:uid="{813779E3-886C-4293-B28F-F0E9872B5AA5}"/>
    <cellStyle name="Comma 5 8 3 5 3" xfId="26317" xr:uid="{1F5EA9DF-30F0-424B-AA92-67EE89D7FD61}"/>
    <cellStyle name="Comma 5 8 3 5 4" xfId="14173" xr:uid="{053831D1-E6B8-4D4A-B53A-F0EA227B0C6B}"/>
    <cellStyle name="Comma 5 8 3 6" xfId="6626" xr:uid="{302D9AAF-4033-4F4A-9333-B2DAF1AC72E0}"/>
    <cellStyle name="Comma 5 8 3 6 2" xfId="26391" xr:uid="{EA4E0055-C778-4480-AF6D-C956F19B9F0C}"/>
    <cellStyle name="Comma 5 8 3 6 3" xfId="28167" xr:uid="{D160F3C5-B249-4A1B-8E65-E9A7B655F03E}"/>
    <cellStyle name="Comma 5 8 3 6 4" xfId="17006" xr:uid="{5B3EE229-9EF7-412C-9A14-4B62794194FD}"/>
    <cellStyle name="Comma 5 8 3 7" xfId="9459" xr:uid="{0F73EF67-2D55-4AA3-878F-7FA988FAA07A}"/>
    <cellStyle name="Comma 5 8 3 7 2" xfId="19839" xr:uid="{E87BF8B2-8F07-4B67-9777-D74549380BEF}"/>
    <cellStyle name="Comma 5 8 3 8" xfId="24642" xr:uid="{90466407-5C59-4679-A0DF-9465241FFE2E}"/>
    <cellStyle name="Comma 5 8 3 9" xfId="13365" xr:uid="{68C72232-8F8D-4BCD-95DB-452386CA181A}"/>
    <cellStyle name="Comma 5 8 4" xfId="1677" xr:uid="{00000000-0005-0000-0000-00005D020000}"/>
    <cellStyle name="Comma 5 8 4 2" xfId="2672" xr:uid="{00000000-0005-0000-0000-0000DE010000}"/>
    <cellStyle name="Comma 5 8 4 2 2" xfId="7796" xr:uid="{F638EECE-0E71-4D65-AB7A-5EC3D2DA2DE2}"/>
    <cellStyle name="Comma 5 8 4 2 2 2" xfId="18176" xr:uid="{29AD6800-71EF-4AC6-A5C0-235188E8DC06}"/>
    <cellStyle name="Comma 5 8 4 2 2 2 2" xfId="31134" xr:uid="{62D238FC-6347-4192-97CE-39DC26771B37}"/>
    <cellStyle name="Comma 5 8 4 2 2 2 3" xfId="30711" xr:uid="{CA877F40-44FB-4FD0-BE13-08310BD6406D}"/>
    <cellStyle name="Comma 5 8 4 2 3" xfId="10629" xr:uid="{A662D3E5-5529-433E-9F38-0E72E24892E7}"/>
    <cellStyle name="Comma 5 8 4 2 3 2" xfId="21009" xr:uid="{156F5CEB-62E7-4B15-BA2E-009B2D4A8D0C}"/>
    <cellStyle name="Comma 5 8 4 2 4" xfId="26593" xr:uid="{A98F3AEB-51B2-45FA-8234-BBC221C42CF9}"/>
    <cellStyle name="Comma 5 8 4 2 5" xfId="27638" xr:uid="{73969B14-80A1-422D-9678-64C5F63C541B}"/>
    <cellStyle name="Comma 5 8 4 2 6" xfId="15343" xr:uid="{1793C24A-20F7-42CB-8755-0ECC50167B23}"/>
    <cellStyle name="Comma 5 8 4 3" xfId="3591" xr:uid="{00000000-0005-0000-0000-00005D020000}"/>
    <cellStyle name="Comma 5 8 4 4" xfId="5586" xr:uid="{61B5B5BD-8CAB-4FD9-954C-4983326E849B}"/>
    <cellStyle name="Comma 5 8 4 4 2" xfId="29751" xr:uid="{B23374D4-9EA4-47D3-8221-B7DC4E11F6B5}"/>
    <cellStyle name="Comma 5 8 4 5" xfId="24622" xr:uid="{96C61288-71E4-410D-9E9C-8A084F7F738F}"/>
    <cellStyle name="Comma 5 8 4 6" xfId="13077" xr:uid="{93829F7F-8524-4FFE-ACB1-9DD87786DFD4}"/>
    <cellStyle name="Comma 5 8 5" xfId="1678" xr:uid="{00000000-0005-0000-0000-00005E020000}"/>
    <cellStyle name="Comma 5 8 5 2" xfId="2277" xr:uid="{00000000-0005-0000-0000-0000DA010000}"/>
    <cellStyle name="Comma 5 8 5 2 2" xfId="7404" xr:uid="{4CC94E42-2A69-4288-91E6-0A0CDB39740A}"/>
    <cellStyle name="Comma 5 8 5 2 2 2" xfId="17784" xr:uid="{EA5B116C-180F-42F3-A88C-9CF1C6EA4E88}"/>
    <cellStyle name="Comma 5 8 5 2 3" xfId="10237" xr:uid="{F37603B7-020C-4446-94E9-26E402843D14}"/>
    <cellStyle name="Comma 5 8 5 2 3 2" xfId="20617" xr:uid="{60368DDF-8376-4547-8F84-A1CE8660B8E2}"/>
    <cellStyle name="Comma 5 8 5 2 4" xfId="14951" xr:uid="{FE4C11F4-8B91-4C78-8892-97B10F08CBF2}"/>
    <cellStyle name="Comma 5 8 5 2 5" xfId="30431" xr:uid="{3EAE95C7-3CF1-49BF-B334-23DF8958441E}"/>
    <cellStyle name="Comma 5 8 5 3" xfId="2085" xr:uid="{00000000-0005-0000-0000-00005E020000}"/>
    <cellStyle name="Comma 5 8 5 4" xfId="24920" xr:uid="{73CD0007-7AA6-4C23-BE0B-E3F5295A5FA9}"/>
    <cellStyle name="Comma 5 8 5 4 2" xfId="29900" xr:uid="{5F75C6C7-0D1C-4F31-BA20-114360A40F9E}"/>
    <cellStyle name="Comma 5 8 5 5" xfId="30013" xr:uid="{C09199D8-A0F8-4F00-B4B1-D5B29F949D0F}"/>
    <cellStyle name="Comma 5 8 6" xfId="1670" xr:uid="{00000000-0005-0000-0000-00005F020000}"/>
    <cellStyle name="Comma 5 8 6 2" xfId="26585" xr:uid="{422903AC-287E-4EC3-BB8E-0A504F69CB1D}"/>
    <cellStyle name="Comma 5 8 6 2 2" xfId="30712" xr:uid="{3462D339-733B-4AEB-9A0A-A3A3A15B2E2A}"/>
    <cellStyle name="Comma 5 8 6 2 3" xfId="30582" xr:uid="{646BD82D-6032-48CF-BAD3-144F8987CF64}"/>
    <cellStyle name="Comma 5 8 6 3" xfId="27533" xr:uid="{6FB8E0C2-84CE-424A-9E5E-DE1608CF9682}"/>
    <cellStyle name="Comma 5 8 7" xfId="3864" xr:uid="{4309ED3C-13B3-40DD-AFCB-1964E1D79399}"/>
    <cellStyle name="Comma 5 8 7 2" xfId="8696" xr:uid="{6D792B25-135D-4B16-8980-F3F2F50FD3A9}"/>
    <cellStyle name="Comma 5 8 7 2 2" xfId="28963" xr:uid="{12EFBB26-22AB-4525-8B73-9E6EE6188A84}"/>
    <cellStyle name="Comma 5 8 7 2 3" xfId="28214" xr:uid="{BDEFF1D8-EA45-4FD4-AD6E-90DC9E7A8A92}"/>
    <cellStyle name="Comma 5 8 7 2 4" xfId="19076" xr:uid="{F4A6846B-B33F-431E-B946-D5A1090DE87E}"/>
    <cellStyle name="Comma 5 8 7 3" xfId="11529" xr:uid="{70E5CEA8-78E3-404C-87F4-D8594ADBD2E1}"/>
    <cellStyle name="Comma 5 8 7 3 2" xfId="21909" xr:uid="{03ABB417-6320-4C4B-B47B-E5281074FC3B}"/>
    <cellStyle name="Comma 5 8 7 4" xfId="27712" xr:uid="{43C01292-8563-4C2D-9596-CA4514F06ED5}"/>
    <cellStyle name="Comma 5 8 7 5" xfId="16243" xr:uid="{027DC86C-6CC5-41FE-B7A8-5ECB900FB562}"/>
    <cellStyle name="Comma 5 8 8" xfId="4879" xr:uid="{3975A4B3-1503-41FB-ABCA-1D4006BBF9BA}"/>
    <cellStyle name="Comma 5 8 8 2" xfId="28465" xr:uid="{B669142D-2D0E-4CC0-AC1B-4C10E42362FA}"/>
    <cellStyle name="Comma 5 8 8 3" xfId="26046" xr:uid="{E58D5665-27FE-4987-AD95-0A055250DE0C}"/>
    <cellStyle name="Comma 5 8 8 4" xfId="14171" xr:uid="{CAF53E0B-9FD1-474B-8289-846C9B226674}"/>
    <cellStyle name="Comma 5 8 9" xfId="6624" xr:uid="{3050AF58-F09A-4D88-B8F2-C44941E3F062}"/>
    <cellStyle name="Comma 5 8 9 2" xfId="28475" xr:uid="{52B97D21-9AEC-4805-8592-FA8E249EE80F}"/>
    <cellStyle name="Comma 5 8 9 3" xfId="26200" xr:uid="{F48E14F4-8D95-44D5-907B-4EE1B8C5C414}"/>
    <cellStyle name="Comma 5 8 9 4" xfId="17004" xr:uid="{4C160034-B13B-49E5-B4D1-8B6F80BB1E65}"/>
    <cellStyle name="Comma 5 9" xfId="489" xr:uid="{00000000-0005-0000-0000-000060020000}"/>
    <cellStyle name="Comma 5 9 10" xfId="9460" xr:uid="{577F916E-DE24-46FE-A2E8-3876BCD7E17C}"/>
    <cellStyle name="Comma 5 9 10 2" xfId="19840" xr:uid="{3787D89A-519B-42FB-85C6-20D76F758C0F}"/>
    <cellStyle name="Comma 5 9 11" xfId="22709" xr:uid="{921E912D-4404-49CE-A58D-AFF85BABD250}"/>
    <cellStyle name="Comma 5 9 12" xfId="12510" xr:uid="{CE530E1C-0287-4676-9926-5BA63910A349}"/>
    <cellStyle name="Comma 5 9 2" xfId="490" xr:uid="{00000000-0005-0000-0000-000061020000}"/>
    <cellStyle name="Comma 5 9 2 2" xfId="1681" xr:uid="{00000000-0005-0000-0000-000062020000}"/>
    <cellStyle name="Comma 5 9 2 2 2" xfId="2871" xr:uid="{00000000-0005-0000-0000-0000E1010000}"/>
    <cellStyle name="Comma 5 9 2 2 2 2" xfId="7988" xr:uid="{DD600399-F264-4A5C-A259-2FD82D633A78}"/>
    <cellStyle name="Comma 5 9 2 2 2 2 2" xfId="18368" xr:uid="{293B0666-BA43-442C-A608-F87E97D4D469}"/>
    <cellStyle name="Comma 5 9 2 2 2 2 2 2" xfId="31135" xr:uid="{6BE75A01-8681-4A86-852E-5CA96578CD07}"/>
    <cellStyle name="Comma 5 9 2 2 2 2 2 3" xfId="30713" xr:uid="{4CB97A7A-50B9-47D4-B501-400C9AC937B3}"/>
    <cellStyle name="Comma 5 9 2 2 2 3" xfId="10821" xr:uid="{3DDC180D-A0D2-4408-B3F8-BD3A718A8D50}"/>
    <cellStyle name="Comma 5 9 2 2 2 3 2" xfId="21201" xr:uid="{BA03261A-B2A9-4611-A71A-6EC3BE0B938E}"/>
    <cellStyle name="Comma 5 9 2 2 2 4" xfId="26495" xr:uid="{1A82B4E7-142C-46F5-BEB3-F201FD231155}"/>
    <cellStyle name="Comma 5 9 2 2 2 5" xfId="26784" xr:uid="{35D6FCB8-6D81-4D29-8AAF-EA0F5D40EC9C}"/>
    <cellStyle name="Comma 5 9 2 2 2 6" xfId="15535" xr:uid="{7EA2C2D2-2C27-4270-9D44-D926BB025009}"/>
    <cellStyle name="Comma 5 9 2 2 3" xfId="3687" xr:uid="{00000000-0005-0000-0000-000062020000}"/>
    <cellStyle name="Comma 5 9 2 2 4" xfId="5587" xr:uid="{5DEDC809-A58D-4915-8292-CB2064C3F8DA}"/>
    <cellStyle name="Comma 5 9 2 2 4 2" xfId="29763" xr:uid="{5A5A3821-4E20-4ABC-8E69-75E4640375B8}"/>
    <cellStyle name="Comma 5 9 2 2 5" xfId="23353" xr:uid="{2FD97EFD-1F02-49AF-B9C5-4ADE3EC81F0C}"/>
    <cellStyle name="Comma 5 9 2 2 6" xfId="13366" xr:uid="{C41E76B2-0C39-41CB-BB65-50AA0681065C}"/>
    <cellStyle name="Comma 5 9 2 3" xfId="1682" xr:uid="{00000000-0005-0000-0000-000063020000}"/>
    <cellStyle name="Comma 5 9 2 3 2" xfId="24902" xr:uid="{F6A819E7-49AD-4347-96EC-10C8648C30A8}"/>
    <cellStyle name="Comma 5 9 2 3 2 2" xfId="30714" xr:uid="{47DB5FD4-96FA-4173-8E53-6DA4234BEA2D}"/>
    <cellStyle name="Comma 5 9 2 3 2 3" xfId="30552" xr:uid="{F5088134-8CE5-4A2C-9753-895A284CAC6E}"/>
    <cellStyle name="Comma 5 9 2 3 3" xfId="22955" xr:uid="{1221D88C-6031-4EEF-9013-D90C6923BB63}"/>
    <cellStyle name="Comma 5 9 2 3 4" xfId="30036" xr:uid="{8E6C886B-4461-492D-A2D3-77A7DD14FA89}"/>
    <cellStyle name="Comma 5 9 2 3 5" xfId="29660" xr:uid="{5C83A64C-738C-4B76-A536-451C4CDAEBDA}"/>
    <cellStyle name="Comma 5 9 2 4" xfId="1680" xr:uid="{00000000-0005-0000-0000-000064020000}"/>
    <cellStyle name="Comma 5 9 2 4 2" xfId="26143" xr:uid="{11F3DDB7-F030-4752-8665-FF4829009ADA}"/>
    <cellStyle name="Comma 5 9 2 4 2 2" xfId="30715" xr:uid="{BD8F26DD-5947-436A-8E4A-F7C8D3342C18}"/>
    <cellStyle name="Comma 5 9 2 4 2 3" xfId="30585" xr:uid="{A1610AE6-DFB3-4902-854F-8CE0CA56D516}"/>
    <cellStyle name="Comma 5 9 2 4 3" xfId="28645" xr:uid="{83F077EA-14EA-49D6-9313-1E9410A6F85D}"/>
    <cellStyle name="Comma 5 9 2 5" xfId="4883" xr:uid="{EB3A30E8-3647-49C2-A1DA-99DCDC29C0ED}"/>
    <cellStyle name="Comma 5 9 2 5 2" xfId="26684" xr:uid="{0EA01B93-8071-4C3D-B4C1-26E4128E262C}"/>
    <cellStyle name="Comma 5 9 2 5 3" xfId="28233" xr:uid="{AB8BE62E-19B6-423D-8338-0BEE8D7165AA}"/>
    <cellStyle name="Comma 5 9 2 5 4" xfId="14175" xr:uid="{5E14F82E-952A-47F6-A880-3BF07391B1FC}"/>
    <cellStyle name="Comma 5 9 2 5 5" xfId="30616" xr:uid="{06850C7D-2AAC-4475-AD05-17DE7A9F5617}"/>
    <cellStyle name="Comma 5 9 2 6" xfId="6628" xr:uid="{36AC8BC2-135C-4F0E-B9F4-4BE70C750E75}"/>
    <cellStyle name="Comma 5 9 2 6 2" xfId="27701" xr:uid="{AFECA7B3-832F-448B-8E3C-E62DF09C48C7}"/>
    <cellStyle name="Comma 5 9 2 6 3" xfId="26780" xr:uid="{0F87FA41-FC1E-4FCF-BDF8-53C40C3C032A}"/>
    <cellStyle name="Comma 5 9 2 6 4" xfId="17008" xr:uid="{B4200961-E2C0-4BC1-94EE-3A85E626AA74}"/>
    <cellStyle name="Comma 5 9 2 7" xfId="9461" xr:uid="{6886AE68-520F-4832-BF74-5FAF0008B37D}"/>
    <cellStyle name="Comma 5 9 2 7 2" xfId="19841" xr:uid="{1C8C4465-DEA0-4CB4-A309-8A836052CF50}"/>
    <cellStyle name="Comma 5 9 2 8" xfId="23185" xr:uid="{158B3261-B414-4969-87FD-E8CE88BB4099}"/>
    <cellStyle name="Comma 5 9 2 9" xfId="12668" xr:uid="{CB2B0EDD-44CF-4098-A63F-95E232219291}"/>
    <cellStyle name="Comma 5 9 3" xfId="491" xr:uid="{00000000-0005-0000-0000-000065020000}"/>
    <cellStyle name="Comma 5 9 3 2" xfId="1684" xr:uid="{00000000-0005-0000-0000-000066020000}"/>
    <cellStyle name="Comma 5 9 3 2 2" xfId="28581" xr:uid="{24970741-0E29-4246-A189-27E01992A00F}"/>
    <cellStyle name="Comma 5 9 3 2 2 2" xfId="30717" xr:uid="{B0C70532-9092-4845-BAD0-1BA2E82A1E86}"/>
    <cellStyle name="Comma 5 9 3 2 2 3" xfId="30600" xr:uid="{431458AB-C9BA-4E59-BFC7-8AC4B17F7501}"/>
    <cellStyle name="Comma 5 9 3 2 3" xfId="27019" xr:uid="{E598149C-FE07-4DC5-86B7-E13C07F268AF}"/>
    <cellStyle name="Comma 5 9 3 3" xfId="1685" xr:uid="{00000000-0005-0000-0000-000067020000}"/>
    <cellStyle name="Comma 5 9 3 4" xfId="1683" xr:uid="{00000000-0005-0000-0000-000068020000}"/>
    <cellStyle name="Comma 5 9 3 5" xfId="4884" xr:uid="{672D1938-E8B9-4EE4-A404-E4869E3DF097}"/>
    <cellStyle name="Comma 5 9 3 5 2" xfId="27915" xr:uid="{2CCA1919-C0E3-437A-AEA4-A7FE9B7E2006}"/>
    <cellStyle name="Comma 5 9 3 5 2 2" xfId="31197" xr:uid="{0301959F-F531-44B8-B593-826B6FD4315E}"/>
    <cellStyle name="Comma 5 9 3 5 2 3" xfId="30716" xr:uid="{84D65F06-96BE-4435-B794-A50A7ACD6ECD}"/>
    <cellStyle name="Comma 5 9 3 5 3" xfId="25881" xr:uid="{246E0EAC-A073-4023-BCDF-D485F4AAD117}"/>
    <cellStyle name="Comma 5 9 3 5 4" xfId="14176" xr:uid="{A3B19FAE-253A-4C9F-A824-7995242F9A40}"/>
    <cellStyle name="Comma 5 9 3 6" xfId="6629" xr:uid="{BCFE293F-552A-4FD1-843B-79E4089F5F29}"/>
    <cellStyle name="Comma 5 9 3 6 2" xfId="17009" xr:uid="{998E47F5-BD2A-4263-B6E7-BA0F6615FD09}"/>
    <cellStyle name="Comma 5 9 3 7" xfId="9462" xr:uid="{93F546B0-E630-48A1-A3A2-E60736345D88}"/>
    <cellStyle name="Comma 5 9 3 7 2" xfId="19842" xr:uid="{D384727D-B11B-4ACD-80DE-E21FB1AA851B}"/>
    <cellStyle name="Comma 5 9 3 8" xfId="23364" xr:uid="{A42F84E4-61A4-4AB1-B8D4-24F3C88470B4}"/>
    <cellStyle name="Comma 5 9 3 9" xfId="13078" xr:uid="{58B4F309-4F73-4AC0-9E82-9AB850A0C1EB}"/>
    <cellStyle name="Comma 5 9 4" xfId="1686" xr:uid="{00000000-0005-0000-0000-000069020000}"/>
    <cellStyle name="Comma 5 9 4 2" xfId="2278" xr:uid="{00000000-0005-0000-0000-0000DF010000}"/>
    <cellStyle name="Comma 5 9 4 2 2" xfId="7405" xr:uid="{1E1556D7-8993-43B8-B4DC-ADC5347F2892}"/>
    <cellStyle name="Comma 5 9 4 2 2 2" xfId="17785" xr:uid="{FC874948-C6B9-476A-9918-1FD3D1FDA1DC}"/>
    <cellStyle name="Comma 5 9 4 2 2 2 2" xfId="31125" xr:uid="{0B51279B-2A5B-4395-ADC6-689D69249167}"/>
    <cellStyle name="Comma 5 9 4 2 2 2 3" xfId="30718" xr:uid="{2B2AC912-036D-468D-8CF3-4AA2B8F5290D}"/>
    <cellStyle name="Comma 5 9 4 2 3" xfId="10238" xr:uid="{9E45737F-46A4-4824-9796-8F7DC6D1045A}"/>
    <cellStyle name="Comma 5 9 4 2 3 2" xfId="20618" xr:uid="{553028C3-EAAC-4756-93F3-35A270C1AD70}"/>
    <cellStyle name="Comma 5 9 4 2 4" xfId="28235" xr:uid="{A4F5614C-A5DF-4D87-88B0-071B9BC4EA7E}"/>
    <cellStyle name="Comma 5 9 4 2 5" xfId="26399" xr:uid="{9FE368F8-BEEE-4267-9DC6-5222CA95E77A}"/>
    <cellStyle name="Comma 5 9 4 2 6" xfId="14952" xr:uid="{A57EE24B-4604-4638-8EF3-39D2D495CEA9}"/>
    <cellStyle name="Comma 5 9 4 3" xfId="2057" xr:uid="{00000000-0005-0000-0000-000069020000}"/>
    <cellStyle name="Comma 5 9 4 4" xfId="22688" xr:uid="{10E129FC-ED19-4FA8-991C-0D82ED6B82C1}"/>
    <cellStyle name="Comma 5 9 4 4 2" xfId="29736" xr:uid="{23982877-3765-4743-AD98-45F4A9C681B2}"/>
    <cellStyle name="Comma 5 9 4 5" xfId="29843" xr:uid="{45E3FC05-22F4-4882-A2EE-6AE2BB9EB86D}"/>
    <cellStyle name="Comma 5 9 4 6" xfId="29988" xr:uid="{6B05C73D-E431-4BD3-A0E9-D68B75A751E3}"/>
    <cellStyle name="Comma 5 9 5" xfId="1687" xr:uid="{00000000-0005-0000-0000-00006A020000}"/>
    <cellStyle name="Comma 5 9 5 2" xfId="24214" xr:uid="{4EF621CF-F50D-4230-AF83-2E870655BDA3}"/>
    <cellStyle name="Comma 5 9 5 2 2" xfId="29797" xr:uid="{AC7AD2D9-EE19-437C-B1CB-74F8FC52A265}"/>
    <cellStyle name="Comma 5 9 5 2 2 2" xfId="30719" xr:uid="{B026E2CA-F479-4414-B3BC-598E63AD2D30}"/>
    <cellStyle name="Comma 5 9 5 3" xfId="24966" xr:uid="{569BA925-3A3B-4717-B1B9-3D852F1BB19D}"/>
    <cellStyle name="Comma 5 9 5 4" xfId="30014" xr:uid="{0A634316-065C-4E51-B319-E58017A9EF5E}"/>
    <cellStyle name="Comma 5 9 6" xfId="1679" xr:uid="{00000000-0005-0000-0000-00006B020000}"/>
    <cellStyle name="Comma 5 9 6 2" xfId="27177" xr:uid="{14EF25F5-D9BE-45D5-9005-4E60957A0203}"/>
    <cellStyle name="Comma 5 9 6 2 2" xfId="30720" xr:uid="{FDE5ECE4-C2F4-4D3A-A86F-4B131C787202}"/>
    <cellStyle name="Comma 5 9 6 2 3" xfId="30584" xr:uid="{A40CFB98-27E5-4F51-8348-E9CA033F2552}"/>
    <cellStyle name="Comma 5 9 6 3" xfId="26359" xr:uid="{33843480-E46E-46E8-A098-789A42CAEACB}"/>
    <cellStyle name="Comma 5 9 7" xfId="3865" xr:uid="{B9DE1D30-4F88-4738-9237-DC4A3CFC8DA9}"/>
    <cellStyle name="Comma 5 9 7 2" xfId="8697" xr:uid="{217EDCE2-9B0E-4A25-BC3B-8C29294786F7}"/>
    <cellStyle name="Comma 5 9 7 2 2" xfId="28964" xr:uid="{40DF6CCF-C7EB-4E2F-8943-4010C4F20435}"/>
    <cellStyle name="Comma 5 9 7 2 3" xfId="27298" xr:uid="{F77F18D5-5BCA-4F28-938A-BCE11258A9A2}"/>
    <cellStyle name="Comma 5 9 7 2 4" xfId="19077" xr:uid="{96203E88-F519-4C89-86D3-CA0BFFC30A7C}"/>
    <cellStyle name="Comma 5 9 7 3" xfId="11530" xr:uid="{29D5A212-8ECB-4895-AE43-EE1FA4977D49}"/>
    <cellStyle name="Comma 5 9 7 3 2" xfId="21910" xr:uid="{4E2A553C-24C0-40AA-A554-9E1ED5799483}"/>
    <cellStyle name="Comma 5 9 7 4" xfId="26983" xr:uid="{3E732908-041F-46A5-A79F-0CF9D6D2313D}"/>
    <cellStyle name="Comma 5 9 7 5" xfId="16244" xr:uid="{5D36E793-C1E0-440E-8E25-0EACBB5C7075}"/>
    <cellStyle name="Comma 5 9 8" xfId="4882" xr:uid="{19062C3A-3DA8-4519-BE2C-EB4890D3976C}"/>
    <cellStyle name="Comma 5 9 8 2" xfId="28601" xr:uid="{43816189-9755-4F5B-9F31-479975E420E6}"/>
    <cellStyle name="Comma 5 9 8 3" xfId="26587" xr:uid="{8B938DC1-312A-41D7-8860-4BA13CAE14F7}"/>
    <cellStyle name="Comma 5 9 8 4" xfId="14174" xr:uid="{6230BFD7-AEE5-43EB-8885-BB2F9158B86E}"/>
    <cellStyle name="Comma 5 9 9" xfId="6627" xr:uid="{E289BBFE-C525-4650-8B0E-5AD183962837}"/>
    <cellStyle name="Comma 5 9 9 2" xfId="28563" xr:uid="{F1666656-BD91-4BFD-8C97-C71A38433776}"/>
    <cellStyle name="Comma 5 9 9 3" xfId="28024" xr:uid="{DB2661FD-D525-4319-94EB-088EB495F608}"/>
    <cellStyle name="Comma 5 9 9 4" xfId="17007" xr:uid="{162481D7-E839-4A30-AA59-A36CDC6481BA}"/>
    <cellStyle name="Comma 6" xfId="492" xr:uid="{00000000-0005-0000-0000-00006C020000}"/>
    <cellStyle name="Comma 6 2" xfId="493" xr:uid="{00000000-0005-0000-0000-00006D020000}"/>
    <cellStyle name="Comma 6 3" xfId="494" xr:uid="{00000000-0005-0000-0000-00006E020000}"/>
    <cellStyle name="Comma 6 3 2" xfId="1689" xr:uid="{00000000-0005-0000-0000-00006F020000}"/>
    <cellStyle name="Comma 6 3 2 2" xfId="25264" xr:uid="{8A7DAFD7-2CA3-48AB-8998-82D5CBA4FD5D}"/>
    <cellStyle name="Comma 6 3 2 2 2" xfId="29823" xr:uid="{993FD6BC-13E5-4F0C-A1CB-0B9266626B05}"/>
    <cellStyle name="Comma 6 3 2 3" xfId="24575" xr:uid="{A28E2AF0-11DC-454F-8523-E8CC9FF3477F}"/>
    <cellStyle name="Comma 6 3 3" xfId="1690" xr:uid="{00000000-0005-0000-0000-000070020000}"/>
    <cellStyle name="Comma 6 3 3 2" xfId="31308" xr:uid="{B892DCB0-225F-4A82-BF1C-F3D3857F7969}"/>
    <cellStyle name="Comma 6 3 3 3" xfId="31267" xr:uid="{6EC989E8-EEBE-4E56-B842-6FAA8089D686}"/>
    <cellStyle name="Comma 6 3 4" xfId="1688" xr:uid="{00000000-0005-0000-0000-000071020000}"/>
    <cellStyle name="Comma 6 3 5" xfId="30401" xr:uid="{826A58AB-2EF0-437D-8B25-98E5B40781A9}"/>
    <cellStyle name="Comma 6 3 5 2" xfId="30432" xr:uid="{C80FF380-C62E-48FE-B3CF-F41618084E64}"/>
    <cellStyle name="Comma 6 4" xfId="495" xr:uid="{00000000-0005-0000-0000-000072020000}"/>
    <cellStyle name="Comma 6 4 10" xfId="4885" xr:uid="{590EB0C8-22E1-4978-891E-C4F933D87663}"/>
    <cellStyle name="Comma 6 4 10 2" xfId="14177" xr:uid="{D116F717-0813-48E8-85B0-A4EAB548CEE8}"/>
    <cellStyle name="Comma 6 4 11" xfId="6630" xr:uid="{C7EE9BD2-A05B-4FE7-B3BA-FA91B2818E1F}"/>
    <cellStyle name="Comma 6 4 11 2" xfId="17010" xr:uid="{B8DB3F00-9E9D-409B-8728-AFBA1086C4B3}"/>
    <cellStyle name="Comma 6 4 12" xfId="9463" xr:uid="{9FF30183-B51D-4652-85E9-61D6B4505CEA}"/>
    <cellStyle name="Comma 6 4 12 2" xfId="19843" xr:uid="{43B3ED84-FCF3-429C-B5C8-F790869B9743}"/>
    <cellStyle name="Comma 6 4 13" xfId="24564" xr:uid="{ECE51940-59D9-4508-834B-EE611846C330}"/>
    <cellStyle name="Comma 6 4 14" xfId="12453" xr:uid="{CD5DDB80-C41A-4879-9C53-6EC2F07C554B}"/>
    <cellStyle name="Comma 6 4 2" xfId="496" xr:uid="{00000000-0005-0000-0000-000073020000}"/>
    <cellStyle name="Comma 6 4 2 10" xfId="9464" xr:uid="{D5BF1811-2803-4948-A0EE-3FF96738624E}"/>
    <cellStyle name="Comma 6 4 2 10 2" xfId="19844" xr:uid="{3F5543A8-A093-4FBE-974F-9BCDC3B3402A}"/>
    <cellStyle name="Comma 6 4 2 11" xfId="25403" xr:uid="{29A5D357-8B2B-46F0-A662-77123053171A}"/>
    <cellStyle name="Comma 6 4 2 12" xfId="12511" xr:uid="{D05CF195-F9B5-4A45-AE3D-41A5E0351F83}"/>
    <cellStyle name="Comma 6 4 2 2" xfId="497" xr:uid="{00000000-0005-0000-0000-000074020000}"/>
    <cellStyle name="Comma 6 4 2 2 10" xfId="13080" xr:uid="{9036A2BC-18BE-4FB3-B52B-3678CFDC02B6}"/>
    <cellStyle name="Comma 6 4 2 2 2" xfId="1694" xr:uid="{00000000-0005-0000-0000-000075020000}"/>
    <cellStyle name="Comma 6 4 2 2 2 2" xfId="3041" xr:uid="{00000000-0005-0000-0000-0000E9010000}"/>
    <cellStyle name="Comma 6 4 2 2 2 2 2" xfId="8121" xr:uid="{CC6411F4-1CBE-4402-84DA-435DBF322A64}"/>
    <cellStyle name="Comma 6 4 2 2 2 2 2 2" xfId="28802" xr:uid="{7F89C405-4E7B-4D58-BF46-41EB446A6018}"/>
    <cellStyle name="Comma 6 4 2 2 2 2 2 3" xfId="26831" xr:uid="{668C4A35-0F7A-4120-9061-A68B9CC43049}"/>
    <cellStyle name="Comma 6 4 2 2 2 2 2 4" xfId="18501" xr:uid="{0D6186E5-DE10-4652-AD63-5E412EF765C3}"/>
    <cellStyle name="Comma 6 4 2 2 2 2 3" xfId="10954" xr:uid="{4EFEE2EA-4567-467B-89A0-B0256E14CC5D}"/>
    <cellStyle name="Comma 6 4 2 2 2 2 3 2" xfId="21334" xr:uid="{6EE04AED-26C1-47DD-9F9D-12E30109AB5F}"/>
    <cellStyle name="Comma 6 4 2 2 2 2 4" xfId="25681" xr:uid="{EF41D050-0AE8-4E89-BB9E-051DF5630730}"/>
    <cellStyle name="Comma 6 4 2 2 2 2 5" xfId="15668" xr:uid="{F2560B0F-AD65-4450-AD2A-D2B82D41C930}"/>
    <cellStyle name="Comma 6 4 2 2 2 3" xfId="3574" xr:uid="{00000000-0005-0000-0000-000075020000}"/>
    <cellStyle name="Comma 6 4 2 2 2 4" xfId="5590" xr:uid="{8BF347F7-3DE4-4C27-A5DD-8CA2A1920DC5}"/>
    <cellStyle name="Comma 6 4 2 2 2 4 2" xfId="29948" xr:uid="{233E463F-54C2-4C29-870A-0D49BFA16A91}"/>
    <cellStyle name="Comma 6 4 2 2 2 5" xfId="23720" xr:uid="{ADD3F041-ED7E-4808-8804-F82B1C69DADD}"/>
    <cellStyle name="Comma 6 4 2 2 2 6" xfId="13548" xr:uid="{5B965AB5-811C-4C8F-9776-A7E6E46FEFB1}"/>
    <cellStyle name="Comma 6 4 2 2 3" xfId="1695" xr:uid="{00000000-0005-0000-0000-000076020000}"/>
    <cellStyle name="Comma 6 4 2 2 3 2" xfId="4646" xr:uid="{187D3BBC-2F30-4E54-BF60-6686AA852718}"/>
    <cellStyle name="Comma 6 4 2 2 3 2 2" xfId="9402" xr:uid="{ACAD8495-9410-477A-A199-35531A3A5934}"/>
    <cellStyle name="Comma 6 4 2 2 3 2 2 2" xfId="19782" xr:uid="{93C5B541-0741-49C6-BEF0-3FE0CDC50F93}"/>
    <cellStyle name="Comma 6 4 2 2 3 2 3" xfId="12235" xr:uid="{8A4C0AE4-CA6B-43CE-A304-C1A77EFC9CE7}"/>
    <cellStyle name="Comma 6 4 2 2 3 2 3 2" xfId="22615" xr:uid="{351A7092-E753-446E-A119-ADEAA0D954FF}"/>
    <cellStyle name="Comma 6 4 2 2 3 2 4" xfId="27966" xr:uid="{ABD3612A-144F-4974-A4D6-F6C5F0703320}"/>
    <cellStyle name="Comma 6 4 2 2 3 2 5" xfId="28595" xr:uid="{312B778F-60C6-4219-81C0-7FD53D492B70}"/>
    <cellStyle name="Comma 6 4 2 2 3 2 6" xfId="16949" xr:uid="{129F80BC-EC3D-44D7-8C98-01595460F21A}"/>
    <cellStyle name="Comma 6 4 2 2 3 3" xfId="24959" xr:uid="{2283E414-46E5-4049-907A-D24F13EDDB5E}"/>
    <cellStyle name="Comma 6 4 2 2 3 3 2" xfId="29902" xr:uid="{4DA074B1-E9A6-4FB2-9574-AF0CB56E487E}"/>
    <cellStyle name="Comma 6 4 2 2 3 4" xfId="30016" xr:uid="{B0E6ED8B-7F94-4C65-B922-D81312B6C1B9}"/>
    <cellStyle name="Comma 6 4 2 2 4" xfId="1693" xr:uid="{00000000-0005-0000-0000-000077020000}"/>
    <cellStyle name="Comma 6 4 2 2 4 2" xfId="26919" xr:uid="{5EED627A-0015-4E1B-A2B6-EF5D8B44E99E}"/>
    <cellStyle name="Comma 6 4 2 2 4 3" xfId="26328" xr:uid="{A5E211ED-3697-47AE-AFB7-DC4A9AEBCE66}"/>
    <cellStyle name="Comma 6 4 2 2 5" xfId="4259" xr:uid="{57211779-9320-44C5-9837-0748906E7A4C}"/>
    <cellStyle name="Comma 6 4 2 2 5 2" xfId="9031" xr:uid="{3A1E14F9-50A9-4BC3-9B23-12F98A7CD057}"/>
    <cellStyle name="Comma 6 4 2 2 5 2 2" xfId="19411" xr:uid="{5B746D22-E62E-4BCC-B5AB-8BE294689550}"/>
    <cellStyle name="Comma 6 4 2 2 5 2 3" xfId="31035" xr:uid="{E5D61C2A-5E38-417B-8489-A5D1DF3FC18F}"/>
    <cellStyle name="Comma 6 4 2 2 5 2 4" xfId="30721" xr:uid="{0FF41AB0-D970-4E31-9E8E-8298D6AF25BD}"/>
    <cellStyle name="Comma 6 4 2 2 5 3" xfId="11864" xr:uid="{000755D5-7700-4754-B967-5ED980124053}"/>
    <cellStyle name="Comma 6 4 2 2 5 3 2" xfId="22244" xr:uid="{901EA211-D1BA-4DDB-BF1A-DE2745178C81}"/>
    <cellStyle name="Comma 6 4 2 2 5 4" xfId="27948" xr:uid="{7A21C380-1C3B-405E-8007-F7F0A2667C6A}"/>
    <cellStyle name="Comma 6 4 2 2 5 5" xfId="26354" xr:uid="{BF873D68-89B9-4165-9916-E524D274416D}"/>
    <cellStyle name="Comma 6 4 2 2 5 6" xfId="16578" xr:uid="{DD76C47B-4BEF-4E5F-8149-569D6F982A01}"/>
    <cellStyle name="Comma 6 4 2 2 6" xfId="4887" xr:uid="{EA5D0D92-CCEF-4853-BE03-D86DFD2ECEDF}"/>
    <cellStyle name="Comma 6 4 2 2 6 2" xfId="28017" xr:uid="{8DB2376A-D7D2-4A96-83ED-7EFE0D22FA4E}"/>
    <cellStyle name="Comma 6 4 2 2 6 3" xfId="27153" xr:uid="{88855DC0-CDE1-4E14-A52B-9DE3A3E64F10}"/>
    <cellStyle name="Comma 6 4 2 2 6 4" xfId="14179" xr:uid="{D4053323-D138-435E-B09B-2D06BF1F3177}"/>
    <cellStyle name="Comma 6 4 2 2 7" xfId="6632" xr:uid="{A8C3E90C-E98A-4A69-BCCD-D65AB4659552}"/>
    <cellStyle name="Comma 6 4 2 2 7 2" xfId="17012" xr:uid="{35E27ADC-64E2-48C3-B047-3B99EA26CD8E}"/>
    <cellStyle name="Comma 6 4 2 2 8" xfId="9465" xr:uid="{1DE1E175-6029-46A6-8D6A-130CCE65B77A}"/>
    <cellStyle name="Comma 6 4 2 2 8 2" xfId="19845" xr:uid="{D0522DD5-F40C-4C3E-B363-511EC1C0075F}"/>
    <cellStyle name="Comma 6 4 2 2 9" xfId="24420" xr:uid="{8074B458-5983-4302-BBAA-E98DEE0AEFCE}"/>
    <cellStyle name="Comma 6 4 2 3" xfId="1696" xr:uid="{00000000-0005-0000-0000-000078020000}"/>
    <cellStyle name="Comma 6 4 2 3 2" xfId="3042" xr:uid="{00000000-0005-0000-0000-0000EA010000}"/>
    <cellStyle name="Comma 6 4 2 3 2 2" xfId="8122" xr:uid="{0384A77A-4C50-4A21-9871-8CEEE901F830}"/>
    <cellStyle name="Comma 6 4 2 3 2 2 2" xfId="28803" xr:uid="{AC14E83F-D38E-4E39-AEB7-0CD9C098D261}"/>
    <cellStyle name="Comma 6 4 2 3 2 2 2 2" xfId="31220" xr:uid="{020E94C7-3C33-4C62-9CE1-8B3A7270B784}"/>
    <cellStyle name="Comma 6 4 2 3 2 2 2 3" xfId="30723" xr:uid="{F335279E-1B9E-4D18-8CA1-66BD0EDC3A2A}"/>
    <cellStyle name="Comma 6 4 2 3 2 2 3" xfId="26799" xr:uid="{ABDB6786-F739-47A6-AB97-7ACED774675F}"/>
    <cellStyle name="Comma 6 4 2 3 2 2 4" xfId="18502" xr:uid="{8B0BF2DE-017B-40C1-987A-4EA279A1DDD3}"/>
    <cellStyle name="Comma 6 4 2 3 2 3" xfId="10955" xr:uid="{F5D47024-2265-4130-A6B8-E2481033798A}"/>
    <cellStyle name="Comma 6 4 2 3 2 3 2" xfId="21335" xr:uid="{5CC7CCD4-B9FD-41AF-86B6-CBA8245B1A71}"/>
    <cellStyle name="Comma 6 4 2 3 2 4" xfId="25446" xr:uid="{1DEB5072-6A52-41B8-B09E-A4269DE1A5FD}"/>
    <cellStyle name="Comma 6 4 2 3 2 5" xfId="15669" xr:uid="{AFFB747D-8F23-4C0B-A899-0DC021FEA89B}"/>
    <cellStyle name="Comma 6 4 2 3 3" xfId="2080" xr:uid="{00000000-0005-0000-0000-000078020000}"/>
    <cellStyle name="Comma 6 4 2 3 4" xfId="4403" xr:uid="{1FB2328B-4382-487E-A902-9BD441BC9913}"/>
    <cellStyle name="Comma 6 4 2 3 4 2" xfId="9175" xr:uid="{8F66199E-1B28-43E3-A19F-CFC291178D6D}"/>
    <cellStyle name="Comma 6 4 2 3 4 2 2" xfId="19555" xr:uid="{D5DEDE6B-E6E5-4EAD-AA05-81693599A82E}"/>
    <cellStyle name="Comma 6 4 2 3 4 2 3" xfId="31069" xr:uid="{55898A08-20A6-4893-81F2-362535D71995}"/>
    <cellStyle name="Comma 6 4 2 3 4 2 4" xfId="30722" xr:uid="{991663E5-093A-4C82-AB81-8EF79A9D4B8B}"/>
    <cellStyle name="Comma 6 4 2 3 4 3" xfId="12008" xr:uid="{D49E91B3-9301-482A-B4BF-5C9AEB14AC53}"/>
    <cellStyle name="Comma 6 4 2 3 4 3 2" xfId="22388" xr:uid="{17A37291-6571-4D15-B536-039ED25AA43D}"/>
    <cellStyle name="Comma 6 4 2 3 4 4" xfId="16722" xr:uid="{0E1BB8D7-1061-41AD-9946-F1642322DE7C}"/>
    <cellStyle name="Comma 6 4 2 3 5" xfId="5591" xr:uid="{B77D97DF-34AC-4B61-94AB-5E81CC907204}"/>
    <cellStyle name="Comma 6 4 2 3 5 2" xfId="29689" xr:uid="{63269818-A85D-49A6-B8ED-4F376BDFFA23}"/>
    <cellStyle name="Comma 6 4 2 3 5 2 2" xfId="30965" xr:uid="{7D70C7BF-EF85-401A-AD86-BF5235BE5695}"/>
    <cellStyle name="Comma 6 4 2 3 6" xfId="23431" xr:uid="{44806F47-1906-4B34-89B1-7A5705E499F2}"/>
    <cellStyle name="Comma 6 4 2 3 7" xfId="13549" xr:uid="{85825A31-9239-462E-B016-0AC77AABAAAB}"/>
    <cellStyle name="Comma 6 4 2 4" xfId="1697" xr:uid="{00000000-0005-0000-0000-000079020000}"/>
    <cellStyle name="Comma 6 4 2 4 2" xfId="3040" xr:uid="{00000000-0005-0000-0000-0000EB010000}"/>
    <cellStyle name="Comma 6 4 2 4 2 2" xfId="8120" xr:uid="{ADF22222-811F-4F84-B720-222185DDB4A1}"/>
    <cellStyle name="Comma 6 4 2 4 2 2 2" xfId="28801" xr:uid="{922D86D4-CE5F-49B6-BB93-8FE1C4D72254}"/>
    <cellStyle name="Comma 6 4 2 4 2 2 3" xfId="27696" xr:uid="{6FD99DB8-EBD7-49EB-8A7C-1342FBAC3836}"/>
    <cellStyle name="Comma 6 4 2 4 2 2 4" xfId="18500" xr:uid="{1239A679-9578-452E-BA64-7D79A9553E4B}"/>
    <cellStyle name="Comma 6 4 2 4 2 3" xfId="10953" xr:uid="{9CFE8881-6865-452C-A880-B409BA8FC2FB}"/>
    <cellStyle name="Comma 6 4 2 4 2 3 2" xfId="21333" xr:uid="{3FD0A189-72D1-44EF-8586-68EB0ACC380D}"/>
    <cellStyle name="Comma 6 4 2 4 2 4" xfId="24416" xr:uid="{D6823635-BF87-412A-97CD-62CD1E9247DB}"/>
    <cellStyle name="Comma 6 4 2 4 2 5" xfId="15667" xr:uid="{31150317-04E8-41C9-A993-9077679AFEB5}"/>
    <cellStyle name="Comma 6 4 2 4 3" xfId="3670" xr:uid="{00000000-0005-0000-0000-000079020000}"/>
    <cellStyle name="Comma 6 4 2 4 4" xfId="5592" xr:uid="{5E240531-8C52-4B64-996E-6CF2C56EAD6B}"/>
    <cellStyle name="Comma 6 4 2 4 4 2" xfId="29947" xr:uid="{F9D8C378-6662-4A0B-BF57-80CDD28C6729}"/>
    <cellStyle name="Comma 6 4 2 4 5" xfId="23884" xr:uid="{43568BDD-A2A2-40C8-B1D3-E9FAF4B904FE}"/>
    <cellStyle name="Comma 6 4 2 4 6" xfId="13547" xr:uid="{B4E62D67-D4F8-4AEE-A0C8-D1B0BC76898D}"/>
    <cellStyle name="Comma 6 4 2 5" xfId="1692" xr:uid="{00000000-0005-0000-0000-00007A020000}"/>
    <cellStyle name="Comma 6 4 2 5 2" xfId="2527" xr:uid="{00000000-0005-0000-0000-0000EC010000}"/>
    <cellStyle name="Comma 6 4 2 5 2 2" xfId="7652" xr:uid="{31EE074A-1A25-4279-9498-1557E65A9611}"/>
    <cellStyle name="Comma 6 4 2 5 2 2 2" xfId="18032" xr:uid="{2E5103D4-FE6F-4FD3-8CF2-4F6CBE43E536}"/>
    <cellStyle name="Comma 6 4 2 5 2 3" xfId="10485" xr:uid="{47A8CDED-9374-4C4C-9AD1-F9989393134E}"/>
    <cellStyle name="Comma 6 4 2 5 2 3 2" xfId="20865" xr:uid="{894DF4C3-B7A2-4D59-8DF5-E6A4EC275E7C}"/>
    <cellStyle name="Comma 6 4 2 5 2 4" xfId="27790" xr:uid="{E1105289-3713-4AAF-B940-F952224F0EDC}"/>
    <cellStyle name="Comma 6 4 2 5 2 5" xfId="28455" xr:uid="{D273BE61-BBFD-447D-B264-4CFF693C5FDF}"/>
    <cellStyle name="Comma 6 4 2 5 2 6" xfId="15199" xr:uid="{4A290AF2-28F0-47E5-8AC6-D53A411884E3}"/>
    <cellStyle name="Comma 6 4 2 5 3" xfId="3562" xr:uid="{00000000-0005-0000-0000-00007A020000}"/>
    <cellStyle name="Comma 6 4 2 5 4" xfId="5589" xr:uid="{79D951B6-7C6B-413F-B554-86ACD55AFC22}"/>
    <cellStyle name="Comma 6 4 2 5 4 2" xfId="29874" xr:uid="{1F5868CB-B8F6-4FD2-BE45-16F85B1BB38D}"/>
    <cellStyle name="Comma 6 4 2 5 5" xfId="23934" xr:uid="{61B540B9-A018-4E28-B282-83577ECA9D03}"/>
    <cellStyle name="Comma 6 4 2 5 6" xfId="12915" xr:uid="{C6259B45-015A-4F34-84F8-1B874A052B21}"/>
    <cellStyle name="Comma 6 4 2 6" xfId="2279" xr:uid="{00000000-0005-0000-0000-0000E7010000}"/>
    <cellStyle name="Comma 6 4 2 6 2" xfId="7406" xr:uid="{6714873E-F416-44C5-82FA-E05131962C6E}"/>
    <cellStyle name="Comma 6 4 2 6 2 2" xfId="17786" xr:uid="{DAB56B7B-C136-47C5-A747-7B121669E960}"/>
    <cellStyle name="Comma 6 4 2 6 3" xfId="10239" xr:uid="{4C8AE7B1-A4A9-425A-9167-B6967CFE222E}"/>
    <cellStyle name="Comma 6 4 2 6 3 2" xfId="20619" xr:uid="{19177BF8-5573-4BFF-B173-1662A0989156}"/>
    <cellStyle name="Comma 6 4 2 6 4" xfId="23821" xr:uid="{AC9C99D0-AB2A-4CD9-91CC-19279A8AFCB3}"/>
    <cellStyle name="Comma 6 4 2 6 5" xfId="26846" xr:uid="{1A57839F-464C-450B-87F9-255CD7C009FB}"/>
    <cellStyle name="Comma 6 4 2 6 6" xfId="14953" xr:uid="{1E6FD0BC-2500-4D19-B49D-410520A4EE12}"/>
    <cellStyle name="Comma 6 4 2 7" xfId="3818" xr:uid="{92CFE6F2-A1C9-4A93-BBED-550530B8857A}"/>
    <cellStyle name="Comma 6 4 2 7 2" xfId="8651" xr:uid="{6163D877-2216-4038-9EB4-81712A04994C}"/>
    <cellStyle name="Comma 6 4 2 7 2 2" xfId="19031" xr:uid="{03ADF068-45AD-4DAB-8C61-3E6015003565}"/>
    <cellStyle name="Comma 6 4 2 7 3" xfId="11484" xr:uid="{B63E5292-1B5E-45E0-93E5-4A060B62CDFF}"/>
    <cellStyle name="Comma 6 4 2 7 3 2" xfId="21864" xr:uid="{7283CF71-5EE7-47AA-B790-60924D944E8F}"/>
    <cellStyle name="Comma 6 4 2 7 4" xfId="25889" xr:uid="{F39EEEA6-603F-4E58-945E-BB29862672B2}"/>
    <cellStyle name="Comma 6 4 2 7 5" xfId="26506" xr:uid="{C2E764BB-88F9-4C12-9ADA-9E379CE1C073}"/>
    <cellStyle name="Comma 6 4 2 7 6" xfId="16198" xr:uid="{EF1D7535-5DF8-4A8B-938B-FBCFC8BDE855}"/>
    <cellStyle name="Comma 6 4 2 8" xfId="4886" xr:uid="{B9ED5642-C6EF-4D18-85FB-1F3A8F4EEE28}"/>
    <cellStyle name="Comma 6 4 2 8 2" xfId="14178" xr:uid="{ECD191D8-EC14-4B95-862F-94FDC2BBCD9C}"/>
    <cellStyle name="Comma 6 4 2 9" xfId="6631" xr:uid="{D4B262BE-F461-4DC9-89DC-2023215ABCFD}"/>
    <cellStyle name="Comma 6 4 2 9 2" xfId="17011" xr:uid="{6E0271B9-4A40-4868-BD41-DAD782E2C209}"/>
    <cellStyle name="Comma 6 4 3" xfId="498" xr:uid="{00000000-0005-0000-0000-00007B020000}"/>
    <cellStyle name="Comma 6 4 3 10" xfId="25486" xr:uid="{99E9E6DC-A851-4F87-A404-F8E922B22778}"/>
    <cellStyle name="Comma 6 4 3 11" xfId="12669" xr:uid="{5A4B5E9F-8AD8-4DAE-ADCF-C4E4E84DC022}"/>
    <cellStyle name="Comma 6 4 3 2" xfId="1699" xr:uid="{00000000-0005-0000-0000-00007C020000}"/>
    <cellStyle name="Comma 6 4 3 2 2" xfId="3044" xr:uid="{00000000-0005-0000-0000-0000EF010000}"/>
    <cellStyle name="Comma 6 4 3 2 2 2" xfId="6161" xr:uid="{9DE87451-BF29-4F9C-8D44-3C00B4B7AB11}"/>
    <cellStyle name="Comma 6 4 3 2 2 2 2" xfId="25627" xr:uid="{1BE7515C-653A-4F87-876F-63B764521DA0}"/>
    <cellStyle name="Comma 6 4 3 2 2 2 2 2" xfId="28546" xr:uid="{76250F69-99E5-4C87-AA68-28CAC0ABE243}"/>
    <cellStyle name="Comma 6 4 3 2 2 2 2 3" xfId="31160" xr:uid="{B8B7D374-F9E5-4444-AC13-477FC287386D}"/>
    <cellStyle name="Comma 6 4 3 2 2 2 3" xfId="28604" xr:uid="{05D73697-F366-4499-ADE0-47D3DE37ECFB}"/>
    <cellStyle name="Comma 6 4 3 2 2 2 4" xfId="15671" xr:uid="{DAA6396E-5617-4A70-B574-AFCD162D4D30}"/>
    <cellStyle name="Comma 6 4 3 2 2 3" xfId="8124" xr:uid="{6C0A3AD5-AA43-4E8F-AD77-C0019D0A2C78}"/>
    <cellStyle name="Comma 6 4 3 2 2 3 2" xfId="28805" xr:uid="{F2C78387-E4A4-41C7-80DE-D7182430BC82}"/>
    <cellStyle name="Comma 6 4 3 2 2 3 3" xfId="28126" xr:uid="{3D9342C1-D49F-4D43-8AC1-93AE5F56062A}"/>
    <cellStyle name="Comma 6 4 3 2 2 3 4" xfId="18504" xr:uid="{2304C356-D9FF-4CB7-8D43-1928F2D47AFB}"/>
    <cellStyle name="Comma 6 4 3 2 2 4" xfId="10957" xr:uid="{A9FEC1FC-DA92-4D7E-A9BA-4BE6D80C1BBE}"/>
    <cellStyle name="Comma 6 4 3 2 2 4 2" xfId="21337" xr:uid="{A0857218-8F4D-4CD3-B2A0-11E1240D74D4}"/>
    <cellStyle name="Comma 6 4 3 2 2 5" xfId="22938" xr:uid="{F447AA7E-14C2-47CB-8EA8-D414A90848E1}"/>
    <cellStyle name="Comma 6 4 3 2 2 6" xfId="13551" xr:uid="{131ED52A-BDC5-46E9-BF9F-9B7B0B88F1B6}"/>
    <cellStyle name="Comma 6 4 3 2 3" xfId="2673" xr:uid="{00000000-0005-0000-0000-0000EE010000}"/>
    <cellStyle name="Comma 6 4 3 2 3 2" xfId="7797" xr:uid="{0F2D7387-1C2C-43EA-8D1B-DCD8B47814A5}"/>
    <cellStyle name="Comma 6 4 3 2 3 2 2" xfId="27269" xr:uid="{5B830BD1-7260-4C2A-8DB9-D8138AC7079C}"/>
    <cellStyle name="Comma 6 4 3 2 3 2 3" xfId="28437" xr:uid="{21009788-6F5C-4071-A2DC-85665187ADF3}"/>
    <cellStyle name="Comma 6 4 3 2 3 2 4" xfId="18177" xr:uid="{9C68AE63-D3BE-44EC-93A1-10DEC2A2FD8F}"/>
    <cellStyle name="Comma 6 4 3 2 3 3" xfId="10630" xr:uid="{E243FB16-8574-4B4D-9DCC-E703BA2E9B76}"/>
    <cellStyle name="Comma 6 4 3 2 3 3 2" xfId="21010" xr:uid="{73F9FFA3-B985-40BB-8F39-555D2D339E60}"/>
    <cellStyle name="Comma 6 4 3 2 3 4" xfId="25067" xr:uid="{8943FECE-0FE9-448B-8798-C7D4A06BFB9E}"/>
    <cellStyle name="Comma 6 4 3 2 3 5" xfId="15344" xr:uid="{FC4FEB2E-5924-4D22-91C3-E4EA0BEE808D}"/>
    <cellStyle name="Comma 6 4 3 2 4" xfId="3648" xr:uid="{00000000-0005-0000-0000-00007C020000}"/>
    <cellStyle name="Comma 6 4 3 2 5" xfId="4260" xr:uid="{A51EAC08-E66F-40E2-903C-7CC3150401A1}"/>
    <cellStyle name="Comma 6 4 3 2 5 2" xfId="9032" xr:uid="{9CB19842-F4C9-4617-BA4E-C32A4ABED1D6}"/>
    <cellStyle name="Comma 6 4 3 2 5 2 2" xfId="19412" xr:uid="{29A40CE9-1ADF-482C-8C07-4FAB69ECEEE9}"/>
    <cellStyle name="Comma 6 4 3 2 5 2 3" xfId="31036" xr:uid="{48EC53A8-509B-4602-9481-7646B7A295C3}"/>
    <cellStyle name="Comma 6 4 3 2 5 2 4" xfId="30725" xr:uid="{DAB1BA0C-8406-4AF8-9D58-1646B3244154}"/>
    <cellStyle name="Comma 6 4 3 2 5 3" xfId="11865" xr:uid="{23A53419-8BF1-421F-A70F-CACA88D74416}"/>
    <cellStyle name="Comma 6 4 3 2 5 3 2" xfId="22245" xr:uid="{EB58247D-0D07-4A99-B592-41F2A71DB9DA}"/>
    <cellStyle name="Comma 6 4 3 2 5 4" xfId="27781" xr:uid="{70C3B298-AD80-4B7B-B6B7-937B7807FEF0}"/>
    <cellStyle name="Comma 6 4 3 2 5 5" xfId="26941" xr:uid="{0A76B398-CCEB-44F2-A850-E5E77487E760}"/>
    <cellStyle name="Comma 6 4 3 2 5 6" xfId="16579" xr:uid="{2E50FF22-5A32-4A14-A5DC-A900B3753DB5}"/>
    <cellStyle name="Comma 6 4 3 2 6" xfId="5594" xr:uid="{5E2AC345-4328-4BFD-8DA3-5CCEC7838AEA}"/>
    <cellStyle name="Comma 6 4 3 2 6 2" xfId="29720" xr:uid="{B517F1E3-A38C-4F58-A6FD-5D445DFE68EB}"/>
    <cellStyle name="Comma 6 4 3 2 6 2 2" xfId="30966" xr:uid="{68C3F424-D42B-415D-A275-3C3491C69598}"/>
    <cellStyle name="Comma 6 4 3 2 7" xfId="22717" xr:uid="{2381AC7C-D874-457D-824B-CD7134186CFD}"/>
    <cellStyle name="Comma 6 4 3 2 8" xfId="13081" xr:uid="{CB1CC082-7815-46C3-8934-9E81858CC6E3}"/>
    <cellStyle name="Comma 6 4 3 3" xfId="1700" xr:uid="{00000000-0005-0000-0000-00007D020000}"/>
    <cellStyle name="Comma 6 4 3 3 2" xfId="3045" xr:uid="{00000000-0005-0000-0000-0000F0010000}"/>
    <cellStyle name="Comma 6 4 3 3 2 2" xfId="8125" xr:uid="{E1647CBD-57C7-49A5-8AD5-21902424509E}"/>
    <cellStyle name="Comma 6 4 3 3 2 2 2" xfId="28806" xr:uid="{7AF06F04-B747-4D85-A892-73CBA0EA89FC}"/>
    <cellStyle name="Comma 6 4 3 3 2 2 3" xfId="26418" xr:uid="{A4AFFC74-E361-4181-9D14-1A2AA74BA744}"/>
    <cellStyle name="Comma 6 4 3 3 2 2 4" xfId="18505" xr:uid="{80803E80-3592-497A-882C-532D47CAD3F1}"/>
    <cellStyle name="Comma 6 4 3 3 2 3" xfId="10958" xr:uid="{A5CEA30C-A014-4CC8-B570-6C5E75F60085}"/>
    <cellStyle name="Comma 6 4 3 3 2 3 2" xfId="21338" xr:uid="{B2944D65-2E02-4493-94E6-C3ED577A2F5A}"/>
    <cellStyle name="Comma 6 4 3 3 2 4" xfId="24513" xr:uid="{99256903-5A76-4761-8307-3040FBD844E4}"/>
    <cellStyle name="Comma 6 4 3 3 2 5" xfId="15672" xr:uid="{797CFECA-5B3A-425C-8321-CA57176B4E48}"/>
    <cellStyle name="Comma 6 4 3 3 3" xfId="3611" xr:uid="{00000000-0005-0000-0000-00007D020000}"/>
    <cellStyle name="Comma 6 4 3 3 4" xfId="4404" xr:uid="{8749C45E-E41A-4304-B61B-78506631CC99}"/>
    <cellStyle name="Comma 6 4 3 3 4 2" xfId="9176" xr:uid="{58432CAA-B985-4BC9-9656-18D51ACB7F3C}"/>
    <cellStyle name="Comma 6 4 3 3 4 2 2" xfId="19556" xr:uid="{130B0B8D-4585-458D-947D-4883D9BB8669}"/>
    <cellStyle name="Comma 6 4 3 3 4 2 3" xfId="31070" xr:uid="{64CBF01D-BCC0-4E97-A30C-4817D685CDEB}"/>
    <cellStyle name="Comma 6 4 3 3 4 2 4" xfId="30726" xr:uid="{32E7DD8E-8E93-48A0-B22A-199885881375}"/>
    <cellStyle name="Comma 6 4 3 3 4 3" xfId="12009" xr:uid="{88B8CD83-86AD-4EDE-8804-B00361DDCBA9}"/>
    <cellStyle name="Comma 6 4 3 3 4 3 2" xfId="22389" xr:uid="{77E9CE91-FD59-4A3C-8041-0796A6B5D588}"/>
    <cellStyle name="Comma 6 4 3 3 4 4" xfId="16723" xr:uid="{4DCC8238-8690-47E5-AC62-1D9F5187A8AC}"/>
    <cellStyle name="Comma 6 4 3 3 5" xfId="5595" xr:uid="{8CF9A14E-6DB8-411F-9023-F13F2916B13F}"/>
    <cellStyle name="Comma 6 4 3 3 5 2" xfId="29705" xr:uid="{8C47B7A5-55DE-41F0-ABE8-96B67015A584}"/>
    <cellStyle name="Comma 6 4 3 3 6" xfId="24025" xr:uid="{8B39DA3A-C438-4ADA-826C-4F6E92D2FD76}"/>
    <cellStyle name="Comma 6 4 3 3 7" xfId="13552" xr:uid="{B90FC4BC-D5EE-4BFC-97CD-4E73557F868E}"/>
    <cellStyle name="Comma 6 4 3 4" xfId="1698" xr:uid="{00000000-0005-0000-0000-00007E020000}"/>
    <cellStyle name="Comma 6 4 3 4 2" xfId="3043" xr:uid="{00000000-0005-0000-0000-0000F1010000}"/>
    <cellStyle name="Comma 6 4 3 4 2 2" xfId="8123" xr:uid="{3608156F-8EFF-4B12-B2DE-E52AD2437F57}"/>
    <cellStyle name="Comma 6 4 3 4 2 2 2" xfId="28804" xr:uid="{B98C073F-6138-401A-83A0-F369A3A9D6F6}"/>
    <cellStyle name="Comma 6 4 3 4 2 2 3" xfId="27089" xr:uid="{46AB2BEE-3AC9-4711-AFA2-9CF90C02A985}"/>
    <cellStyle name="Comma 6 4 3 4 2 2 4" xfId="18503" xr:uid="{B643F2D4-3235-49CA-A168-457CC3C641F7}"/>
    <cellStyle name="Comma 6 4 3 4 2 3" xfId="10956" xr:uid="{04D550A1-46DD-4932-B220-53E593ED5562}"/>
    <cellStyle name="Comma 6 4 3 4 2 3 2" xfId="21336" xr:uid="{482C49D2-0469-4D42-A938-CE70AC63C0E6}"/>
    <cellStyle name="Comma 6 4 3 4 2 4" xfId="25642" xr:uid="{400FD5B9-741B-4FA3-9B44-D231F7466CE7}"/>
    <cellStyle name="Comma 6 4 3 4 2 5" xfId="15670" xr:uid="{5FD351B0-0009-4143-9224-F9D3B6D1470E}"/>
    <cellStyle name="Comma 6 4 3 4 3" xfId="3696" xr:uid="{00000000-0005-0000-0000-00007E020000}"/>
    <cellStyle name="Comma 6 4 3 4 4" xfId="5593" xr:uid="{597046DC-F5C8-4A2C-9A13-CCBC4373604F}"/>
    <cellStyle name="Comma 6 4 3 4 4 2" xfId="29949" xr:uid="{A9380C1B-14A6-4B53-9630-BB03006EEA3E}"/>
    <cellStyle name="Comma 6 4 3 4 5" xfId="25477" xr:uid="{AEBF6BF0-781B-4251-9C43-BF55D4DC9F58}"/>
    <cellStyle name="Comma 6 4 3 4 6" xfId="13550" xr:uid="{B4199247-567C-4F13-B7D1-F52C7E04729D}"/>
    <cellStyle name="Comma 6 4 3 5" xfId="2630" xr:uid="{00000000-0005-0000-0000-0000F2010000}"/>
    <cellStyle name="Comma 6 4 3 5 2" xfId="5892" xr:uid="{4BECADB6-235B-4CAC-85C0-80D0E27B1737}"/>
    <cellStyle name="Comma 6 4 3 5 2 2" xfId="28301" xr:uid="{1BA41FC7-0065-4D43-BA00-BDEAFE6AEDAD}"/>
    <cellStyle name="Comma 6 4 3 5 2 3" xfId="27213" xr:uid="{BF202D75-2FFE-4931-8BE5-4A175775E00B}"/>
    <cellStyle name="Comma 6 4 3 5 2 4" xfId="15302" xr:uid="{5B87071E-8FCF-43D2-9B8C-50EBB975AD9F}"/>
    <cellStyle name="Comma 6 4 3 5 3" xfId="7755" xr:uid="{5E3F39A1-AB86-48FC-AE39-E9EBF19A365A}"/>
    <cellStyle name="Comma 6 4 3 5 3 2" xfId="18135" xr:uid="{D3B9B875-3C36-4038-A144-7BABB514FC75}"/>
    <cellStyle name="Comma 6 4 3 5 4" xfId="10588" xr:uid="{8F0C5218-4D09-4D7A-964D-0AFC40F6DFEB}"/>
    <cellStyle name="Comma 6 4 3 5 4 2" xfId="20968" xr:uid="{F969427A-56A9-4C66-B48B-5630DFB9516B}"/>
    <cellStyle name="Comma 6 4 3 5 5" xfId="24236" xr:uid="{C18D7421-1938-4614-97DD-D9CCFEB24FF0}"/>
    <cellStyle name="Comma 6 4 3 5 6" xfId="13018" xr:uid="{73E37B0D-96A4-40DD-A58F-BE503DB3A20D}"/>
    <cellStyle name="Comma 6 4 3 6" xfId="4125" xr:uid="{BC11153B-3590-4A4C-9A42-D5B85167EDEC}"/>
    <cellStyle name="Comma 6 4 3 6 2" xfId="8897" xr:uid="{5987FDF2-CD76-4027-8C40-BADE8EB16492}"/>
    <cellStyle name="Comma 6 4 3 6 2 2" xfId="19277" xr:uid="{C77FE529-4055-4AE2-90DD-A660AD868028}"/>
    <cellStyle name="Comma 6 4 3 6 2 3" xfId="31009" xr:uid="{2C79F960-4C49-4A44-BE3E-BA4DD4C9FBB0}"/>
    <cellStyle name="Comma 6 4 3 6 2 4" xfId="30724" xr:uid="{888020BF-966F-45AF-AD87-05FC86173A31}"/>
    <cellStyle name="Comma 6 4 3 6 3" xfId="11730" xr:uid="{C5637927-D691-4E7B-8071-78C18F69F33B}"/>
    <cellStyle name="Comma 6 4 3 6 3 2" xfId="22110" xr:uid="{FF695EF4-4938-421C-B4C1-B1580C099238}"/>
    <cellStyle name="Comma 6 4 3 6 4" xfId="24160" xr:uid="{DA708D23-DBBB-4E21-A69E-2C68CD775D36}"/>
    <cellStyle name="Comma 6 4 3 6 5" xfId="26772" xr:uid="{427B066A-B632-4273-AD4F-6D47319C3D9E}"/>
    <cellStyle name="Comma 6 4 3 6 6" xfId="16444" xr:uid="{74E4A04D-2625-40F8-913E-E71CD7A37B6E}"/>
    <cellStyle name="Comma 6 4 3 7" xfId="4888" xr:uid="{FF7A6E91-B71F-402F-84BE-27BA9A689206}"/>
    <cellStyle name="Comma 6 4 3 7 2" xfId="26954" xr:uid="{E692CFC7-761B-4524-AEF1-ADA4AE5C43EA}"/>
    <cellStyle name="Comma 6 4 3 7 3" xfId="28460" xr:uid="{EF2DDD8E-D26A-4D5D-AC55-67A7CC964379}"/>
    <cellStyle name="Comma 6 4 3 7 4" xfId="14180" xr:uid="{958C6408-2027-4BE6-B6CD-ED8CF2230424}"/>
    <cellStyle name="Comma 6 4 3 8" xfId="6633" xr:uid="{A8484347-CEB4-4D7F-B443-41F73EC9CF28}"/>
    <cellStyle name="Comma 6 4 3 8 2" xfId="17013" xr:uid="{86F2C499-DC60-442F-906F-348F5F5B6154}"/>
    <cellStyle name="Comma 6 4 3 9" xfId="9466" xr:uid="{44DF4BDE-7007-468D-A11A-5B176D57FA95}"/>
    <cellStyle name="Comma 6 4 3 9 2" xfId="19846" xr:uid="{6A3C9AA7-7596-4832-B681-46D68794F167}"/>
    <cellStyle name="Comma 6 4 4" xfId="499" xr:uid="{00000000-0005-0000-0000-00007F020000}"/>
    <cellStyle name="Comma 6 4 4 10" xfId="13079" xr:uid="{161F3D9E-FDAC-4369-8A82-BAFFD660836D}"/>
    <cellStyle name="Comma 6 4 4 2" xfId="1702" xr:uid="{00000000-0005-0000-0000-000080020000}"/>
    <cellStyle name="Comma 6 4 4 2 2" xfId="3046" xr:uid="{00000000-0005-0000-0000-0000F4010000}"/>
    <cellStyle name="Comma 6 4 4 2 2 2" xfId="8126" xr:uid="{144748D8-8110-4C5D-823F-47C3385D852A}"/>
    <cellStyle name="Comma 6 4 4 2 2 2 2" xfId="28807" xr:uid="{6AD90FE4-3CB8-4933-9B68-7C7298C52AE0}"/>
    <cellStyle name="Comma 6 4 4 2 2 2 3" xfId="28242" xr:uid="{238413C4-BC84-456A-A16A-38101E29D3E0}"/>
    <cellStyle name="Comma 6 4 4 2 2 2 4" xfId="18506" xr:uid="{F8F41174-04D6-4C1F-957B-0A4EDEB6160D}"/>
    <cellStyle name="Comma 6 4 4 2 2 3" xfId="10959" xr:uid="{05BA871B-49D9-49A9-BB48-6443A0BBCD06}"/>
    <cellStyle name="Comma 6 4 4 2 2 3 2" xfId="21339" xr:uid="{34C15700-FD27-4498-8393-09C164FCD201}"/>
    <cellStyle name="Comma 6 4 4 2 2 4" xfId="24760" xr:uid="{F1599F21-A582-4D54-8F2B-1F18A24D247D}"/>
    <cellStyle name="Comma 6 4 4 2 2 5" xfId="15673" xr:uid="{A3EA306A-3791-432B-8C4B-EF911D8EF55F}"/>
    <cellStyle name="Comma 6 4 4 2 3" xfId="3639" xr:uid="{00000000-0005-0000-0000-000080020000}"/>
    <cellStyle name="Comma 6 4 4 2 4" xfId="5596" xr:uid="{D7CC43DA-455D-407E-BF01-57D0564EA6B6}"/>
    <cellStyle name="Comma 6 4 4 2 4 2" xfId="29950" xr:uid="{FDB36AFE-899A-4744-9DD8-6E4865CE36DC}"/>
    <cellStyle name="Comma 6 4 4 2 5" xfId="23458" xr:uid="{25976DFB-D12E-44FC-BA6D-3E379ED1878F}"/>
    <cellStyle name="Comma 6 4 4 2 6" xfId="13553" xr:uid="{3DB1E49B-06F4-4933-AD00-0C600988B65B}"/>
    <cellStyle name="Comma 6 4 4 3" xfId="1703" xr:uid="{00000000-0005-0000-0000-000081020000}"/>
    <cellStyle name="Comma 6 4 4 3 2" xfId="4623" xr:uid="{9494D2FE-9603-4520-BB34-B0A7762C3101}"/>
    <cellStyle name="Comma 6 4 4 3 2 2" xfId="9395" xr:uid="{82C1F46B-3AB1-4180-B72C-C27061F6C38D}"/>
    <cellStyle name="Comma 6 4 4 3 2 2 2" xfId="19775" xr:uid="{D912D5B9-435E-47F8-B665-98B3269A7A93}"/>
    <cellStyle name="Comma 6 4 4 3 2 3" xfId="12228" xr:uid="{19AF2720-C897-4870-88B1-1084B759AD28}"/>
    <cellStyle name="Comma 6 4 4 3 2 3 2" xfId="22608" xr:uid="{BA23040E-9D36-43EE-A03D-912871B8A62D}"/>
    <cellStyle name="Comma 6 4 4 3 2 4" xfId="26198" xr:uid="{472BDDCC-6E87-4271-800D-0A670E255469}"/>
    <cellStyle name="Comma 6 4 4 3 2 5" xfId="27935" xr:uid="{C21A1C05-1A22-43CB-B467-F45DFFC42A54}"/>
    <cellStyle name="Comma 6 4 4 3 2 6" xfId="16942" xr:uid="{0B261E0F-2906-43CC-8B78-EF21FAC3E3A4}"/>
    <cellStyle name="Comma 6 4 4 3 3" xfId="25010" xr:uid="{D13AD506-B971-43E8-9263-B2003BB20B7B}"/>
    <cellStyle name="Comma 6 4 4 3 3 2" xfId="29901" xr:uid="{DE18F8CC-9AE1-4F5E-9463-70483CF3EC52}"/>
    <cellStyle name="Comma 6 4 4 3 4" xfId="30015" xr:uid="{54B5A641-CBAA-4C36-9169-160B5E571C1F}"/>
    <cellStyle name="Comma 6 4 4 4" xfId="1701" xr:uid="{00000000-0005-0000-0000-000082020000}"/>
    <cellStyle name="Comma 6 4 4 5" xfId="4258" xr:uid="{F88A1956-BAD7-4D08-9EEC-B2583E75D0DD}"/>
    <cellStyle name="Comma 6 4 4 5 2" xfId="9030" xr:uid="{921BDAC3-0294-4D86-8C5F-754A50525046}"/>
    <cellStyle name="Comma 6 4 4 5 2 2" xfId="19410" xr:uid="{7F2C0D14-E739-477C-A33B-5DDBE2A55F78}"/>
    <cellStyle name="Comma 6 4 4 5 2 3" xfId="31034" xr:uid="{7E47475A-DD01-4834-94C2-1630B8804BB1}"/>
    <cellStyle name="Comma 6 4 4 5 2 4" xfId="30727" xr:uid="{162F962F-579D-4E61-99F1-D903E08A5944}"/>
    <cellStyle name="Comma 6 4 4 5 3" xfId="11863" xr:uid="{CB563B1E-333D-437D-80F1-F1E92395B99F}"/>
    <cellStyle name="Comma 6 4 4 5 3 2" xfId="22243" xr:uid="{DAB37DDA-1810-4257-AF18-71A6F4AEF98C}"/>
    <cellStyle name="Comma 6 4 4 5 4" xfId="25901" xr:uid="{6E4D4D61-4FA4-40F8-B260-4F74A35085BF}"/>
    <cellStyle name="Comma 6 4 4 5 5" xfId="26027" xr:uid="{0AE5C490-7D0B-48C0-B974-61B1DA7B0177}"/>
    <cellStyle name="Comma 6 4 4 5 6" xfId="16577" xr:uid="{C055D660-BCFC-4A7A-8BC6-76732CE75695}"/>
    <cellStyle name="Comma 6 4 4 6" xfId="4889" xr:uid="{C522401C-4DD6-4E1D-99C9-6E3D20EE2307}"/>
    <cellStyle name="Comma 6 4 4 6 2" xfId="14181" xr:uid="{5A0FF2A1-DA42-4A5E-AA72-2558B44A6109}"/>
    <cellStyle name="Comma 6 4 4 7" xfId="6634" xr:uid="{73F23711-DC0F-4F58-BF0D-2FB69ED65B37}"/>
    <cellStyle name="Comma 6 4 4 7 2" xfId="17014" xr:uid="{4087778A-5F0C-451B-A20D-77C3676FFA5F}"/>
    <cellStyle name="Comma 6 4 4 8" xfId="9467" xr:uid="{3B9B1F41-8EAC-4A06-9F83-A42D7AB79BB2}"/>
    <cellStyle name="Comma 6 4 4 8 2" xfId="19847" xr:uid="{689CAA96-C143-47E1-B5AD-C8E73BCD6AA1}"/>
    <cellStyle name="Comma 6 4 4 9" xfId="23862" xr:uid="{7228455F-2DD3-482A-BC3F-C95BE560FE7B}"/>
    <cellStyle name="Comma 6 4 5" xfId="1704" xr:uid="{00000000-0005-0000-0000-000083020000}"/>
    <cellStyle name="Comma 6 4 5 2" xfId="3047" xr:uid="{00000000-0005-0000-0000-0000F5010000}"/>
    <cellStyle name="Comma 6 4 5 2 2" xfId="8127" xr:uid="{54D4C34B-2D2B-447A-B5B4-5775E8620FFC}"/>
    <cellStyle name="Comma 6 4 5 2 2 2" xfId="28808" xr:uid="{B647D0DC-ECE0-42C5-BCA0-0BB0781E8855}"/>
    <cellStyle name="Comma 6 4 5 2 2 2 2" xfId="31221" xr:uid="{691BCCD8-3FCB-46F4-AA19-66BD8B2792E8}"/>
    <cellStyle name="Comma 6 4 5 2 2 2 3" xfId="30729" xr:uid="{787E4866-BDC8-4893-9282-491F88D13FE5}"/>
    <cellStyle name="Comma 6 4 5 2 2 3" xfId="28586" xr:uid="{46477F41-C513-4AA2-B52E-DD5043778A61}"/>
    <cellStyle name="Comma 6 4 5 2 2 4" xfId="18507" xr:uid="{AE896CAB-4E2D-4BC4-A2FB-544C8CDB6C94}"/>
    <cellStyle name="Comma 6 4 5 2 3" xfId="10960" xr:uid="{50637E51-5562-46AD-B882-65EC355770F2}"/>
    <cellStyle name="Comma 6 4 5 2 3 2" xfId="21340" xr:uid="{850D5D37-6DE8-4841-9460-F73B80017985}"/>
    <cellStyle name="Comma 6 4 5 2 4" xfId="23525" xr:uid="{5BC62036-1F54-49D8-99C8-F8F4DB207CE7}"/>
    <cellStyle name="Comma 6 4 5 2 5" xfId="15674" xr:uid="{21144154-8EC4-4BBF-9F05-1059A220AD7A}"/>
    <cellStyle name="Comma 6 4 5 3" xfId="3589" xr:uid="{00000000-0005-0000-0000-000083020000}"/>
    <cellStyle name="Comma 6 4 5 4" xfId="4405" xr:uid="{7541ECBE-E625-46C2-913D-030F44B4E812}"/>
    <cellStyle name="Comma 6 4 5 4 2" xfId="9177" xr:uid="{10C0E120-5A4F-40E2-A73A-0F419D8AFE7D}"/>
    <cellStyle name="Comma 6 4 5 4 2 2" xfId="19557" xr:uid="{42C0B2DC-4602-4CB8-B7DD-A48E64A1A11E}"/>
    <cellStyle name="Comma 6 4 5 4 2 3" xfId="31071" xr:uid="{22979A5B-49A1-42E6-BA89-CCDBEAE37202}"/>
    <cellStyle name="Comma 6 4 5 4 2 4" xfId="30728" xr:uid="{E5F89DE4-F2D2-4C08-B671-36C13540F10E}"/>
    <cellStyle name="Comma 6 4 5 4 3" xfId="12010" xr:uid="{BC30DDE6-6812-430F-A96A-70862DC750C2}"/>
    <cellStyle name="Comma 6 4 5 4 3 2" xfId="22390" xr:uid="{94CCDCB7-721D-4547-9880-5CA7F7110942}"/>
    <cellStyle name="Comma 6 4 5 4 4" xfId="16724" xr:uid="{1A4CDAA2-885C-4A5C-95B3-C6CE07D1A4F9}"/>
    <cellStyle name="Comma 6 4 5 5" xfId="5597" xr:uid="{8F23EDCF-D0A9-4732-B643-145982D71AB9}"/>
    <cellStyle name="Comma 6 4 5 5 2" xfId="29684" xr:uid="{EF3BD0A6-DB09-431F-92E2-3C8D869A5B95}"/>
    <cellStyle name="Comma 6 4 5 5 2 2" xfId="30967" xr:uid="{308557D5-49FB-45ED-B51A-8AA44B8D7B71}"/>
    <cellStyle name="Comma 6 4 5 6" xfId="24374" xr:uid="{91D1EDE4-7110-405F-8750-08A556862BDF}"/>
    <cellStyle name="Comma 6 4 5 7" xfId="13554" xr:uid="{A7F02A6C-6510-4740-9354-BBF236F91E84}"/>
    <cellStyle name="Comma 6 4 6" xfId="1705" xr:uid="{00000000-0005-0000-0000-000084020000}"/>
    <cellStyle name="Comma 6 4 6 2" xfId="2872" xr:uid="{00000000-0005-0000-0000-0000F6010000}"/>
    <cellStyle name="Comma 6 4 6 2 2" xfId="7989" xr:uid="{DFBB432E-3A5A-496E-818E-C55060EC3CBB}"/>
    <cellStyle name="Comma 6 4 6 2 2 2" xfId="26251" xr:uid="{A6D4DEA5-5A3D-446F-9100-76438298D113}"/>
    <cellStyle name="Comma 6 4 6 2 2 2 2" xfId="31170" xr:uid="{9743733B-E35B-44C2-895E-4E9F3FD9AD20}"/>
    <cellStyle name="Comma 6 4 6 2 2 2 3" xfId="30730" xr:uid="{36F4C335-21C6-4B80-A783-6DEE9EA2C7B3}"/>
    <cellStyle name="Comma 6 4 6 2 2 3" xfId="26688" xr:uid="{F4F25F70-E51E-45AB-A23C-17588D0AB7CF}"/>
    <cellStyle name="Comma 6 4 6 2 2 4" xfId="18369" xr:uid="{751CBBBD-02F1-4EC8-A428-B1D92AA0FD74}"/>
    <cellStyle name="Comma 6 4 6 2 3" xfId="10822" xr:uid="{4B0563F5-F4ED-4FF4-B040-CF8FC99765CE}"/>
    <cellStyle name="Comma 6 4 6 2 3 2" xfId="21202" xr:uid="{6A137480-FFB3-476C-8BA5-C9E9950A55B4}"/>
    <cellStyle name="Comma 6 4 6 2 4" xfId="22968" xr:uid="{92746F34-F1DA-4DC9-AA9E-79EFD699D503}"/>
    <cellStyle name="Comma 6 4 6 2 5" xfId="15536" xr:uid="{F1E2F4F3-F31F-4441-8AD3-41AFDF0573C0}"/>
    <cellStyle name="Comma 6 4 6 3" xfId="3684" xr:uid="{00000000-0005-0000-0000-000084020000}"/>
    <cellStyle name="Comma 6 4 6 4" xfId="5598" xr:uid="{A8028302-ED8A-40B8-8A70-7BEFE282F4FC}"/>
    <cellStyle name="Comma 6 4 6 4 2" xfId="29922" xr:uid="{CDA048C9-974C-400A-AA42-F64BD97DF22B}"/>
    <cellStyle name="Comma 6 4 6 5" xfId="23416" xr:uid="{C2BB730C-BD1C-467F-A026-B3DC5A68504F}"/>
    <cellStyle name="Comma 6 4 6 6" xfId="13367" xr:uid="{1AC7631A-FD2B-4EB4-9784-B8AF1011B9CD}"/>
    <cellStyle name="Comma 6 4 7" xfId="1691" xr:uid="{00000000-0005-0000-0000-000085020000}"/>
    <cellStyle name="Comma 6 4 7 2" xfId="2467" xr:uid="{00000000-0005-0000-0000-0000F7010000}"/>
    <cellStyle name="Comma 6 4 7 2 2" xfId="7592" xr:uid="{A65CD5EB-1051-4973-BA95-26C5C049E7B7}"/>
    <cellStyle name="Comma 6 4 7 2 2 2" xfId="17972" xr:uid="{F1AB390C-53D0-4162-83C7-8EA513F983E3}"/>
    <cellStyle name="Comma 6 4 7 2 3" xfId="10425" xr:uid="{11D00CB4-211A-455B-B691-7CC4AD02121C}"/>
    <cellStyle name="Comma 6 4 7 2 3 2" xfId="20805" xr:uid="{7E0350DF-70CE-4B56-A34F-A26805D35A02}"/>
    <cellStyle name="Comma 6 4 7 2 4" xfId="27400" xr:uid="{46B2D801-E2B4-415C-A933-BDBDE9533E7C}"/>
    <cellStyle name="Comma 6 4 7 2 5" xfId="26154" xr:uid="{7CFDDA6D-9A08-4A78-B530-EB2BD8ECFC7B}"/>
    <cellStyle name="Comma 6 4 7 2 6" xfId="15139" xr:uid="{74FD98A7-4C92-4590-AADB-1C3B55717B94}"/>
    <cellStyle name="Comma 6 4 7 3" xfId="3634" xr:uid="{00000000-0005-0000-0000-000085020000}"/>
    <cellStyle name="Comma 6 4 7 4" xfId="5588" xr:uid="{5F3C36C8-D1B5-4C42-9705-CB72C5A4950A}"/>
    <cellStyle name="Comma 6 4 7 4 2" xfId="29862" xr:uid="{C263C62B-DABD-420C-A97D-0F3CE47933DF}"/>
    <cellStyle name="Comma 6 4 7 5" xfId="22830" xr:uid="{80ED073A-316E-4622-8079-102557309958}"/>
    <cellStyle name="Comma 6 4 7 6" xfId="12855" xr:uid="{F1798703-5663-4830-80B6-46478CA449D9}"/>
    <cellStyle name="Comma 6 4 8" xfId="2221" xr:uid="{00000000-0005-0000-0000-0000E6010000}"/>
    <cellStyle name="Comma 6 4 8 2" xfId="7348" xr:uid="{C41CE54C-FD8B-4A42-9930-9155DD2D3E09}"/>
    <cellStyle name="Comma 6 4 8 2 2" xfId="17728" xr:uid="{65DA0D79-1C0A-41F2-9143-825CBCBDD161}"/>
    <cellStyle name="Comma 6 4 8 2 2 2" xfId="31122" xr:uid="{24EFB6D6-DF65-42CC-96F4-F84914B8D4E7}"/>
    <cellStyle name="Comma 6 4 8 2 2 3" xfId="30731" xr:uid="{29EF420D-7071-41EC-A1CD-1C25DE9D0314}"/>
    <cellStyle name="Comma 6 4 8 3" xfId="10181" xr:uid="{908AC10B-86A3-411D-A405-A408A77ECBD5}"/>
    <cellStyle name="Comma 6 4 8 3 2" xfId="20561" xr:uid="{DC3F41D7-DCD9-4D73-9B1B-D3871BC7F286}"/>
    <cellStyle name="Comma 6 4 8 4" xfId="25406" xr:uid="{4359DC52-0CBD-4BDF-8FB2-AFDE5782EC45}"/>
    <cellStyle name="Comma 6 4 8 5" xfId="27613" xr:uid="{7F10D4B5-D9AF-4A09-8572-6652D106B2F7}"/>
    <cellStyle name="Comma 6 4 8 6" xfId="14895" xr:uid="{EB5A04D0-C700-4751-AC83-4883233AC4E1}"/>
    <cellStyle name="Comma 6 4 9" xfId="3866" xr:uid="{44D94F21-4B52-4460-9384-B6B9C6F74F70}"/>
    <cellStyle name="Comma 6 4 9 2" xfId="8698" xr:uid="{8384AADA-23E2-4A6B-A8D3-8EFF809C4492}"/>
    <cellStyle name="Comma 6 4 9 2 2" xfId="19078" xr:uid="{0325ACFA-2711-4CCD-A95E-46F0118EE30F}"/>
    <cellStyle name="Comma 6 4 9 3" xfId="11531" xr:uid="{8ABDBCA1-3D1C-410C-B9B7-FDC8023C9FBC}"/>
    <cellStyle name="Comma 6 4 9 3 2" xfId="21911" xr:uid="{BE857919-D2AA-423B-A68D-C9D2B6CDC4A4}"/>
    <cellStyle name="Comma 6 4 9 4" xfId="27711" xr:uid="{BCF7AB0B-7FF1-4ED6-A2B9-6C5D4BE30012}"/>
    <cellStyle name="Comma 6 4 9 5" xfId="27598" xr:uid="{3E954F38-21E4-424A-870B-3DF4002BE41B}"/>
    <cellStyle name="Comma 6 4 9 6" xfId="16245" xr:uid="{14FEADCD-C5DC-4910-9D9E-9078A2DC52FD}"/>
    <cellStyle name="Comma 6 5" xfId="1706" xr:uid="{00000000-0005-0000-0000-000086020000}"/>
    <cellStyle name="Comma 6 5 10" xfId="25750" xr:uid="{F3893E22-8AFA-4C20-88BE-99F6D0B7836B}"/>
    <cellStyle name="Comma 6 5 10 2" xfId="30004" xr:uid="{9BBA55C4-F717-4123-9745-FD974FD5C92B}"/>
    <cellStyle name="Comma 6 5 11" xfId="12958" xr:uid="{6081739D-F564-4AF8-9D03-600F4BF43A0D}"/>
    <cellStyle name="Comma 6 5 2" xfId="2674" xr:uid="{00000000-0005-0000-0000-0000F9010000}"/>
    <cellStyle name="Comma 6 5 2 2" xfId="3049" xr:uid="{00000000-0005-0000-0000-0000FA010000}"/>
    <cellStyle name="Comma 6 5 2 2 2" xfId="6163" xr:uid="{9072506B-66F6-434E-AF9A-C449954DC0D8}"/>
    <cellStyle name="Comma 6 5 2 2 2 2" xfId="27442" xr:uid="{9BBE47B7-6F11-45B5-8B2A-B0A3C36FE1BB}"/>
    <cellStyle name="Comma 6 5 2 2 2 2 2" xfId="31191" xr:uid="{325C7F89-E089-4071-A4CA-9ADB67FB52F9}"/>
    <cellStyle name="Comma 6 5 2 2 2 2 3" xfId="30733" xr:uid="{16F0985C-0D59-4C77-AE81-D539AE6EC8DC}"/>
    <cellStyle name="Comma 6 5 2 2 2 3" xfId="25994" xr:uid="{29FCB692-FD3E-4D43-8557-D799C388341A}"/>
    <cellStyle name="Comma 6 5 2 2 2 4" xfId="15676" xr:uid="{5CE6BAD9-BA76-4CB5-8800-77D44C849C38}"/>
    <cellStyle name="Comma 6 5 2 2 3" xfId="8129" xr:uid="{CE5D24FA-4D71-4FBE-8ABD-CFAD66472B47}"/>
    <cellStyle name="Comma 6 5 2 2 3 2" xfId="18509" xr:uid="{6069F6D0-7212-44E3-8E25-81661A9D5019}"/>
    <cellStyle name="Comma 6 5 2 2 4" xfId="10962" xr:uid="{7BD62EEE-A729-458D-B4B3-F68E635BB264}"/>
    <cellStyle name="Comma 6 5 2 2 4 2" xfId="21342" xr:uid="{AD7DC9C6-DC5C-44A6-9249-87D4B0A7A7C0}"/>
    <cellStyle name="Comma 6 5 2 2 5" xfId="24526" xr:uid="{7F466391-28BE-411E-B2DE-BE091A55F44A}"/>
    <cellStyle name="Comma 6 5 2 2 6" xfId="13556" xr:uid="{E4BE6815-7EC8-4CD5-9BD7-CBFE59D1CF49}"/>
    <cellStyle name="Comma 6 5 2 3" xfId="4261" xr:uid="{AE78412A-E3FD-4707-9349-D83D4CB2A6DF}"/>
    <cellStyle name="Comma 6 5 2 3 2" xfId="9033" xr:uid="{E04F1C4D-6215-48C9-8273-7D130D5F91D6}"/>
    <cellStyle name="Comma 6 5 2 3 2 2" xfId="29093" xr:uid="{F12DCF9A-CA5B-435F-8783-D7D7A2F6C175}"/>
    <cellStyle name="Comma 6 5 2 3 2 3" xfId="27011" xr:uid="{A7EDC08D-0DD7-4282-A2F4-ACBD8F2E9EE3}"/>
    <cellStyle name="Comma 6 5 2 3 2 4" xfId="19413" xr:uid="{01D3B6AA-65B1-45C6-BE98-8521B2340194}"/>
    <cellStyle name="Comma 6 5 2 3 2 5" xfId="31037" xr:uid="{8012AB0B-EB59-44A7-8DB7-259914660E82}"/>
    <cellStyle name="Comma 6 5 2 3 3" xfId="11866" xr:uid="{35E77887-7461-46CE-8CAC-49FA064BC684}"/>
    <cellStyle name="Comma 6 5 2 3 3 2" xfId="22246" xr:uid="{E16DFC60-DE26-40A4-BB19-DE0AF5BA5E71}"/>
    <cellStyle name="Comma 6 5 2 3 4" xfId="24173" xr:uid="{76B4C1B6-06C5-4A52-9551-5BF59DA735A3}"/>
    <cellStyle name="Comma 6 5 2 3 5" xfId="16580" xr:uid="{F083096D-6C9E-4EF8-BF38-7EAA039A1FF8}"/>
    <cellStyle name="Comma 6 5 2 4" xfId="5920" xr:uid="{D13FD7F3-58AF-4C81-814A-2FEC26EB0EE5}"/>
    <cellStyle name="Comma 6 5 2 4 2" xfId="28655" xr:uid="{90F87C2A-E3B4-4A3B-B5AC-CD9FF1CB3B92}"/>
    <cellStyle name="Comma 6 5 2 4 3" xfId="28052" xr:uid="{2E48367A-9396-43ED-B8EA-3AE7BCCC7C93}"/>
    <cellStyle name="Comma 6 5 2 4 4" xfId="15345" xr:uid="{FE28975C-1120-46E2-AE2B-57AE0ADC5BFD}"/>
    <cellStyle name="Comma 6 5 2 5" xfId="7798" xr:uid="{AEE457D1-6834-4469-9B49-34D97CE5E035}"/>
    <cellStyle name="Comma 6 5 2 5 2" xfId="18178" xr:uid="{78EBEE38-911A-4ADF-A398-2EDF0C44561C}"/>
    <cellStyle name="Comma 6 5 2 6" xfId="10631" xr:uid="{10FDC70E-6C80-42F3-8A52-BE45CC791EDB}"/>
    <cellStyle name="Comma 6 5 2 6 2" xfId="21011" xr:uid="{AE587D83-A7CB-4C01-BCA8-9E11CC2BC835}"/>
    <cellStyle name="Comma 6 5 2 7" xfId="23214" xr:uid="{AB361D29-4081-44C9-A5E9-DB52714463F5}"/>
    <cellStyle name="Comma 6 5 2 8" xfId="13082" xr:uid="{746895FD-FB8C-4EED-9F02-793D42642EFB}"/>
    <cellStyle name="Comma 6 5 3" xfId="3050" xr:uid="{00000000-0005-0000-0000-0000FB010000}"/>
    <cellStyle name="Comma 6 5 3 2" xfId="4406" xr:uid="{C911EB5E-6E7B-4CB3-8496-F6CCE884BF2D}"/>
    <cellStyle name="Comma 6 5 3 2 2" xfId="9178" xr:uid="{C9E444F1-FB04-4EFD-840F-941B5236CEC5}"/>
    <cellStyle name="Comma 6 5 3 2 2 2" xfId="19558" xr:uid="{7354D5C3-C2D3-4006-B5A7-37EEEAA03F4B}"/>
    <cellStyle name="Comma 6 5 3 2 2 3" xfId="31072" xr:uid="{A2A4928A-1757-4797-9AD6-3490D0D71705}"/>
    <cellStyle name="Comma 6 5 3 2 2 4" xfId="30734" xr:uid="{CC9E0DDD-F5C7-4081-BD6A-4AF5E6D9D0A0}"/>
    <cellStyle name="Comma 6 5 3 2 3" xfId="12011" xr:uid="{2BC2BFB9-8556-4E02-8D51-85A9A4066A50}"/>
    <cellStyle name="Comma 6 5 3 2 3 2" xfId="22391" xr:uid="{279F3012-F801-4901-855F-7207F0B8C6F5}"/>
    <cellStyle name="Comma 6 5 3 2 4" xfId="25766" xr:uid="{44B57F59-8D63-44FC-9A5D-4FB2EEAC2070}"/>
    <cellStyle name="Comma 6 5 3 2 5" xfId="26074" xr:uid="{379C5DA0-533C-48B5-B231-ECA27F7A9875}"/>
    <cellStyle name="Comma 6 5 3 2 6" xfId="16725" xr:uid="{56567B78-0819-460B-AB1A-50345959535A}"/>
    <cellStyle name="Comma 6 5 3 3" xfId="6164" xr:uid="{313C14E6-5D0D-4FEF-B7FA-102243C1E0EB}"/>
    <cellStyle name="Comma 6 5 3 3 2" xfId="15677" xr:uid="{99C5C290-A368-4B29-81E7-DE1E02D860C8}"/>
    <cellStyle name="Comma 6 5 3 4" xfId="8130" xr:uid="{EE3672A2-39EC-4801-B591-0EDBF521DB37}"/>
    <cellStyle name="Comma 6 5 3 4 2" xfId="18510" xr:uid="{99C90F8C-3849-42F7-B80E-53394043E507}"/>
    <cellStyle name="Comma 6 5 3 5" xfId="10963" xr:uid="{01B62E8D-BD90-4224-8DED-8A4A6EDD743D}"/>
    <cellStyle name="Comma 6 5 3 5 2" xfId="21343" xr:uid="{A5256953-0374-4D3F-AA09-24C136419803}"/>
    <cellStyle name="Comma 6 5 3 6" xfId="23480" xr:uid="{F7DAA880-D79D-4371-8FCA-5C59A2E1A85A}"/>
    <cellStyle name="Comma 6 5 3 7" xfId="13557" xr:uid="{C16AD644-B941-48BB-91D8-BFBCB2FF5E3B}"/>
    <cellStyle name="Comma 6 5 4" xfId="3048" xr:uid="{00000000-0005-0000-0000-0000FC010000}"/>
    <cellStyle name="Comma 6 5 4 2" xfId="6162" xr:uid="{77B98769-66EB-4F7C-9866-045F948AA391}"/>
    <cellStyle name="Comma 6 5 4 2 2" xfId="26979" xr:uid="{BA006FDD-D230-4740-8F19-385BCA299A85}"/>
    <cellStyle name="Comma 6 5 4 2 3" xfId="26580" xr:uid="{DEDB1051-D14F-42D5-8B77-0FDCFAE8744B}"/>
    <cellStyle name="Comma 6 5 4 2 4" xfId="15675" xr:uid="{95B7EA55-B59A-4C76-8EC3-A54B020BD472}"/>
    <cellStyle name="Comma 6 5 4 3" xfId="8128" xr:uid="{D165B3FE-DDB5-4059-8470-0266FCA7C301}"/>
    <cellStyle name="Comma 6 5 4 3 2" xfId="18508" xr:uid="{F2BECBEB-1EEF-4D21-9D43-F4CF9E187924}"/>
    <cellStyle name="Comma 6 5 4 4" xfId="10961" xr:uid="{0F425BC4-9E16-4EAB-A206-BF50C665721F}"/>
    <cellStyle name="Comma 6 5 4 4 2" xfId="21341" xr:uid="{D8B73855-A798-4565-8F47-F72CFC11BB00}"/>
    <cellStyle name="Comma 6 5 4 5" xfId="23786" xr:uid="{6F86A38B-C99F-4196-9DE4-4DCD766C4FBC}"/>
    <cellStyle name="Comma 6 5 4 6" xfId="13555" xr:uid="{C83477AA-13D9-44E0-83BE-3A04DDE9D026}"/>
    <cellStyle name="Comma 6 5 5" xfId="2570" xr:uid="{00000000-0005-0000-0000-0000F8010000}"/>
    <cellStyle name="Comma 6 5 5 2" xfId="7695" xr:uid="{1990EA53-C1B6-4704-8500-B9E147267AE1}"/>
    <cellStyle name="Comma 6 5 5 2 2" xfId="27343" xr:uid="{5DEC078C-F871-489B-9B9E-0235A93EED85}"/>
    <cellStyle name="Comma 6 5 5 2 3" xfId="26526" xr:uid="{B4880A4E-D7E4-4376-B404-8A288699E25D}"/>
    <cellStyle name="Comma 6 5 5 2 4" xfId="18075" xr:uid="{1F35AC32-3B10-44D6-881C-326D1C4E9F1D}"/>
    <cellStyle name="Comma 6 5 5 3" xfId="10528" xr:uid="{06C3247A-D84D-4960-AECB-588082306406}"/>
    <cellStyle name="Comma 6 5 5 3 2" xfId="20908" xr:uid="{6E2FF123-9FA0-48D1-80D2-5B25702AE77A}"/>
    <cellStyle name="Comma 6 5 5 4" xfId="24740" xr:uid="{5A4C6D9F-8500-4DEE-A02C-2B5DCABC18F9}"/>
    <cellStyle name="Comma 6 5 5 5" xfId="15242" xr:uid="{96001FF9-8FC9-49FC-8D37-C92BC6856A3D}"/>
    <cellStyle name="Comma 6 5 6" xfId="2052" xr:uid="{00000000-0005-0000-0000-000086020000}"/>
    <cellStyle name="Comma 6 5 6 2" xfId="28162" xr:uid="{885D212C-05ED-4BF0-B750-04B03BB0CBF8}"/>
    <cellStyle name="Comma 6 5 6 3" xfId="27109" xr:uid="{2FED39B2-98E6-41CC-AE80-60096B335C8F}"/>
    <cellStyle name="Comma 6 5 7" xfId="4235" xr:uid="{A60E7526-B9F5-49C6-B835-8CDFABECB725}"/>
    <cellStyle name="Comma 6 5 7 2" xfId="9007" xr:uid="{EDF2850F-F3AD-40BD-B91F-77CA8AA4A45F}"/>
    <cellStyle name="Comma 6 5 7 2 2" xfId="19387" xr:uid="{F6329403-3A8F-4848-9D9E-61FE7E399297}"/>
    <cellStyle name="Comma 6 5 7 2 3" xfId="31024" xr:uid="{14ACCE49-649F-4D5B-8F9D-24E42BD4A4E9}"/>
    <cellStyle name="Comma 6 5 7 2 4" xfId="30732" xr:uid="{57466AA1-E89A-486E-89A6-F5D9E03FEBE5}"/>
    <cellStyle name="Comma 6 5 7 3" xfId="11840" xr:uid="{0AF66E20-5078-45F0-926D-0FDF0E6EA049}"/>
    <cellStyle name="Comma 6 5 7 3 2" xfId="22220" xr:uid="{92DBCC9E-D1B5-49F0-8959-39A6EC73FB92}"/>
    <cellStyle name="Comma 6 5 7 4" xfId="16554" xr:uid="{048A871F-099F-4F46-A3BE-98DD42C94166}"/>
    <cellStyle name="Comma 6 5 8" xfId="5599" xr:uid="{F6A32834-0766-4403-BA6E-361E90744A35}"/>
    <cellStyle name="Comma 6 5 8 2" xfId="29824" xr:uid="{FA06CDE3-AD95-4F28-BB21-F621D65E4E87}"/>
    <cellStyle name="Comma 6 5 8 2 2" xfId="30968" xr:uid="{50FCA492-10FD-4CB8-BB65-65A595E6C1EE}"/>
    <cellStyle name="Comma 6 5 8 3" xfId="30626" xr:uid="{D6644BB0-0D0B-41C4-A086-5EB2E7A61544}"/>
    <cellStyle name="Comma 6 5 9" xfId="25484" xr:uid="{A765CB03-C487-41C6-93BE-38026305CF7A}"/>
    <cellStyle name="Comma 6 6" xfId="2161" xr:uid="{00000000-0005-0000-0000-0000E3010000}"/>
    <cellStyle name="Comma 6 6 2" xfId="7288" xr:uid="{E705E142-4DA3-463E-8FAC-F22F05BA6768}"/>
    <cellStyle name="Comma 6 6 2 2" xfId="17668" xr:uid="{4C7CA64C-5E91-4A80-B09D-7D8F8424733A}"/>
    <cellStyle name="Comma 6 6 3" xfId="10121" xr:uid="{340F1EE3-1B83-46E0-8F09-B4C26E25F181}"/>
    <cellStyle name="Comma 6 6 3 2" xfId="20501" xr:uid="{A499D17E-8057-4251-840D-CE412ABC86FB}"/>
    <cellStyle name="Comma 6 6 4" xfId="24885" xr:uid="{E52ED29D-5942-4801-8BAF-D34620EB8958}"/>
    <cellStyle name="Comma 6 6 5" xfId="26207" xr:uid="{4CB53949-7489-45BD-976C-5D2FEB288F44}"/>
    <cellStyle name="Comma 6 6 6" xfId="14835" xr:uid="{321E774C-65C4-4B9A-8C46-85BC07333FD0}"/>
    <cellStyle name="Comma 6 6 7" xfId="30433" xr:uid="{86EF0529-B324-4719-B2B1-2B9231FB2917}"/>
    <cellStyle name="Comma 6 6 8" xfId="31259" xr:uid="{40BDEAA4-3800-4985-8263-4E0A9E3CC9C3}"/>
    <cellStyle name="Comma 6 7" xfId="22761" xr:uid="{37A7E8A0-43E7-41E2-BDB1-D7874A32CC13}"/>
    <cellStyle name="Comma 6 7 2" xfId="30400" xr:uid="{8AB278A9-D60A-4CCF-8FB0-D023A9F7D997}"/>
    <cellStyle name="Comma 6 8" xfId="12393" xr:uid="{6793FA80-0871-42EE-B221-7655EE8126B8}"/>
    <cellStyle name="Comma 6 9" xfId="29550" xr:uid="{0C85103D-D993-4F13-A57F-2F08993A276F}"/>
    <cellStyle name="Comma 7" xfId="500" xr:uid="{00000000-0005-0000-0000-000087020000}"/>
    <cellStyle name="Comma 7 10" xfId="501" xr:uid="{00000000-0005-0000-0000-000088020000}"/>
    <cellStyle name="Comma 7 10 10" xfId="12670" xr:uid="{0304EF0E-9902-4BD9-8F2D-7BEAF7E53FF3}"/>
    <cellStyle name="Comma 7 10 2" xfId="1709" xr:uid="{00000000-0005-0000-0000-000089020000}"/>
    <cellStyle name="Comma 7 10 2 2" xfId="3051" xr:uid="{00000000-0005-0000-0000-0000FF010000}"/>
    <cellStyle name="Comma 7 10 2 2 2" xfId="8131" xr:uid="{4B684DFA-9692-4A26-A730-995AD8A60843}"/>
    <cellStyle name="Comma 7 10 2 2 2 2" xfId="18511" xr:uid="{3DCD4A56-62ED-4907-88B4-B6AFB0CCF392}"/>
    <cellStyle name="Comma 7 10 2 2 3" xfId="10964" xr:uid="{E4EE2813-7992-41A7-9A04-0DE9EDC9A643}"/>
    <cellStyle name="Comma 7 10 2 2 3 2" xfId="21344" xr:uid="{806F9353-B2D5-4B33-85DA-5F3B6E173F4C}"/>
    <cellStyle name="Comma 7 10 2 2 4" xfId="28479" xr:uid="{E9492947-DB35-4A7F-B79F-84ACAED4A8FC}"/>
    <cellStyle name="Comma 7 10 2 2 5" xfId="27969" xr:uid="{CE260D0E-F8CD-44AD-812E-04CD09475421}"/>
    <cellStyle name="Comma 7 10 2 2 6" xfId="15678" xr:uid="{DA46CC74-2100-4BEE-BE49-53DCA1188B55}"/>
    <cellStyle name="Comma 7 10 2 3" xfId="3555" xr:uid="{00000000-0005-0000-0000-000089020000}"/>
    <cellStyle name="Comma 7 10 2 4" xfId="5600" xr:uid="{9A894E3E-F825-4091-BE58-3404C50F46E5}"/>
    <cellStyle name="Comma 7 10 2 4 2" xfId="29776" xr:uid="{69895E25-65E5-4D76-A26D-A63F28A4B978}"/>
    <cellStyle name="Comma 7 10 2 5" xfId="23339" xr:uid="{47768CD9-A1DD-4C6A-931F-A343C911895F}"/>
    <cellStyle name="Comma 7 10 2 6" xfId="13558" xr:uid="{386DBC66-6ED0-48EA-8136-4AB222A7BF8F}"/>
    <cellStyle name="Comma 7 10 3" xfId="1710" xr:uid="{00000000-0005-0000-0000-00008A020000}"/>
    <cellStyle name="Comma 7 10 3 2" xfId="23283" xr:uid="{471F6C94-CC11-4E87-87AE-598C4CE9FAB7}"/>
    <cellStyle name="Comma 7 10 3 3" xfId="25740" xr:uid="{FA0AC2A2-EC53-4D9A-A288-717BCA4D8A2E}"/>
    <cellStyle name="Comma 7 10 3 4" xfId="30054" xr:uid="{82D7F95B-ADDB-4CD3-8CA5-38E26A9A1505}"/>
    <cellStyle name="Comma 7 10 3 5" xfId="29661" xr:uid="{6948ED0E-1928-433B-8896-129390D39D27}"/>
    <cellStyle name="Comma 7 10 4" xfId="1708" xr:uid="{00000000-0005-0000-0000-00008B020000}"/>
    <cellStyle name="Comma 7 10 4 2" xfId="25723" xr:uid="{65959AE7-EB73-4A29-AEDE-5086AD6654D1}"/>
    <cellStyle name="Comma 7 10 4 3" xfId="23896" xr:uid="{A2302EFE-A812-41F1-B7CF-01786DD9FD31}"/>
    <cellStyle name="Comma 7 10 5" xfId="4126" xr:uid="{EBACDF21-4667-4E1B-89A1-775E3F0BDEFB}"/>
    <cellStyle name="Comma 7 10 5 2" xfId="8898" xr:uid="{803B21C8-7816-4590-BDE5-1D23CC6610FF}"/>
    <cellStyle name="Comma 7 10 5 2 2" xfId="19278" xr:uid="{23FE49F9-05A6-4B90-B0F1-AEC2AFF0086A}"/>
    <cellStyle name="Comma 7 10 5 2 3" xfId="31010" xr:uid="{D6C854D8-D37F-4A44-B89C-1C0E594B72EA}"/>
    <cellStyle name="Comma 7 10 5 2 4" xfId="30735" xr:uid="{1539EA9C-5098-413E-9C5B-D0DF900926AD}"/>
    <cellStyle name="Comma 7 10 5 3" xfId="11731" xr:uid="{E7BC460F-C960-4934-8502-7DDBC3D0C3E6}"/>
    <cellStyle name="Comma 7 10 5 3 2" xfId="22111" xr:uid="{40881A6B-4545-4EB1-813A-4E1558B81566}"/>
    <cellStyle name="Comma 7 10 5 4" xfId="26524" xr:uid="{1745E0D8-8A9A-4840-BDB8-0401C09AA039}"/>
    <cellStyle name="Comma 7 10 5 5" xfId="25840" xr:uid="{C11B2212-1E1A-4B71-B465-5670181885CD}"/>
    <cellStyle name="Comma 7 10 5 6" xfId="16445" xr:uid="{E978AE30-B13C-4A2E-90E6-39EA87923D38}"/>
    <cellStyle name="Comma 7 10 6" xfId="4891" xr:uid="{D82BBFC1-9D1D-4AAE-A948-A38D0EF6F03E}"/>
    <cellStyle name="Comma 7 10 6 2" xfId="27643" xr:uid="{F7371CBB-0784-4473-9FC1-85C83B78B35B}"/>
    <cellStyle name="Comma 7 10 6 3" xfId="27260" xr:uid="{B70C7F4C-17C3-43F1-A10A-A7D1DD574EE2}"/>
    <cellStyle name="Comma 7 10 6 4" xfId="14183" xr:uid="{72355FD3-5050-4CF6-9D1E-9B0E83C8FCE6}"/>
    <cellStyle name="Comma 7 10 7" xfId="6636" xr:uid="{1CD37795-67F5-4F29-93F8-992F32C52816}"/>
    <cellStyle name="Comma 7 10 7 2" xfId="17016" xr:uid="{1FCBAEEB-BD9E-40A5-BF83-C0DEA953F239}"/>
    <cellStyle name="Comma 7 10 8" xfId="9469" xr:uid="{572D7F13-2184-45ED-89E4-B39C3263D3EE}"/>
    <cellStyle name="Comma 7 10 8 2" xfId="19849" xr:uid="{7BA8A08F-E23F-4BC4-BFF4-DFC878E4B8CA}"/>
    <cellStyle name="Comma 7 10 9" xfId="22781" xr:uid="{9C9C0777-DD5A-45A2-8B23-CD5FCFC5DE9B}"/>
    <cellStyle name="Comma 7 11" xfId="502" xr:uid="{00000000-0005-0000-0000-00008C020000}"/>
    <cellStyle name="Comma 7 11 10" xfId="31255" xr:uid="{E835B43B-FDA2-4DDE-83E1-FBF9D27ED0DE}"/>
    <cellStyle name="Comma 7 11 2" xfId="1712" xr:uid="{00000000-0005-0000-0000-00008D020000}"/>
    <cellStyle name="Comma 7 11 2 2" xfId="25051" xr:uid="{23ABD4A7-3C9B-4DBA-8948-EF7696DC0549}"/>
    <cellStyle name="Comma 7 11 2 2 2" xfId="29811" xr:uid="{2804BB26-590B-4F9E-8251-636B18D7E4FE}"/>
    <cellStyle name="Comma 7 11 2 2 2 2" xfId="30737" xr:uid="{3DAD6463-AE5B-4A7E-A235-D117BC01C86B}"/>
    <cellStyle name="Comma 7 11 2 3" xfId="25317" xr:uid="{7CB5C089-12DC-4C77-B45B-B4312F852EC0}"/>
    <cellStyle name="Comma 7 11 2 4" xfId="30037" xr:uid="{567DD56B-F8B3-45D4-86C5-0960C07F73C2}"/>
    <cellStyle name="Comma 7 11 3" xfId="1713" xr:uid="{00000000-0005-0000-0000-00008E020000}"/>
    <cellStyle name="Comma 7 11 3 2" xfId="31309" xr:uid="{BF8591BA-BEDC-47CC-8EFA-C694600B8972}"/>
    <cellStyle name="Comma 7 11 3 3" xfId="31271" xr:uid="{2324712B-9FE1-4E85-A8B2-EE1C9063D0B9}"/>
    <cellStyle name="Comma 7 11 4" xfId="1711" xr:uid="{00000000-0005-0000-0000-00008F020000}"/>
    <cellStyle name="Comma 7 11 5" xfId="4892" xr:uid="{4D7EF800-D3FE-4415-997D-80EB71861FD5}"/>
    <cellStyle name="Comma 7 11 5 2" xfId="14184" xr:uid="{237C6960-02C1-47B1-93F9-D85783831FC0}"/>
    <cellStyle name="Comma 7 11 5 2 2" xfId="31114" xr:uid="{F9048556-5930-4AED-AE0A-49345657D6F3}"/>
    <cellStyle name="Comma 7 11 5 2 3" xfId="30736" xr:uid="{1DDC157D-0ED6-4BFF-BF05-1F10AA0C45F1}"/>
    <cellStyle name="Comma 7 11 6" xfId="6637" xr:uid="{776ACA04-D065-4D7A-8E37-056C327E74AC}"/>
    <cellStyle name="Comma 7 11 6 2" xfId="17017" xr:uid="{B58752FC-E070-4A46-8BFC-C4F3908814BC}"/>
    <cellStyle name="Comma 7 11 7" xfId="9470" xr:uid="{CCFEF87C-0523-4F7B-9698-9812E0BED44F}"/>
    <cellStyle name="Comma 7 11 7 2" xfId="19850" xr:uid="{E442148C-3B76-4745-96E8-D6C7291F15EF}"/>
    <cellStyle name="Comma 7 11 8" xfId="24934" xr:uid="{252EC419-ABD7-4E53-918F-20AA1B459C38}"/>
    <cellStyle name="Comma 7 11 9" xfId="13368" xr:uid="{A3FFE9F5-7F4C-4076-BC34-FB113FFB58A6}"/>
    <cellStyle name="Comma 7 12" xfId="1714" xr:uid="{00000000-0005-0000-0000-000090020000}"/>
    <cellStyle name="Comma 7 12 2" xfId="2433" xr:uid="{00000000-0005-0000-0000-000001020000}"/>
    <cellStyle name="Comma 7 12 2 2" xfId="7558" xr:uid="{AB6A31A2-356E-46CD-9976-79E7AD8FCA85}"/>
    <cellStyle name="Comma 7 12 2 2 2" xfId="17938" xr:uid="{C69A7172-DB24-4003-8B22-DB81EE1956A1}"/>
    <cellStyle name="Comma 7 12 2 2 2 2" xfId="31131" xr:uid="{739F47EE-1697-4F75-9A1F-73E308A7FAE6}"/>
    <cellStyle name="Comma 7 12 2 2 2 3" xfId="30738" xr:uid="{79E3D847-09B7-406F-A8CF-8B9C6BA67CC6}"/>
    <cellStyle name="Comma 7 12 2 3" xfId="10391" xr:uid="{1C9A0FA7-3839-49B7-B9C6-489E59242394}"/>
    <cellStyle name="Comma 7 12 2 3 2" xfId="20771" xr:uid="{E2D691C5-6C3C-43B7-8FBD-A5642F6BDFE7}"/>
    <cellStyle name="Comma 7 12 2 4" xfId="15105" xr:uid="{394B16FD-FC1A-4870-BC31-909DEE327F64}"/>
    <cellStyle name="Comma 7 12 2 5" xfId="30434" xr:uid="{E91DB9E4-8773-4A90-836F-853E0ADD18FD}"/>
    <cellStyle name="Comma 7 12 3" xfId="3596" xr:uid="{00000000-0005-0000-0000-000090020000}"/>
    <cellStyle name="Comma 7 12 4" xfId="5601" xr:uid="{CC94EC69-AD3D-4EA5-A1E0-1BACCD539177}"/>
    <cellStyle name="Comma 7 12 4 2" xfId="29743" xr:uid="{E94F5ABB-9BF5-4EDB-9248-CDB704943345}"/>
    <cellStyle name="Comma 7 12 5" xfId="25168" xr:uid="{6BA9F095-9F3A-4460-A1F7-A325C4D59C32}"/>
    <cellStyle name="Comma 7 12 6" xfId="12820" xr:uid="{3CFBD4BE-A3DA-40AF-A535-986B08EC002F}"/>
    <cellStyle name="Comma 7 13" xfId="1715" xr:uid="{00000000-0005-0000-0000-000091020000}"/>
    <cellStyle name="Comma 7 13 2" xfId="2163" xr:uid="{00000000-0005-0000-0000-0000FD010000}"/>
    <cellStyle name="Comma 7 13 2 2" xfId="7290" xr:uid="{99AD7278-2ABB-4875-9167-E25F4A9D15B1}"/>
    <cellStyle name="Comma 7 13 2 2 2" xfId="17670" xr:uid="{10C9ABBA-E04E-44FE-B765-925D5F6F79FA}"/>
    <cellStyle name="Comma 7 13 2 3" xfId="10123" xr:uid="{32999E02-055B-4936-9989-A7D520F08114}"/>
    <cellStyle name="Comma 7 13 2 3 2" xfId="20503" xr:uid="{BDD660AC-D280-40AE-B368-D16E28839034}"/>
    <cellStyle name="Comma 7 13 2 4" xfId="26316" xr:uid="{2AC6C94B-7356-4191-BA37-EB45ACBAC84B}"/>
    <cellStyle name="Comma 7 13 2 5" xfId="26806" xr:uid="{0944EE13-DA40-42AE-8E8C-5FDF7787A62E}"/>
    <cellStyle name="Comma 7 13 2 6" xfId="14837" xr:uid="{61AF3BCA-97D7-42B3-8A16-84395E13F927}"/>
    <cellStyle name="Comma 7 13 3" xfId="3613" xr:uid="{00000000-0005-0000-0000-000091020000}"/>
    <cellStyle name="Comma 7 13 4" xfId="24455" xr:uid="{F36E8AC3-FBF5-44E6-8760-493C50EB9842}"/>
    <cellStyle name="Comma 7 13 4 2" xfId="29856" xr:uid="{8E68E056-46A1-493A-A824-DE927F27CD41}"/>
    <cellStyle name="Comma 7 13 5" xfId="29999" xr:uid="{CDAD209D-5AEE-42B6-A650-1520C83196B3}"/>
    <cellStyle name="Comma 7 14" xfId="1707" xr:uid="{00000000-0005-0000-0000-000092020000}"/>
    <cellStyle name="Comma 7 14 2" xfId="24639" xr:uid="{A6E59767-7C11-40A9-9CB4-E620D76DFBAF}"/>
    <cellStyle name="Comma 7 14 2 2" xfId="30739" xr:uid="{20627FD3-BC5A-44E9-9321-3CFCE969D60D}"/>
    <cellStyle name="Comma 7 14 2 3" xfId="30577" xr:uid="{293AA1E7-D6FF-4E29-9D1A-3B9D5650BE0B}"/>
    <cellStyle name="Comma 7 14 3" xfId="24748" xr:uid="{21C0A86C-9258-4F6E-BBD2-E1ADC08986B9}"/>
    <cellStyle name="Comma 7 14 4" xfId="31256" xr:uid="{60B07CE3-3025-411C-B89F-E948725F8A6F}"/>
    <cellStyle name="Comma 7 15" xfId="3867" xr:uid="{2754256E-6D37-4A11-A975-622EAD65BCC6}"/>
    <cellStyle name="Comma 7 15 2" xfId="8699" xr:uid="{561E47C7-DA6B-465C-BCFC-FFBE685B396A}"/>
    <cellStyle name="Comma 7 15 2 2" xfId="19079" xr:uid="{CD7DE5AC-2835-4783-AF05-48DAEF1013EA}"/>
    <cellStyle name="Comma 7 15 3" xfId="11532" xr:uid="{75D4BBFA-3F86-4BB1-A4FF-2AB004FAD57D}"/>
    <cellStyle name="Comma 7 15 3 2" xfId="21912" xr:uid="{D1267AA1-09CD-4475-946A-C9A7600627F9}"/>
    <cellStyle name="Comma 7 15 4" xfId="25926" xr:uid="{511ED031-4F53-4851-A0F3-433E6C7ACA29}"/>
    <cellStyle name="Comma 7 15 5" xfId="27476" xr:uid="{2750F14A-290C-48FE-A33E-06E873503059}"/>
    <cellStyle name="Comma 7 15 6" xfId="16246" xr:uid="{5037A1B5-3540-484E-A1E0-2D33F2B1EFAA}"/>
    <cellStyle name="Comma 7 16" xfId="4890" xr:uid="{9D938F77-580A-408F-A5DC-B95515C88082}"/>
    <cellStyle name="Comma 7 16 2" xfId="27236" xr:uid="{2485F0D7-865B-4EC4-8D29-E0C09F609170}"/>
    <cellStyle name="Comma 7 16 3" xfId="27762" xr:uid="{77776977-DA0E-4C33-A557-4E3DE9855C53}"/>
    <cellStyle name="Comma 7 16 4" xfId="14182" xr:uid="{77C17A1F-BFCB-4CA4-9C6B-A7566ACEE98A}"/>
    <cellStyle name="Comma 7 17" xfId="6635" xr:uid="{06719287-4D35-48D9-91FA-3AD51EA5C00F}"/>
    <cellStyle name="Comma 7 17 2" xfId="17015" xr:uid="{12C02C92-AA67-4477-A76D-9D24CEFDBBD2}"/>
    <cellStyle name="Comma 7 18" xfId="9468" xr:uid="{037E75E5-4B4F-4359-8342-D07974811F87}"/>
    <cellStyle name="Comma 7 18 2" xfId="19848" xr:uid="{D2D25E2F-5F87-48AA-A0FE-01F18289E9F4}"/>
    <cellStyle name="Comma 7 19" xfId="24158" xr:uid="{0832A5F7-F858-4707-BC50-D6BDDD0BD129}"/>
    <cellStyle name="Comma 7 2" xfId="503" xr:uid="{00000000-0005-0000-0000-000093020000}"/>
    <cellStyle name="Comma 7 2 10" xfId="4893" xr:uid="{530D3ADF-7987-4D49-9EFA-6E30C8D7268F}"/>
    <cellStyle name="Comma 7 2 10 2" xfId="28461" xr:uid="{8B103A8E-4B77-4E5C-967E-03A935C17D56}"/>
    <cellStyle name="Comma 7 2 10 3" xfId="26636" xr:uid="{E2918D60-2ECD-47F3-8CB5-8B5F1C16456C}"/>
    <cellStyle name="Comma 7 2 10 4" xfId="14185" xr:uid="{BEA559D3-4F46-4A46-9835-B79794AFEE15}"/>
    <cellStyle name="Comma 7 2 11" xfId="6638" xr:uid="{64DA45BB-A7AE-4634-A067-9DF72286BE87}"/>
    <cellStyle name="Comma 7 2 11 2" xfId="17018" xr:uid="{3F3E7C21-E791-45BA-9AD9-1278037C3F4A}"/>
    <cellStyle name="Comma 7 2 12" xfId="9471" xr:uid="{1E43E655-7008-47ED-B8BF-B76CC32CB035}"/>
    <cellStyle name="Comma 7 2 12 2" xfId="19851" xr:uid="{66E43558-9B8D-4365-8C0E-E423D63CE3A6}"/>
    <cellStyle name="Comma 7 2 13" xfId="23809" xr:uid="{38008B6B-AC42-4A63-81DE-9B53E575A996}"/>
    <cellStyle name="Comma 7 2 14" xfId="12418" xr:uid="{CC01182E-400A-44C2-81A4-4E2E219A9FD7}"/>
    <cellStyle name="Comma 7 2 2" xfId="504" xr:uid="{00000000-0005-0000-0000-000094020000}"/>
    <cellStyle name="Comma 7 2 2 10" xfId="6639" xr:uid="{2A77DC5C-2D89-42BF-9ACB-3BB32B12513E}"/>
    <cellStyle name="Comma 7 2 2 10 2" xfId="17019" xr:uid="{91EBB2F5-6581-4B2B-B22B-F4DC8ADF4246}"/>
    <cellStyle name="Comma 7 2 2 11" xfId="9472" xr:uid="{3A622BD8-3179-4D35-A2DC-30C705EFC2CB}"/>
    <cellStyle name="Comma 7 2 2 11 2" xfId="19852" xr:uid="{3C30E10B-6DA1-44E3-8E40-56AB8B6A1943}"/>
    <cellStyle name="Comma 7 2 2 12" xfId="23490" xr:uid="{61AF4FDA-D584-44F6-A33F-07705F937BE3}"/>
    <cellStyle name="Comma 7 2 2 13" xfId="12478" xr:uid="{FC9AB89B-5377-4D05-A78A-79E0897D41EF}"/>
    <cellStyle name="Comma 7 2 2 2" xfId="505" xr:uid="{00000000-0005-0000-0000-000095020000}"/>
    <cellStyle name="Comma 7 2 2 2 10" xfId="9473" xr:uid="{90A31626-BEEC-4D9D-BACA-09E34F3203D6}"/>
    <cellStyle name="Comma 7 2 2 2 10 2" xfId="19853" xr:uid="{C324D3E7-87ED-4BD8-B25C-51EA7A3EFE49}"/>
    <cellStyle name="Comma 7 2 2 2 11" xfId="25416" xr:uid="{A0D02D5D-CF22-4DA0-A1B5-160BE6719CAA}"/>
    <cellStyle name="Comma 7 2 2 2 12" xfId="12514" xr:uid="{389983B5-FD9F-4D30-94EC-2254AA61C755}"/>
    <cellStyle name="Comma 7 2 2 2 2" xfId="1719" xr:uid="{00000000-0005-0000-0000-000096020000}"/>
    <cellStyle name="Comma 7 2 2 2 2 2" xfId="3053" xr:uid="{00000000-0005-0000-0000-000006020000}"/>
    <cellStyle name="Comma 7 2 2 2 2 2 2" xfId="6165" xr:uid="{5810BDEF-6759-4914-8816-FDE91F216B89}"/>
    <cellStyle name="Comma 7 2 2 2 2 2 2 2" xfId="28051" xr:uid="{59D2CCE3-8805-483D-8C2E-5911314942B8}"/>
    <cellStyle name="Comma 7 2 2 2 2 2 2 3" xfId="26416" xr:uid="{17455D0D-93DE-4551-A26B-E455D776DC14}"/>
    <cellStyle name="Comma 7 2 2 2 2 2 2 4" xfId="15680" xr:uid="{9EC0D679-EE73-41E6-A0DB-AD4F7D2B8B1B}"/>
    <cellStyle name="Comma 7 2 2 2 2 2 3" xfId="8133" xr:uid="{20880874-07A4-4036-8343-A5B5A6A3C386}"/>
    <cellStyle name="Comma 7 2 2 2 2 2 3 2" xfId="18513" xr:uid="{568E1962-4282-482D-A641-68D61AEF1954}"/>
    <cellStyle name="Comma 7 2 2 2 2 2 4" xfId="10966" xr:uid="{CBCB3D05-4A2B-42AE-8FF9-1022B8F2B4A4}"/>
    <cellStyle name="Comma 7 2 2 2 2 2 4 2" xfId="21346" xr:uid="{F14E3258-264E-47CF-86BB-EBC33C286A10}"/>
    <cellStyle name="Comma 7 2 2 2 2 2 5" xfId="24852" xr:uid="{36461687-085D-4430-AF28-E721DB9D5341}"/>
    <cellStyle name="Comma 7 2 2 2 2 2 6" xfId="27225" xr:uid="{EA29673A-7055-4AC8-855D-CE4FE2CFE294}"/>
    <cellStyle name="Comma 7 2 2 2 2 2 7" xfId="13560" xr:uid="{D8C6F9D7-CFEC-4834-A277-BC3AC52698C8}"/>
    <cellStyle name="Comma 7 2 2 2 2 3" xfId="2678" xr:uid="{00000000-0005-0000-0000-000005020000}"/>
    <cellStyle name="Comma 7 2 2 2 2 3 2" xfId="7802" xr:uid="{AA4E22A2-6F99-48ED-B552-791446EFB463}"/>
    <cellStyle name="Comma 7 2 2 2 2 3 2 2" xfId="28179" xr:uid="{DDA30167-9ABF-4ED0-BD58-69BF5BC2F8D0}"/>
    <cellStyle name="Comma 7 2 2 2 2 3 2 3" xfId="28056" xr:uid="{99CC565F-F977-4551-A138-A5DFAB2A4BEF}"/>
    <cellStyle name="Comma 7 2 2 2 2 3 2 4" xfId="18182" xr:uid="{0DCB8C91-AD8E-4B0F-92F7-F20B3686550D}"/>
    <cellStyle name="Comma 7 2 2 2 2 3 3" xfId="10635" xr:uid="{59E45658-6A65-4DC0-AFDF-EE8EDE339DBC}"/>
    <cellStyle name="Comma 7 2 2 2 2 3 3 2" xfId="21015" xr:uid="{50CC77C9-2C97-4BA4-BA56-D291510D5A4C}"/>
    <cellStyle name="Comma 7 2 2 2 2 3 4" xfId="24653" xr:uid="{43ADA87A-DE25-47E5-AF8E-7A546C7D213A}"/>
    <cellStyle name="Comma 7 2 2 2 2 3 5" xfId="15349" xr:uid="{E02DAF09-C053-4B2A-9C91-91990EE68988}"/>
    <cellStyle name="Comma 7 2 2 2 2 4" xfId="3673" xr:uid="{00000000-0005-0000-0000-000096020000}"/>
    <cellStyle name="Comma 7 2 2 2 2 4 2" xfId="26164" xr:uid="{EE1A87B6-5E5A-437E-A7D8-9561D25E3C72}"/>
    <cellStyle name="Comma 7 2 2 2 2 4 3" xfId="26558" xr:uid="{28E46E9E-8B0C-4098-BBDF-63BBC3B42520}"/>
    <cellStyle name="Comma 7 2 2 2 2 5" xfId="4262" xr:uid="{0243E97E-C926-436B-8727-66DF406738AD}"/>
    <cellStyle name="Comma 7 2 2 2 2 5 2" xfId="9034" xr:uid="{A8E45C93-4B20-4E43-87B3-8C7477A17BD3}"/>
    <cellStyle name="Comma 7 2 2 2 2 5 2 2" xfId="19414" xr:uid="{271900A1-0EFA-4C61-A8F0-FE6B09544BFB}"/>
    <cellStyle name="Comma 7 2 2 2 2 5 2 3" xfId="31038" xr:uid="{AA539B6E-4723-4789-AC85-1CFE67B89BFD}"/>
    <cellStyle name="Comma 7 2 2 2 2 5 2 4" xfId="30740" xr:uid="{9E89B3B5-DBDF-44A9-AA99-6000B493F40F}"/>
    <cellStyle name="Comma 7 2 2 2 2 5 3" xfId="11867" xr:uid="{F5D81B69-13BA-471C-9C12-C510DCAC0DF7}"/>
    <cellStyle name="Comma 7 2 2 2 2 5 3 2" xfId="22247" xr:uid="{CB0AF474-8390-4209-9104-6A8E86D8E350}"/>
    <cellStyle name="Comma 7 2 2 2 2 5 4" xfId="28741" xr:uid="{EA19C7E8-652F-47FF-AC00-1FC49789F6DE}"/>
    <cellStyle name="Comma 7 2 2 2 2 5 5" xfId="27320" xr:uid="{E70C4BDB-2623-4DBB-A3EF-76F0950EDEFF}"/>
    <cellStyle name="Comma 7 2 2 2 2 5 6" xfId="16581" xr:uid="{FA33C490-55B2-411E-9C14-F9FED3675DA5}"/>
    <cellStyle name="Comma 7 2 2 2 2 6" xfId="5604" xr:uid="{B95C3FE5-AEED-4C7E-98FF-7D7759036B02}"/>
    <cellStyle name="Comma 7 2 2 2 2 6 2" xfId="29721" xr:uid="{A9AFC85D-8C0D-4130-B886-7E8359B0A603}"/>
    <cellStyle name="Comma 7 2 2 2 2 6 2 2" xfId="30969" xr:uid="{8CEB5E9E-E0FF-4F20-96AA-69D70D0E860D}"/>
    <cellStyle name="Comma 7 2 2 2 2 7" xfId="23400" xr:uid="{5085FF0F-A10D-47CF-A823-16227AEA7CDF}"/>
    <cellStyle name="Comma 7 2 2 2 2 8" xfId="13086" xr:uid="{9F2FE8E8-CDEC-41BA-AA88-B7120368463F}"/>
    <cellStyle name="Comma 7 2 2 2 3" xfId="1720" xr:uid="{00000000-0005-0000-0000-000097020000}"/>
    <cellStyle name="Comma 7 2 2 2 3 2" xfId="3054" xr:uid="{00000000-0005-0000-0000-000007020000}"/>
    <cellStyle name="Comma 7 2 2 2 3 2 2" xfId="8134" xr:uid="{9DD8EB86-AB9D-4563-98E5-8E6000631C18}"/>
    <cellStyle name="Comma 7 2 2 2 3 2 2 2" xfId="28810" xr:uid="{B385DFB9-B51E-4EB7-B120-DA7AE5FC2B15}"/>
    <cellStyle name="Comma 7 2 2 2 3 2 2 2 2" xfId="31222" xr:uid="{64669DDE-E9DA-4EAC-840F-300D8458696F}"/>
    <cellStyle name="Comma 7 2 2 2 3 2 2 2 3" xfId="30742" xr:uid="{9BE22F56-5609-4E7F-8914-A50524A8AE51}"/>
    <cellStyle name="Comma 7 2 2 2 3 2 2 3" xfId="26428" xr:uid="{0C944FA2-06FD-488E-AACC-A9FABAD68813}"/>
    <cellStyle name="Comma 7 2 2 2 3 2 2 4" xfId="18514" xr:uid="{CD806919-8E08-4504-A736-0D4A4A2901C4}"/>
    <cellStyle name="Comma 7 2 2 2 3 2 3" xfId="10967" xr:uid="{BB3C8586-BB0C-4196-8BB3-1848EEAC36ED}"/>
    <cellStyle name="Comma 7 2 2 2 3 2 3 2" xfId="21347" xr:uid="{E18B5B2D-F19B-44C0-8D63-ACE6C90EA1DB}"/>
    <cellStyle name="Comma 7 2 2 2 3 2 4" xfId="25727" xr:uid="{B5ACEDD6-C652-4A8C-BF3A-4FA86FBB5315}"/>
    <cellStyle name="Comma 7 2 2 2 3 2 5" xfId="15681" xr:uid="{871FA3D3-09D6-4A00-AADD-E64EB377789A}"/>
    <cellStyle name="Comma 7 2 2 2 3 3" xfId="3647" xr:uid="{00000000-0005-0000-0000-000097020000}"/>
    <cellStyle name="Comma 7 2 2 2 3 4" xfId="4407" xr:uid="{2E431FD9-BDF8-4500-8041-84C831D3FB1C}"/>
    <cellStyle name="Comma 7 2 2 2 3 4 2" xfId="9179" xr:uid="{F943D953-EB9B-4C27-86D3-A0F6B8DC61E1}"/>
    <cellStyle name="Comma 7 2 2 2 3 4 2 2" xfId="19559" xr:uid="{B9C0123D-1762-4075-A637-E47C3ABE72BD}"/>
    <cellStyle name="Comma 7 2 2 2 3 4 2 3" xfId="31073" xr:uid="{D38E3B53-D156-4B44-AB59-891FBD40DA19}"/>
    <cellStyle name="Comma 7 2 2 2 3 4 2 4" xfId="30741" xr:uid="{5EC7C62E-B9BD-4D62-B823-6C633004A8F9}"/>
    <cellStyle name="Comma 7 2 2 2 3 4 3" xfId="12012" xr:uid="{09519B91-43A5-4736-9A80-12426DFEF32E}"/>
    <cellStyle name="Comma 7 2 2 2 3 4 3 2" xfId="22392" xr:uid="{C5EADA94-1AF1-4C0D-A8DE-9A0B643DA124}"/>
    <cellStyle name="Comma 7 2 2 2 3 4 4" xfId="16726" xr:uid="{C0CDE725-0551-42E7-9E11-26E086BBA0C0}"/>
    <cellStyle name="Comma 7 2 2 2 3 5" xfId="5605" xr:uid="{EB5E47A5-1D56-4711-A77C-730EE2D92D9D}"/>
    <cellStyle name="Comma 7 2 2 2 3 5 2" xfId="29712" xr:uid="{727D4473-6337-4C2B-993C-B70A69606063}"/>
    <cellStyle name="Comma 7 2 2 2 3 5 2 2" xfId="30970" xr:uid="{0009754D-8DF5-4501-AFC6-1CE7BF8EF82E}"/>
    <cellStyle name="Comma 7 2 2 2 3 6" xfId="23409" xr:uid="{47952A56-731E-4568-8AC9-70821F472697}"/>
    <cellStyle name="Comma 7 2 2 2 3 7" xfId="13561" xr:uid="{A2940E49-EF08-48B9-9AB5-FB9094CB5DF9}"/>
    <cellStyle name="Comma 7 2 2 2 4" xfId="1718" xr:uid="{00000000-0005-0000-0000-000098020000}"/>
    <cellStyle name="Comma 7 2 2 2 4 2" xfId="3052" xr:uid="{00000000-0005-0000-0000-000008020000}"/>
    <cellStyle name="Comma 7 2 2 2 4 2 2" xfId="8132" xr:uid="{AB1CD1AD-1E91-44E1-B630-75F307F482D7}"/>
    <cellStyle name="Comma 7 2 2 2 4 2 2 2" xfId="28809" xr:uid="{3D7BA444-D91E-48BE-ACD3-8C3C6475D6F6}"/>
    <cellStyle name="Comma 7 2 2 2 4 2 2 3" xfId="26042" xr:uid="{2D6EC994-F9D1-4D88-85E3-400361CD3E71}"/>
    <cellStyle name="Comma 7 2 2 2 4 2 2 4" xfId="18512" xr:uid="{5E2290D4-61F6-49AA-959E-BF3F80A80385}"/>
    <cellStyle name="Comma 7 2 2 2 4 2 3" xfId="10965" xr:uid="{E95DFD0E-0FDC-41FB-9F9E-3AA9CC5983E8}"/>
    <cellStyle name="Comma 7 2 2 2 4 2 3 2" xfId="21345" xr:uid="{41DF47FF-D47A-4176-8050-1F40AF0DFBCB}"/>
    <cellStyle name="Comma 7 2 2 2 4 2 4" xfId="27608" xr:uid="{75B40BA1-7099-4CA1-BC3F-36DC47B08B52}"/>
    <cellStyle name="Comma 7 2 2 2 4 2 5" xfId="15679" xr:uid="{C4C561E7-493C-4F4B-95F5-94C5F431824E}"/>
    <cellStyle name="Comma 7 2 2 2 4 3" xfId="3706" xr:uid="{00000000-0005-0000-0000-000098020000}"/>
    <cellStyle name="Comma 7 2 2 2 4 4" xfId="5603" xr:uid="{77DE114E-6658-4730-9B87-A9E53C509435}"/>
    <cellStyle name="Comma 7 2 2 2 4 4 2" xfId="29951" xr:uid="{896A5489-FC9F-470C-A32A-715D7DC9DC2F}"/>
    <cellStyle name="Comma 7 2 2 2 4 5" xfId="25221" xr:uid="{58391C3F-A9C4-4E5F-A8EB-EA62F091FF79}"/>
    <cellStyle name="Comma 7 2 2 2 4 6" xfId="13559" xr:uid="{08E8E22D-05EC-45F3-BFE8-16F150F1890A}"/>
    <cellStyle name="Comma 7 2 2 2 5" xfId="2647" xr:uid="{00000000-0005-0000-0000-000009020000}"/>
    <cellStyle name="Comma 7 2 2 2 5 2" xfId="5909" xr:uid="{3C3E7EC7-2184-4691-9AC4-BDB33C4ED1A8}"/>
    <cellStyle name="Comma 7 2 2 2 5 2 2" xfId="28585" xr:uid="{58418669-99BA-4CC0-89B2-EE7B777B1FC5}"/>
    <cellStyle name="Comma 7 2 2 2 5 2 2 2" xfId="31209" xr:uid="{41DF6F33-8D60-4576-8FB0-D042E3C8EBFB}"/>
    <cellStyle name="Comma 7 2 2 2 5 2 2 3" xfId="30743" xr:uid="{9A76BCD1-2FA8-476D-82A1-5C281FED076E}"/>
    <cellStyle name="Comma 7 2 2 2 5 2 3" xfId="26962" xr:uid="{2E4783B7-30FA-4DF3-A8A8-7F2E7330E9AB}"/>
    <cellStyle name="Comma 7 2 2 2 5 2 4" xfId="15319" xr:uid="{CC3BBC91-880B-4E9A-9856-C6A55F06FCDC}"/>
    <cellStyle name="Comma 7 2 2 2 5 3" xfId="7772" xr:uid="{594F0663-D5C0-4184-AA77-23A98EB4909A}"/>
    <cellStyle name="Comma 7 2 2 2 5 3 2" xfId="18152" xr:uid="{F98244C6-A9C1-4AA5-A5BC-4BB73E16B1FA}"/>
    <cellStyle name="Comma 7 2 2 2 5 4" xfId="10605" xr:uid="{E82D3956-4897-4A18-B09C-1BFA6B770C54}"/>
    <cellStyle name="Comma 7 2 2 2 5 4 2" xfId="20985" xr:uid="{E91407A8-0454-4D32-A5DD-9768137D237E}"/>
    <cellStyle name="Comma 7 2 2 2 5 5" xfId="23602" xr:uid="{FABF15D8-569C-4CFC-8451-848202E878C5}"/>
    <cellStyle name="Comma 7 2 2 2 5 6" xfId="13043" xr:uid="{374EFE4A-1C81-4856-B341-0B602A76181A}"/>
    <cellStyle name="Comma 7 2 2 2 6" xfId="2282" xr:uid="{00000000-0005-0000-0000-000004020000}"/>
    <cellStyle name="Comma 7 2 2 2 6 2" xfId="7409" xr:uid="{168806BB-5577-467B-9EFD-BDB65CE01807}"/>
    <cellStyle name="Comma 7 2 2 2 6 2 2" xfId="17789" xr:uid="{AC04DF24-D782-4A35-B236-16DBE715C972}"/>
    <cellStyle name="Comma 7 2 2 2 6 3" xfId="10242" xr:uid="{60D0F18A-088C-4CCE-A311-90E2133F75F2}"/>
    <cellStyle name="Comma 7 2 2 2 6 3 2" xfId="20622" xr:uid="{7E6022F5-D3A5-49DB-B8BB-23E514AF7075}"/>
    <cellStyle name="Comma 7 2 2 2 6 4" xfId="24264" xr:uid="{1EDF11DD-A7B8-4F1F-96B9-8BF7D019E926}"/>
    <cellStyle name="Comma 7 2 2 2 6 5" xfId="27303" xr:uid="{26D9E928-3AF4-42C9-918B-AE407327BB9B}"/>
    <cellStyle name="Comma 7 2 2 2 6 6" xfId="14956" xr:uid="{973B851B-8A9D-43D2-B41E-1265712A64F2}"/>
    <cellStyle name="Comma 7 2 2 2 7" xfId="3821" xr:uid="{B8F574E2-AA25-4E75-8215-ABE80016DC4D}"/>
    <cellStyle name="Comma 7 2 2 2 7 2" xfId="8654" xr:uid="{4FA3556E-1B0E-4D67-9E2F-008758AE01B9}"/>
    <cellStyle name="Comma 7 2 2 2 7 2 2" xfId="19034" xr:uid="{1DECBD5F-327B-41D5-9E46-9B338D812278}"/>
    <cellStyle name="Comma 7 2 2 2 7 3" xfId="11487" xr:uid="{344B12EC-92A0-40BE-9459-BDC2347AA1F3}"/>
    <cellStyle name="Comma 7 2 2 2 7 3 2" xfId="21867" xr:uid="{595064FF-5F6C-4022-91BC-54F4D3075E0A}"/>
    <cellStyle name="Comma 7 2 2 2 7 4" xfId="26878" xr:uid="{F3A1A5D8-CA04-472B-AD7D-DFF1D62D4585}"/>
    <cellStyle name="Comma 7 2 2 2 7 5" xfId="27212" xr:uid="{B048532B-A1AA-4267-9760-4ACB46AEED3E}"/>
    <cellStyle name="Comma 7 2 2 2 7 6" xfId="16201" xr:uid="{D7811C68-5C55-46D5-8647-4EBADA1BB060}"/>
    <cellStyle name="Comma 7 2 2 2 8" xfId="4895" xr:uid="{A421A44B-2F81-4574-89CF-D30CACCE2996}"/>
    <cellStyle name="Comma 7 2 2 2 8 2" xfId="14187" xr:uid="{11F13325-9DFF-4406-82C5-8E23844CC804}"/>
    <cellStyle name="Comma 7 2 2 2 9" xfId="6640" xr:uid="{C1FD302E-3F56-4D26-903D-69765C369B3D}"/>
    <cellStyle name="Comma 7 2 2 2 9 2" xfId="17020" xr:uid="{4A3111C2-4426-4DC4-9FFA-F6EEDB9D3103}"/>
    <cellStyle name="Comma 7 2 2 3" xfId="506" xr:uid="{00000000-0005-0000-0000-000099020000}"/>
    <cellStyle name="Comma 7 2 2 3 10" xfId="12672" xr:uid="{AD8FCEDE-D8F7-4B20-BDF8-83F9CA2032CA}"/>
    <cellStyle name="Comma 7 2 2 3 2" xfId="1722" xr:uid="{00000000-0005-0000-0000-00009A020000}"/>
    <cellStyle name="Comma 7 2 2 3 2 2" xfId="3055" xr:uid="{00000000-0005-0000-0000-00000B020000}"/>
    <cellStyle name="Comma 7 2 2 3 2 2 2" xfId="8135" xr:uid="{FDC43637-5505-4108-A063-F76F7F5EE2B1}"/>
    <cellStyle name="Comma 7 2 2 3 2 2 2 2" xfId="28811" xr:uid="{49294946-5434-40E0-B5D3-3686A8C5E893}"/>
    <cellStyle name="Comma 7 2 2 3 2 2 2 3" xfId="26250" xr:uid="{21E4736D-B08C-4A8A-B8A0-D12488E99211}"/>
    <cellStyle name="Comma 7 2 2 3 2 2 2 4" xfId="18515" xr:uid="{6459E389-DC17-4864-B565-2999C057BAC4}"/>
    <cellStyle name="Comma 7 2 2 3 2 2 3" xfId="10968" xr:uid="{68428AFE-C195-434D-89F7-C72834FEFBF3}"/>
    <cellStyle name="Comma 7 2 2 3 2 2 3 2" xfId="21348" xr:uid="{48A368FF-CF4B-4883-B34E-5D734DD48F83}"/>
    <cellStyle name="Comma 7 2 2 3 2 2 4" xfId="25757" xr:uid="{4715D39D-6099-4650-A8C8-B4F509D215AD}"/>
    <cellStyle name="Comma 7 2 2 3 2 2 5" xfId="15682" xr:uid="{D877CD2A-4C7F-4C87-9AE9-5ECD43C5D9BF}"/>
    <cellStyle name="Comma 7 2 2 3 2 3" xfId="3660" xr:uid="{00000000-0005-0000-0000-00009A020000}"/>
    <cellStyle name="Comma 7 2 2 3 2 4" xfId="5606" xr:uid="{F2C21B10-845E-4AC6-B077-E2669363A096}"/>
    <cellStyle name="Comma 7 2 2 3 2 4 2" xfId="29952" xr:uid="{D1E25D06-EBB3-4F98-B33B-12157C3439B0}"/>
    <cellStyle name="Comma 7 2 2 3 2 5" xfId="25148" xr:uid="{7D6ACC14-6C55-49B6-8559-C16E994917CA}"/>
    <cellStyle name="Comma 7 2 2 3 2 6" xfId="13562" xr:uid="{16BCFE47-E61A-41F6-8483-69C4078089DB}"/>
    <cellStyle name="Comma 7 2 2 3 3" xfId="1723" xr:uid="{00000000-0005-0000-0000-00009B020000}"/>
    <cellStyle name="Comma 7 2 2 3 3 2" xfId="2677" xr:uid="{00000000-0005-0000-0000-00000C020000}"/>
    <cellStyle name="Comma 7 2 2 3 3 2 2" xfId="7801" xr:uid="{DF6CA789-4DE1-45D0-BDAF-3D8F804FE9FA}"/>
    <cellStyle name="Comma 7 2 2 3 3 2 2 2" xfId="18181" xr:uid="{0AC53ECD-88D9-43D1-B57F-0DA34582FB5C}"/>
    <cellStyle name="Comma 7 2 2 3 3 2 3" xfId="10634" xr:uid="{CA9C5A46-7930-428C-8A09-2292D1634FA8}"/>
    <cellStyle name="Comma 7 2 2 3 3 2 3 2" xfId="21014" xr:uid="{43B5C597-4556-420A-8485-9148A41BC6BF}"/>
    <cellStyle name="Comma 7 2 2 3 3 2 4" xfId="15348" xr:uid="{FF6B8561-0DBC-45D9-8E58-3EF3059F7A44}"/>
    <cellStyle name="Comma 7 2 2 3 3 2 5" xfId="30435" xr:uid="{05238282-1775-49FC-85C1-8ED1502C2358}"/>
    <cellStyle name="Comma 7 2 2 3 3 3" xfId="3608" xr:uid="{00000000-0005-0000-0000-00009B020000}"/>
    <cellStyle name="Comma 7 2 2 3 3 4" xfId="5607" xr:uid="{BC4ED24D-C538-4B6F-951C-1BD6831C47CE}"/>
    <cellStyle name="Comma 7 2 2 3 3 4 2" xfId="29903" xr:uid="{8D00CB34-EEFC-4608-9CEE-C41B70B1020A}"/>
    <cellStyle name="Comma 7 2 2 3 3 5" xfId="23730" xr:uid="{5BC7F251-15BA-4BEA-B372-4A43F049C81F}"/>
    <cellStyle name="Comma 7 2 2 3 3 6" xfId="13085" xr:uid="{65046EA5-B577-4019-B32B-66A9B5D671AC}"/>
    <cellStyle name="Comma 7 2 2 3 4" xfId="1721" xr:uid="{00000000-0005-0000-0000-00009C020000}"/>
    <cellStyle name="Comma 7 2 2 3 4 2" xfId="4653" xr:uid="{5356B861-7AE1-4E33-8A08-0DE134BEFE34}"/>
    <cellStyle name="Comma 7 2 2 3 4 2 2" xfId="9405" xr:uid="{C61F9AEB-2CF2-45AB-8439-B80D44269620}"/>
    <cellStyle name="Comma 7 2 2 3 4 2 2 2" xfId="19785" xr:uid="{3B27F928-8CE1-4D67-AD96-FCB9AC8D097C}"/>
    <cellStyle name="Comma 7 2 2 3 4 2 3" xfId="12238" xr:uid="{B4521F81-AD1D-4AFF-80B3-261CD4D0205C}"/>
    <cellStyle name="Comma 7 2 2 3 4 2 3 2" xfId="22618" xr:uid="{5677930C-C401-4645-830D-A0B77C4C5D24}"/>
    <cellStyle name="Comma 7 2 2 3 4 2 4" xfId="27839" xr:uid="{7241895C-BB31-41E7-8E3B-F88BE0AC858A}"/>
    <cellStyle name="Comma 7 2 2 3 4 2 5" xfId="27521" xr:uid="{B67D4C20-6BD0-4B33-8818-C8EF6F28CD13}"/>
    <cellStyle name="Comma 7 2 2 3 4 2 6" xfId="16952" xr:uid="{B8D7D11B-AD17-4B7D-9F45-79219B68447A}"/>
    <cellStyle name="Comma 7 2 2 3 4 3" xfId="23414" xr:uid="{B3D99E58-3E40-48D6-AE5D-5AA65E3459AF}"/>
    <cellStyle name="Comma 7 2 2 3 5" xfId="4128" xr:uid="{877DD0B7-91C8-4047-8AB6-6A0439980FEB}"/>
    <cellStyle name="Comma 7 2 2 3 5 2" xfId="8900" xr:uid="{508AE782-02EB-43C0-B39B-7479CE7035C5}"/>
    <cellStyle name="Comma 7 2 2 3 5 2 2" xfId="29008" xr:uid="{56E699DF-9D15-4187-925C-C45DA86ACF35}"/>
    <cellStyle name="Comma 7 2 2 3 5 2 3" xfId="27386" xr:uid="{39450833-A300-4B1D-A9D8-61A6D6F6F351}"/>
    <cellStyle name="Comma 7 2 2 3 5 2 4" xfId="19280" xr:uid="{08EEC60C-0099-4E6B-80B6-8C5B3885AA62}"/>
    <cellStyle name="Comma 7 2 2 3 5 2 5" xfId="31012" xr:uid="{E512D330-B569-42B6-B9FD-CEFB02E870B3}"/>
    <cellStyle name="Comma 7 2 2 3 5 3" xfId="11733" xr:uid="{C64CFF5A-B182-4A4F-BA3A-F22E702A79C9}"/>
    <cellStyle name="Comma 7 2 2 3 5 3 2" xfId="22113" xr:uid="{14E9F653-AE5C-4638-A4B3-0B269A475DAB}"/>
    <cellStyle name="Comma 7 2 2 3 5 4" xfId="26889" xr:uid="{B69E732D-8DB3-42AC-96F1-7CDB6781D1AE}"/>
    <cellStyle name="Comma 7 2 2 3 5 5" xfId="16447" xr:uid="{4209CE48-A415-4F6C-8913-F6CCC6C937C6}"/>
    <cellStyle name="Comma 7 2 2 3 6" xfId="4896" xr:uid="{D878CDF5-7139-4AE6-BD55-5F63DCE4E7EC}"/>
    <cellStyle name="Comma 7 2 2 3 6 2" xfId="26019" xr:uid="{A8A868A9-3F59-47A1-AD5E-86D633A124B0}"/>
    <cellStyle name="Comma 7 2 2 3 6 3" xfId="28561" xr:uid="{383A136F-0150-476E-BFCB-F08B3B3269E0}"/>
    <cellStyle name="Comma 7 2 2 3 6 4" xfId="14188" xr:uid="{D18CF7B1-2A7B-4E39-BF5C-0BCE434C80AE}"/>
    <cellStyle name="Comma 7 2 2 3 7" xfId="6641" xr:uid="{D8872408-E6CD-4F1C-BAC2-A1BB6E368BAD}"/>
    <cellStyle name="Comma 7 2 2 3 7 2" xfId="26401" xr:uid="{3942AAA6-0FB2-446F-A804-53E939F1C7FD}"/>
    <cellStyle name="Comma 7 2 2 3 7 3" xfId="25993" xr:uid="{EA0CE032-A618-4632-8989-F8BBC25A4014}"/>
    <cellStyle name="Comma 7 2 2 3 7 4" xfId="17021" xr:uid="{A49136E5-4F8C-4C15-BA3B-8BB7F5B11DF4}"/>
    <cellStyle name="Comma 7 2 2 3 8" xfId="9474" xr:uid="{9720792E-05E4-4E0E-AF59-45DF63CACFC8}"/>
    <cellStyle name="Comma 7 2 2 3 8 2" xfId="19854" xr:uid="{6CA6B623-5B51-4DC1-9D5B-071502C6844E}"/>
    <cellStyle name="Comma 7 2 2 3 9" xfId="24195" xr:uid="{1E1A7BCD-344F-44B6-BD92-656BCA728504}"/>
    <cellStyle name="Comma 7 2 2 4" xfId="1724" xr:uid="{00000000-0005-0000-0000-00009D020000}"/>
    <cellStyle name="Comma 7 2 2 4 2" xfId="3056" xr:uid="{00000000-0005-0000-0000-00000D020000}"/>
    <cellStyle name="Comma 7 2 2 4 2 2" xfId="8136" xr:uid="{79932F5E-9580-48F1-8529-90BCD53E877D}"/>
    <cellStyle name="Comma 7 2 2 4 2 2 2" xfId="28812" xr:uid="{8088152D-8BD2-4879-A03F-A4091A89BE31}"/>
    <cellStyle name="Comma 7 2 2 4 2 2 2 2" xfId="31223" xr:uid="{510942B6-0D2C-405B-ABD3-31DD104B2B1D}"/>
    <cellStyle name="Comma 7 2 2 4 2 2 2 3" xfId="30745" xr:uid="{3CE79F9A-1CEF-4341-8F09-994E691C3E10}"/>
    <cellStyle name="Comma 7 2 2 4 2 2 3" xfId="26527" xr:uid="{5B02E49F-8440-4266-9801-4CAA6E4A26A9}"/>
    <cellStyle name="Comma 7 2 2 4 2 2 4" xfId="18516" xr:uid="{D7CBCCF5-8558-455B-A543-8CE073895AFD}"/>
    <cellStyle name="Comma 7 2 2 4 2 3" xfId="10969" xr:uid="{A2A86666-6078-442D-B35E-F7D351511B16}"/>
    <cellStyle name="Comma 7 2 2 4 2 3 2" xfId="21349" xr:uid="{C2A68EA7-6557-4E95-9A49-BED1CFA33D9A}"/>
    <cellStyle name="Comma 7 2 2 4 2 4" xfId="25662" xr:uid="{9629754C-A6E0-498B-8488-5138591471D4}"/>
    <cellStyle name="Comma 7 2 2 4 2 5" xfId="15683" xr:uid="{7DE48EB4-3A3C-4CF8-AD0F-9988B6357B55}"/>
    <cellStyle name="Comma 7 2 2 4 3" xfId="3679" xr:uid="{00000000-0005-0000-0000-00009D020000}"/>
    <cellStyle name="Comma 7 2 2 4 4" xfId="4408" xr:uid="{2884BD95-8C96-4C48-BFE0-B4B8C01AC220}"/>
    <cellStyle name="Comma 7 2 2 4 4 2" xfId="9180" xr:uid="{51D2ED3C-38AC-433A-8617-49E6706C9BEB}"/>
    <cellStyle name="Comma 7 2 2 4 4 2 2" xfId="19560" xr:uid="{EB9E0A14-A346-4595-B7BB-C9951BF96F16}"/>
    <cellStyle name="Comma 7 2 2 4 4 2 3" xfId="31074" xr:uid="{786407AF-304B-44BB-91C9-41B73DBEF52E}"/>
    <cellStyle name="Comma 7 2 2 4 4 2 4" xfId="30744" xr:uid="{5E54725C-897D-40F1-8695-19F030094CFB}"/>
    <cellStyle name="Comma 7 2 2 4 4 3" xfId="12013" xr:uid="{074143B9-EF08-49BE-8B75-306F0534EF6B}"/>
    <cellStyle name="Comma 7 2 2 4 4 3 2" xfId="22393" xr:uid="{3FECC5C3-10F9-4369-9243-B299ED0F971F}"/>
    <cellStyle name="Comma 7 2 2 4 4 4" xfId="27637" xr:uid="{56D38DD3-ADC5-4B8B-88E4-C6F4CB1740A2}"/>
    <cellStyle name="Comma 7 2 2 4 4 5" xfId="26101" xr:uid="{00EEF17C-FBC2-431A-A330-61A8937C351F}"/>
    <cellStyle name="Comma 7 2 2 4 4 6" xfId="16727" xr:uid="{1EECA979-426B-44BC-8F1B-4D50B564DF24}"/>
    <cellStyle name="Comma 7 2 2 4 5" xfId="5608" xr:uid="{AA8E1380-6EDE-4CFE-9E40-364B1E2958CC}"/>
    <cellStyle name="Comma 7 2 2 4 5 2" xfId="29694" xr:uid="{C51DD962-D486-41B6-AEF9-F352089D8979}"/>
    <cellStyle name="Comma 7 2 2 4 5 2 2" xfId="30971" xr:uid="{B554B0FB-577C-43D4-A599-63A4BA115F07}"/>
    <cellStyle name="Comma 7 2 2 4 6" xfId="23540" xr:uid="{6D5C53B2-FBEB-459F-9948-CB95D208CCAF}"/>
    <cellStyle name="Comma 7 2 2 4 7" xfId="13563" xr:uid="{C2F9C43F-40DF-4C76-97DD-2A17504A1907}"/>
    <cellStyle name="Comma 7 2 2 5" xfId="1725" xr:uid="{00000000-0005-0000-0000-00009E020000}"/>
    <cellStyle name="Comma 7 2 2 5 2" xfId="2874" xr:uid="{00000000-0005-0000-0000-00000E020000}"/>
    <cellStyle name="Comma 7 2 2 5 2 2" xfId="7991" xr:uid="{4F6B9913-684D-4727-8F75-69891E0FA4B4}"/>
    <cellStyle name="Comma 7 2 2 5 2 2 2" xfId="26733" xr:uid="{4DBFEF5A-2872-4625-9421-D24713D43C63}"/>
    <cellStyle name="Comma 7 2 2 5 2 2 2 2" xfId="31183" xr:uid="{FC14198E-000A-4F8E-9452-58AE2CA30190}"/>
    <cellStyle name="Comma 7 2 2 5 2 2 2 3" xfId="30746" xr:uid="{A5AC0F89-1883-4D8B-B375-FC2E34278669}"/>
    <cellStyle name="Comma 7 2 2 5 2 2 3" xfId="26063" xr:uid="{C7FAD55E-F70A-48BB-B368-DD9D077C9848}"/>
    <cellStyle name="Comma 7 2 2 5 2 2 4" xfId="18371" xr:uid="{52C4C18F-CE18-4336-BC90-203CB3284521}"/>
    <cellStyle name="Comma 7 2 2 5 2 3" xfId="10824" xr:uid="{86A97B90-213B-4491-B6A5-A7829C1DC02F}"/>
    <cellStyle name="Comma 7 2 2 5 2 3 2" xfId="21204" xr:uid="{3E5B3E22-8411-48E5-B009-F61566C96075}"/>
    <cellStyle name="Comma 7 2 2 5 2 4" xfId="27968" xr:uid="{D934AE7B-A4F7-45D2-9452-321EA8E1AD95}"/>
    <cellStyle name="Comma 7 2 2 5 2 5" xfId="15538" xr:uid="{99BA62F0-498E-4818-AE98-9AC3BADEA644}"/>
    <cellStyle name="Comma 7 2 2 5 3" xfId="3663" xr:uid="{00000000-0005-0000-0000-00009E020000}"/>
    <cellStyle name="Comma 7 2 2 5 4" xfId="5609" xr:uid="{55EE2DA4-A930-4586-860A-CC8C50FBE5EB}"/>
    <cellStyle name="Comma 7 2 2 5 4 2" xfId="29923" xr:uid="{A6817449-271B-4CF5-A4A3-F87834A3357F}"/>
    <cellStyle name="Comma 7 2 2 5 5" xfId="23493" xr:uid="{344966AD-C75E-4565-9D8C-65B71C58D1D3}"/>
    <cellStyle name="Comma 7 2 2 5 6" xfId="13370" xr:uid="{1239FB64-A269-4C61-9329-8F3A998CEBC3}"/>
    <cellStyle name="Comma 7 2 2 6" xfId="1717" xr:uid="{00000000-0005-0000-0000-00009F020000}"/>
    <cellStyle name="Comma 7 2 2 6 2" xfId="2552" xr:uid="{00000000-0005-0000-0000-00000F020000}"/>
    <cellStyle name="Comma 7 2 2 6 2 2" xfId="7677" xr:uid="{511DF218-10D3-41A3-89B2-F695E6F25ACC}"/>
    <cellStyle name="Comma 7 2 2 6 2 2 2" xfId="18057" xr:uid="{6004069A-33AE-4B86-B581-51C0F7D88F9C}"/>
    <cellStyle name="Comma 7 2 2 6 2 3" xfId="10510" xr:uid="{497BC43F-ABFB-46A9-A07C-8046F2D5D812}"/>
    <cellStyle name="Comma 7 2 2 6 2 3 2" xfId="20890" xr:uid="{5C3335A4-C0FD-452D-B831-470A2861F276}"/>
    <cellStyle name="Comma 7 2 2 6 2 4" xfId="27237" xr:uid="{1F324C63-9201-42AE-903D-289CC68FFA31}"/>
    <cellStyle name="Comma 7 2 2 6 2 5" xfId="26044" xr:uid="{86A3CDEC-0D3A-4062-A12C-B4566F55EDD6}"/>
    <cellStyle name="Comma 7 2 2 6 2 6" xfId="15224" xr:uid="{7DA14D5E-5C09-4907-AA5D-C6ADA3499B16}"/>
    <cellStyle name="Comma 7 2 2 6 3" xfId="2053" xr:uid="{00000000-0005-0000-0000-00009F020000}"/>
    <cellStyle name="Comma 7 2 2 6 4" xfId="5602" xr:uid="{60038AD0-6BE8-4865-B9B6-AD32EB2302CD}"/>
    <cellStyle name="Comma 7 2 2 6 4 2" xfId="29879" xr:uid="{E8ADF7C4-F8D2-4A89-906B-03E3C1A7B97B}"/>
    <cellStyle name="Comma 7 2 2 6 5" xfId="24800" xr:uid="{A5EB4658-B44E-47BD-80EB-AA6F6EDDBABE}"/>
    <cellStyle name="Comma 7 2 2 6 6" xfId="12940" xr:uid="{BE4D7BAC-6445-4734-AC38-348FDA98C210}"/>
    <cellStyle name="Comma 7 2 2 7" xfId="2246" xr:uid="{00000000-0005-0000-0000-000003020000}"/>
    <cellStyle name="Comma 7 2 2 7 2" xfId="7373" xr:uid="{0A111B7A-E81D-424D-93F3-A1B916F6B206}"/>
    <cellStyle name="Comma 7 2 2 7 2 2" xfId="25892" xr:uid="{3D667DB0-D6E6-4A70-BF42-4FBB51E74154}"/>
    <cellStyle name="Comma 7 2 2 7 2 2 2" xfId="31167" xr:uid="{868935A9-795E-4969-B715-257C032BF947}"/>
    <cellStyle name="Comma 7 2 2 7 2 2 3" xfId="30747" xr:uid="{C0A2DEC5-358A-4E0F-873B-906DEBD77BD4}"/>
    <cellStyle name="Comma 7 2 2 7 2 3" xfId="28630" xr:uid="{33470BA6-13F0-4CAA-8D70-DA911E3060B6}"/>
    <cellStyle name="Comma 7 2 2 7 2 4" xfId="17753" xr:uid="{044D9C97-1D62-4CAB-9159-3ACBE2736603}"/>
    <cellStyle name="Comma 7 2 2 7 3" xfId="10206" xr:uid="{1BC0BCFE-BB52-4B67-AA21-6840686D4F59}"/>
    <cellStyle name="Comma 7 2 2 7 3 2" xfId="20586" xr:uid="{8F17904A-0E3E-47D7-A407-A0DF32549C9E}"/>
    <cellStyle name="Comma 7 2 2 7 4" xfId="25079" xr:uid="{7D39C3BA-B1B2-41F6-BD33-4BBF2AF309A4}"/>
    <cellStyle name="Comma 7 2 2 7 5" xfId="14920" xr:uid="{F2893B11-4C57-4B13-910A-C78E21261ED0}"/>
    <cellStyle name="Comma 7 2 2 8" xfId="3869" xr:uid="{3E5C70AC-0E52-4D30-97B8-177BC30558FD}"/>
    <cellStyle name="Comma 7 2 2 8 2" xfId="8701" xr:uid="{1DF26086-E6D6-46BB-B3D5-9CA7B3E1C7BB}"/>
    <cellStyle name="Comma 7 2 2 8 2 2" xfId="19081" xr:uid="{822059CC-170D-49E2-A8CE-24D298477B31}"/>
    <cellStyle name="Comma 7 2 2 8 3" xfId="11534" xr:uid="{F6DFD62A-5711-43E9-8060-0F22CCA3C240}"/>
    <cellStyle name="Comma 7 2 2 8 3 2" xfId="21914" xr:uid="{58C42CCD-D5F7-42B2-9D23-79A52F8A1A51}"/>
    <cellStyle name="Comma 7 2 2 8 4" xfId="28302" xr:uid="{F97E2B0D-F2EA-4A21-8D3C-320537C9CB57}"/>
    <cellStyle name="Comma 7 2 2 8 5" xfId="28030" xr:uid="{9085F826-80DB-438C-B89D-6546D59AF92F}"/>
    <cellStyle name="Comma 7 2 2 8 6" xfId="16248" xr:uid="{D3E7F2A1-878F-4CC9-8BAC-43A374FE8C04}"/>
    <cellStyle name="Comma 7 2 2 9" xfId="4894" xr:uid="{4DFEC7DB-B081-428A-8B77-89C1B1AA1200}"/>
    <cellStyle name="Comma 7 2 2 9 2" xfId="26376" xr:uid="{9BB1FB6C-B00A-4ACE-BB8F-92CA74CD27D6}"/>
    <cellStyle name="Comma 7 2 2 9 3" xfId="28245" xr:uid="{FAF7AA94-202C-4370-BBA3-E9C59EA1FA8A}"/>
    <cellStyle name="Comma 7 2 2 9 4" xfId="14186" xr:uid="{5A687EC5-4251-4604-8602-52EBD6AE30D7}"/>
    <cellStyle name="Comma 7 2 3" xfId="507" xr:uid="{00000000-0005-0000-0000-0000A0020000}"/>
    <cellStyle name="Comma 7 2 3 10" xfId="9475" xr:uid="{9A1EE7D6-C029-4AB9-A969-2BA6818C8415}"/>
    <cellStyle name="Comma 7 2 3 10 2" xfId="19855" xr:uid="{51A573A9-F72F-4EF7-8550-32B5AF735BD6}"/>
    <cellStyle name="Comma 7 2 3 11" xfId="23200" xr:uid="{A3085440-9DAC-41F5-B662-E357843B7000}"/>
    <cellStyle name="Comma 7 2 3 12" xfId="12513" xr:uid="{28831415-CA58-4F90-B505-6EF8E940A66B}"/>
    <cellStyle name="Comma 7 2 3 2" xfId="1727" xr:uid="{00000000-0005-0000-0000-0000A1020000}"/>
    <cellStyle name="Comma 7 2 3 2 2" xfId="3058" xr:uid="{00000000-0005-0000-0000-000012020000}"/>
    <cellStyle name="Comma 7 2 3 2 2 2" xfId="6166" xr:uid="{3D1BB39A-3BE3-4005-9137-0D2C1CF87CF9}"/>
    <cellStyle name="Comma 7 2 3 2 2 2 2" xfId="25761" xr:uid="{316FF5C7-2B37-4870-B6B2-DFE4297A211E}"/>
    <cellStyle name="Comma 7 2 3 2 2 2 2 2" xfId="26439" xr:uid="{0BA1EC53-1CE3-4703-B000-7F9D92004D12}"/>
    <cellStyle name="Comma 7 2 3 2 2 2 2 3" xfId="31163" xr:uid="{C56FF428-67DB-4E35-8FFF-769DCB0D3C42}"/>
    <cellStyle name="Comma 7 2 3 2 2 2 3" xfId="28540" xr:uid="{E85FCAA5-7D0F-4031-91D6-C7896D217910}"/>
    <cellStyle name="Comma 7 2 3 2 2 2 4" xfId="15685" xr:uid="{C1FBB8FC-223C-45A8-99CA-92BA6AF463C5}"/>
    <cellStyle name="Comma 7 2 3 2 2 3" xfId="8138" xr:uid="{2973F88F-A6E1-45E5-B16C-3F4539239A22}"/>
    <cellStyle name="Comma 7 2 3 2 2 3 2" xfId="18518" xr:uid="{D967F906-A1D0-4172-B366-44AF5DDC14C4}"/>
    <cellStyle name="Comma 7 2 3 2 2 4" xfId="10971" xr:uid="{8B31D45B-778C-4090-8F6C-83F37C85A7D2}"/>
    <cellStyle name="Comma 7 2 3 2 2 4 2" xfId="21351" xr:uid="{C7ADC56C-2AE9-4D69-B395-4FDC3C4D1559}"/>
    <cellStyle name="Comma 7 2 3 2 2 5" xfId="23425" xr:uid="{A678EA77-348C-42CF-BBAD-179C4B03D329}"/>
    <cellStyle name="Comma 7 2 3 2 2 5 2" xfId="30071" xr:uid="{CA91868D-1CB6-464E-8CBF-4DCD3DCE018A}"/>
    <cellStyle name="Comma 7 2 3 2 2 6" xfId="28624" xr:uid="{3E47D2C0-5F25-4679-93BB-CCDF18DDD730}"/>
    <cellStyle name="Comma 7 2 3 2 2 7" xfId="13565" xr:uid="{E4A03419-9976-4CDD-BE52-9C868E540586}"/>
    <cellStyle name="Comma 7 2 3 2 3" xfId="2679" xr:uid="{00000000-0005-0000-0000-000011020000}"/>
    <cellStyle name="Comma 7 2 3 2 3 2" xfId="7803" xr:uid="{B0EBD1CB-FB67-4C13-8BE8-49AF77AFAE80}"/>
    <cellStyle name="Comma 7 2 3 2 3 2 2" xfId="26444" xr:uid="{84B21BBA-EEFF-4F82-B9D0-0102C2AA2028}"/>
    <cellStyle name="Comma 7 2 3 2 3 2 3" xfId="28099" xr:uid="{E2998CDD-8A94-4A0D-A7EC-C6F4E022FA6E}"/>
    <cellStyle name="Comma 7 2 3 2 3 2 4" xfId="18183" xr:uid="{5C0C3576-2C95-4198-A4E7-84111A4C940E}"/>
    <cellStyle name="Comma 7 2 3 2 3 3" xfId="10636" xr:uid="{CA16C7B1-DF6A-4EBB-B787-C0D297536080}"/>
    <cellStyle name="Comma 7 2 3 2 3 3 2" xfId="21016" xr:uid="{DE856001-DDF3-41DB-8B31-FF6E1CF1FF49}"/>
    <cellStyle name="Comma 7 2 3 2 3 4" xfId="24725" xr:uid="{3D1B4EA1-45C2-437A-B500-A52569CE8785}"/>
    <cellStyle name="Comma 7 2 3 2 3 5" xfId="15350" xr:uid="{C3C939CB-FB45-4728-982A-733B2CDD9502}"/>
    <cellStyle name="Comma 7 2 3 2 4" xfId="3571" xr:uid="{00000000-0005-0000-0000-0000A1020000}"/>
    <cellStyle name="Comma 7 2 3 2 4 2" xfId="27493" xr:uid="{E74C66D3-BDDD-4527-9E91-499D01B416C2}"/>
    <cellStyle name="Comma 7 2 3 2 4 3" xfId="26595" xr:uid="{6A9E456A-B61A-489A-9460-E446CE99DB04}"/>
    <cellStyle name="Comma 7 2 3 2 5" xfId="4263" xr:uid="{2A99CC70-A246-4DA0-9BEB-785BD96D665B}"/>
    <cellStyle name="Comma 7 2 3 2 5 2" xfId="9035" xr:uid="{A74E6E0D-F160-4EDC-A927-A8D788DDB4A0}"/>
    <cellStyle name="Comma 7 2 3 2 5 2 2" xfId="19415" xr:uid="{BD96A8F4-C2A0-41F4-9E4C-83662DAB7A81}"/>
    <cellStyle name="Comma 7 2 3 2 5 2 3" xfId="31039" xr:uid="{75B026AB-7DD8-43E2-9850-05B56B1C9A25}"/>
    <cellStyle name="Comma 7 2 3 2 5 2 4" xfId="30748" xr:uid="{3152E72E-1085-4AC3-8737-1EDAD6857F17}"/>
    <cellStyle name="Comma 7 2 3 2 5 3" xfId="11868" xr:uid="{176C1908-BD14-480D-8D63-CA0ED9B0AD99}"/>
    <cellStyle name="Comma 7 2 3 2 5 3 2" xfId="22248" xr:uid="{7922417B-368A-4540-B1BF-26A882939E9B}"/>
    <cellStyle name="Comma 7 2 3 2 5 4" xfId="27861" xr:uid="{FC47FD16-5367-4145-BA0C-07B44C4F0EBA}"/>
    <cellStyle name="Comma 7 2 3 2 5 5" xfId="27582" xr:uid="{CCAA9180-D060-4ED8-AF68-4C119E44468E}"/>
    <cellStyle name="Comma 7 2 3 2 5 6" xfId="16582" xr:uid="{D62F26F6-0D44-420C-91AE-75F6FFD9E244}"/>
    <cellStyle name="Comma 7 2 3 2 6" xfId="5611" xr:uid="{86CDC6DC-A307-48F6-9100-257FBDE1EE07}"/>
    <cellStyle name="Comma 7 2 3 2 6 2" xfId="29722" xr:uid="{3978CA91-463F-4FB3-83B5-1A479610C314}"/>
    <cellStyle name="Comma 7 2 3 2 6 2 2" xfId="30972" xr:uid="{FBC6C47D-C56E-4878-A380-938D7859EBA3}"/>
    <cellStyle name="Comma 7 2 3 2 7" xfId="24739" xr:uid="{113CF7D5-3CC3-4C78-AA45-6BB36B301A7F}"/>
    <cellStyle name="Comma 7 2 3 2 8" xfId="13087" xr:uid="{84212721-431A-4A5B-A3B6-C12D2C24C27E}"/>
    <cellStyle name="Comma 7 2 3 2 9" xfId="29989" xr:uid="{E6F54CCC-E5B6-4A92-8CFB-C7AA169FBB12}"/>
    <cellStyle name="Comma 7 2 3 3" xfId="1728" xr:uid="{00000000-0005-0000-0000-0000A2020000}"/>
    <cellStyle name="Comma 7 2 3 3 2" xfId="3059" xr:uid="{00000000-0005-0000-0000-000013020000}"/>
    <cellStyle name="Comma 7 2 3 3 2 2" xfId="8139" xr:uid="{6DAF77EB-FB96-4AC8-BEE8-6FEAC97173DB}"/>
    <cellStyle name="Comma 7 2 3 3 2 2 2" xfId="28814" xr:uid="{72C055C4-39FE-4BAF-9ABB-F310BE8341FA}"/>
    <cellStyle name="Comma 7 2 3 3 2 2 2 2" xfId="31224" xr:uid="{C8EBC6BE-55BB-4085-B6E1-FC370F250ABF}"/>
    <cellStyle name="Comma 7 2 3 3 2 2 2 3" xfId="30750" xr:uid="{D91F4771-FE89-42CC-ACEC-7AC06163A138}"/>
    <cellStyle name="Comma 7 2 3 3 2 2 3" xfId="28220" xr:uid="{708B1898-A359-47D4-B173-0705408D1A01}"/>
    <cellStyle name="Comma 7 2 3 3 2 2 4" xfId="18519" xr:uid="{177D7A2C-5452-4A0F-B0A5-9148CA5FD390}"/>
    <cellStyle name="Comma 7 2 3 3 2 3" xfId="10972" xr:uid="{CF23F9BB-E2C2-467A-AF01-34347383401B}"/>
    <cellStyle name="Comma 7 2 3 3 2 3 2" xfId="21352" xr:uid="{0A5A92A7-0214-4E75-AF35-1495ECB17C0F}"/>
    <cellStyle name="Comma 7 2 3 3 2 4" xfId="23390" xr:uid="{298BF98D-F159-49C5-B22D-BE5AD390A8AC}"/>
    <cellStyle name="Comma 7 2 3 3 2 5" xfId="15686" xr:uid="{9E81E762-4D76-4ADD-BF8D-521D2D21A73D}"/>
    <cellStyle name="Comma 7 2 3 3 3" xfId="3564" xr:uid="{00000000-0005-0000-0000-0000A2020000}"/>
    <cellStyle name="Comma 7 2 3 3 4" xfId="4409" xr:uid="{B4AA6C36-AE1E-44DC-994E-4825DBBD8F35}"/>
    <cellStyle name="Comma 7 2 3 3 4 2" xfId="9181" xr:uid="{85587B4D-CAD4-4032-8AD5-A59B4106C247}"/>
    <cellStyle name="Comma 7 2 3 3 4 2 2" xfId="19561" xr:uid="{7534E3E2-ADF5-4EAE-B6DD-2F9EF213E93F}"/>
    <cellStyle name="Comma 7 2 3 3 4 2 3" xfId="31075" xr:uid="{135B9B38-57A7-4FCB-B543-F2903615F848}"/>
    <cellStyle name="Comma 7 2 3 3 4 2 4" xfId="30749" xr:uid="{C0FDE45D-0A74-4B48-B868-CC3A381D3938}"/>
    <cellStyle name="Comma 7 2 3 3 4 3" xfId="12014" xr:uid="{06A06909-35C8-4873-987F-AACAE88E6A0D}"/>
    <cellStyle name="Comma 7 2 3 3 4 3 2" xfId="22394" xr:uid="{C8309B11-D9E9-4E6B-BE78-44B8F03D00F4}"/>
    <cellStyle name="Comma 7 2 3 3 4 4" xfId="16728" xr:uid="{3FE30A88-23F4-429B-971D-5405FB557D2F}"/>
    <cellStyle name="Comma 7 2 3 3 5" xfId="5612" xr:uid="{0B567FCE-3EAD-430A-ADFC-79476E3F8D8B}"/>
    <cellStyle name="Comma 7 2 3 3 5 2" xfId="29699" xr:uid="{8F0345B5-C42A-4F97-AC9E-5A49983112D6}"/>
    <cellStyle name="Comma 7 2 3 3 5 2 2" xfId="30973" xr:uid="{49AB00ED-D3D7-42C2-B932-B7FA414535C5}"/>
    <cellStyle name="Comma 7 2 3 3 6" xfId="22734" xr:uid="{7F3E24BF-5A0E-4D79-A227-E0F794633307}"/>
    <cellStyle name="Comma 7 2 3 3 7" xfId="13566" xr:uid="{87DECCAD-5422-434D-BCDF-8063B4A346C0}"/>
    <cellStyle name="Comma 7 2 3 4" xfId="1726" xr:uid="{00000000-0005-0000-0000-0000A3020000}"/>
    <cellStyle name="Comma 7 2 3 4 2" xfId="3057" xr:uid="{00000000-0005-0000-0000-000014020000}"/>
    <cellStyle name="Comma 7 2 3 4 2 2" xfId="8137" xr:uid="{A8203D9E-E043-4B8A-BF67-57D3E61E6E7D}"/>
    <cellStyle name="Comma 7 2 3 4 2 2 2" xfId="28813" xr:uid="{F0E91839-7605-4CCB-A5B1-E1A2CC00B1DC}"/>
    <cellStyle name="Comma 7 2 3 4 2 2 3" xfId="26226" xr:uid="{D198E1A3-1E03-417A-9006-F3344715DFEA}"/>
    <cellStyle name="Comma 7 2 3 4 2 2 4" xfId="18517" xr:uid="{57346C15-DEEB-4790-B4C1-7FAB484851C6}"/>
    <cellStyle name="Comma 7 2 3 4 2 3" xfId="10970" xr:uid="{CEFFE88F-6E64-4128-9614-3DE420D09D09}"/>
    <cellStyle name="Comma 7 2 3 4 2 3 2" xfId="21350" xr:uid="{756BA5ED-BEDD-4A1C-ADDC-B0A7EB7277EF}"/>
    <cellStyle name="Comma 7 2 3 4 2 4" xfId="25702" xr:uid="{1F9F094F-723B-46B5-9CA0-C2DD8CF7C7C3}"/>
    <cellStyle name="Comma 7 2 3 4 2 5" xfId="15684" xr:uid="{2A2B50CF-0E31-4926-9228-892F3D69281D}"/>
    <cellStyle name="Comma 7 2 3 4 3" xfId="3600" xr:uid="{00000000-0005-0000-0000-0000A3020000}"/>
    <cellStyle name="Comma 7 2 3 4 4" xfId="5610" xr:uid="{B015D05F-1EF5-4A33-9017-141199658DDE}"/>
    <cellStyle name="Comma 7 2 3 4 4 2" xfId="29953" xr:uid="{6F5E6FF8-BD18-41B0-9298-1562BF4F1B7A}"/>
    <cellStyle name="Comma 7 2 3 4 5" xfId="23294" xr:uid="{A2C967C4-EA4B-4F18-A429-9C1E97BD0EC3}"/>
    <cellStyle name="Comma 7 2 3 4 6" xfId="13564" xr:uid="{260DE583-A7E0-4BE6-BE16-F57B406F1EBB}"/>
    <cellStyle name="Comma 7 2 3 5" xfId="2595" xr:uid="{00000000-0005-0000-0000-000015020000}"/>
    <cellStyle name="Comma 7 2 3 5 2" xfId="5860" xr:uid="{DCA6FFBF-13D6-4EB6-9BC2-24CAD4DEF891}"/>
    <cellStyle name="Comma 7 2 3 5 2 2" xfId="26662" xr:uid="{747733F0-5315-4476-965E-D92D7DE4A8B1}"/>
    <cellStyle name="Comma 7 2 3 5 2 2 2" xfId="31181" xr:uid="{20ACC1DA-DDA0-4DFF-BBE4-E7B9006F30B2}"/>
    <cellStyle name="Comma 7 2 3 5 2 2 3" xfId="30751" xr:uid="{D28CA131-6C32-427C-80B1-1949D54DB141}"/>
    <cellStyle name="Comma 7 2 3 5 2 3" xfId="25961" xr:uid="{D17284AE-DAD2-4375-966B-799D91095B07}"/>
    <cellStyle name="Comma 7 2 3 5 2 4" xfId="15267" xr:uid="{D91D6154-E1B9-4EC6-BBBD-F60F6FD5A178}"/>
    <cellStyle name="Comma 7 2 3 5 3" xfId="7720" xr:uid="{CA472964-12B8-44F9-9DB3-E23253F45684}"/>
    <cellStyle name="Comma 7 2 3 5 3 2" xfId="18100" xr:uid="{F2F47DE1-F74C-4E0E-BE63-BE508F071316}"/>
    <cellStyle name="Comma 7 2 3 5 4" xfId="10553" xr:uid="{F69A24F4-5378-4805-AA93-7CBAAD0869DA}"/>
    <cellStyle name="Comma 7 2 3 5 4 2" xfId="20933" xr:uid="{DF1FA347-EFD0-4A21-99B8-3744DD0E6CBA}"/>
    <cellStyle name="Comma 7 2 3 5 5" xfId="24913" xr:uid="{83E8E163-ACD3-4505-A590-F3D0B6F827E6}"/>
    <cellStyle name="Comma 7 2 3 5 6" xfId="12983" xr:uid="{3A212F0B-0751-4EF9-BCD0-D99948C74859}"/>
    <cellStyle name="Comma 7 2 3 6" xfId="2281" xr:uid="{00000000-0005-0000-0000-000010020000}"/>
    <cellStyle name="Comma 7 2 3 6 2" xfId="7408" xr:uid="{B4A9D789-B2EE-4B47-B9A1-7E513E25A26A}"/>
    <cellStyle name="Comma 7 2 3 6 2 2" xfId="17788" xr:uid="{AC686961-C587-431C-BF82-8F93915F1A31}"/>
    <cellStyle name="Comma 7 2 3 6 3" xfId="10241" xr:uid="{0338E169-2F5F-4093-A5DC-CE942BEFF0F1}"/>
    <cellStyle name="Comma 7 2 3 6 3 2" xfId="20621" xr:uid="{F2E16EE8-6B9C-4324-B188-957791626B0F}"/>
    <cellStyle name="Comma 7 2 3 6 4" xfId="22779" xr:uid="{38695AE0-4EA9-4DC8-957A-0D8720EF8BD4}"/>
    <cellStyle name="Comma 7 2 3 6 5" xfId="25939" xr:uid="{55CE7175-F668-4D91-BF21-F392D9022484}"/>
    <cellStyle name="Comma 7 2 3 6 6" xfId="14955" xr:uid="{532DAA4E-429B-4A50-BD7B-BDEBDF65A81B}"/>
    <cellStyle name="Comma 7 2 3 7" xfId="3820" xr:uid="{7C51F2B8-CC43-45CA-B458-319A66C14278}"/>
    <cellStyle name="Comma 7 2 3 7 2" xfId="8653" xr:uid="{4A191CAA-6F56-4637-B13D-626DFABA59C3}"/>
    <cellStyle name="Comma 7 2 3 7 2 2" xfId="19033" xr:uid="{16DF19C1-C7F4-4AC9-9576-AA1D869283EE}"/>
    <cellStyle name="Comma 7 2 3 7 3" xfId="11486" xr:uid="{CBE1CE50-7D32-47DF-B101-472B84563998}"/>
    <cellStyle name="Comma 7 2 3 7 3 2" xfId="21866" xr:uid="{2A9D3C64-261B-4E3A-8DA7-B7F1014FB2C1}"/>
    <cellStyle name="Comma 7 2 3 7 4" xfId="28411" xr:uid="{DB70D8DA-2F1B-4D63-BF9A-D4AE8CD4D414}"/>
    <cellStyle name="Comma 7 2 3 7 5" xfId="27096" xr:uid="{C9998E32-78FF-4413-85A6-CA6AFF7772DE}"/>
    <cellStyle name="Comma 7 2 3 7 6" xfId="16200" xr:uid="{E4D98F7D-753A-43F1-8912-5551AE6EA406}"/>
    <cellStyle name="Comma 7 2 3 8" xfId="4897" xr:uid="{9A91274E-C3CE-47C3-B40C-A471000DA48E}"/>
    <cellStyle name="Comma 7 2 3 8 2" xfId="14189" xr:uid="{795A9D83-4AB8-4BED-AFF9-FF66176815DE}"/>
    <cellStyle name="Comma 7 2 3 9" xfId="6642" xr:uid="{3813FBD2-3F6E-409D-A87D-F462F655882B}"/>
    <cellStyle name="Comma 7 2 3 9 2" xfId="17022" xr:uid="{C5FDEBD5-83DC-4CFA-A902-FB84FCAA94D2}"/>
    <cellStyle name="Comma 7 2 4" xfId="508" xr:uid="{00000000-0005-0000-0000-0000A4020000}"/>
    <cellStyle name="Comma 7 2 4 10" xfId="12671" xr:uid="{0F75D37F-2AB0-46C8-BB5F-86CCD232BDC9}"/>
    <cellStyle name="Comma 7 2 4 2" xfId="1730" xr:uid="{00000000-0005-0000-0000-0000A5020000}"/>
    <cellStyle name="Comma 7 2 4 2 2" xfId="3060" xr:uid="{00000000-0005-0000-0000-000017020000}"/>
    <cellStyle name="Comma 7 2 4 2 2 2" xfId="8140" xr:uid="{A728D78D-D3BA-44A1-8EAC-AC5DE74B610A}"/>
    <cellStyle name="Comma 7 2 4 2 2 2 2" xfId="28815" xr:uid="{89AF36A5-0852-41A9-BB9C-4EA8DA930051}"/>
    <cellStyle name="Comma 7 2 4 2 2 2 3" xfId="28610" xr:uid="{DA8B76BE-83BD-4F2B-B209-FB3509ED7A52}"/>
    <cellStyle name="Comma 7 2 4 2 2 2 4" xfId="18520" xr:uid="{CE2BBE12-C50C-43BE-B73C-FBF019286217}"/>
    <cellStyle name="Comma 7 2 4 2 2 3" xfId="10973" xr:uid="{AEF5F852-AEC6-488B-BB8B-CB5A68A69607}"/>
    <cellStyle name="Comma 7 2 4 2 2 3 2" xfId="21353" xr:uid="{18923E47-6CA9-486E-9FC3-D0EF8E1044B0}"/>
    <cellStyle name="Comma 7 2 4 2 2 4" xfId="24491" xr:uid="{49EF89CE-2EBF-493D-B300-519FCF13E3FF}"/>
    <cellStyle name="Comma 7 2 4 2 2 5" xfId="15687" xr:uid="{07D45072-101C-4827-B8D1-A00007F60C66}"/>
    <cellStyle name="Comma 7 2 4 2 3" xfId="3577" xr:uid="{00000000-0005-0000-0000-0000A5020000}"/>
    <cellStyle name="Comma 7 2 4 2 4" xfId="5613" xr:uid="{B5F8E063-CC13-48F7-B354-52022C29F059}"/>
    <cellStyle name="Comma 7 2 4 2 4 2" xfId="29777" xr:uid="{717A8B57-F613-4934-A2BA-B4DA41722BE9}"/>
    <cellStyle name="Comma 7 2 4 2 5" xfId="24117" xr:uid="{23CFE5B5-814A-40B4-9D61-E5FD329C9B00}"/>
    <cellStyle name="Comma 7 2 4 2 6" xfId="13567" xr:uid="{A0F3A37A-EBFE-48B6-B3C3-4DFB0EB26A7A}"/>
    <cellStyle name="Comma 7 2 4 3" xfId="1731" xr:uid="{00000000-0005-0000-0000-0000A6020000}"/>
    <cellStyle name="Comma 7 2 4 3 2" xfId="2676" xr:uid="{00000000-0005-0000-0000-000018020000}"/>
    <cellStyle name="Comma 7 2 4 3 2 2" xfId="7800" xr:uid="{C348185F-03C6-41CC-B8E9-D9C1761E344B}"/>
    <cellStyle name="Comma 7 2 4 3 2 2 2" xfId="18180" xr:uid="{DFAC234B-F94F-4626-A62F-A1BB81C64ADB}"/>
    <cellStyle name="Comma 7 2 4 3 2 3" xfId="10633" xr:uid="{828F7050-5423-43A9-94F4-6C4CDEA9DDE5}"/>
    <cellStyle name="Comma 7 2 4 3 2 3 2" xfId="21013" xr:uid="{36910243-03A5-4384-AA37-543A06460B11}"/>
    <cellStyle name="Comma 7 2 4 3 2 4" xfId="15347" xr:uid="{9253CB1D-A89C-49CE-9543-5EEAEF68F735}"/>
    <cellStyle name="Comma 7 2 4 3 2 5" xfId="30436" xr:uid="{DF58A38D-B193-4A6E-8EE2-33862B27ADE5}"/>
    <cellStyle name="Comma 7 2 4 3 3" xfId="3689" xr:uid="{00000000-0005-0000-0000-0000A6020000}"/>
    <cellStyle name="Comma 7 2 4 3 4" xfId="5614" xr:uid="{9A822023-40EF-4024-BA32-71C8DA489B1B}"/>
    <cellStyle name="Comma 7 2 4 3 4 2" xfId="29753" xr:uid="{74AF2044-288C-4259-962B-6890C3AD7521}"/>
    <cellStyle name="Comma 7 2 4 3 5" xfId="25150" xr:uid="{8BA78B38-A904-4BC8-A518-F8221BA04843}"/>
    <cellStyle name="Comma 7 2 4 3 6" xfId="13084" xr:uid="{D69D46B7-6D00-4963-9FAC-B7590A5733C5}"/>
    <cellStyle name="Comma 7 2 4 4" xfId="1729" xr:uid="{00000000-0005-0000-0000-0000A7020000}"/>
    <cellStyle name="Comma 7 2 4 4 2" xfId="4676" xr:uid="{7FF1F726-48C0-4E3C-8436-57B334712BE9}"/>
    <cellStyle name="Comma 7 2 4 4 2 2" xfId="9414" xr:uid="{468889FF-DCE8-4C28-9427-D11CA555BBF5}"/>
    <cellStyle name="Comma 7 2 4 4 2 2 2" xfId="19794" xr:uid="{4B9EAE61-5D7A-433F-9001-56AD026AB1A4}"/>
    <cellStyle name="Comma 7 2 4 4 2 3" xfId="12247" xr:uid="{914BC7BF-38FC-4241-90D1-5043D7C1FF68}"/>
    <cellStyle name="Comma 7 2 4 4 2 3 2" xfId="22627" xr:uid="{E28FA847-DDCB-4995-8906-BCE8094CB064}"/>
    <cellStyle name="Comma 7 2 4 4 2 4" xfId="26497" xr:uid="{94586D6B-A30A-4D76-B5BD-173D1CE0B96C}"/>
    <cellStyle name="Comma 7 2 4 4 2 5" xfId="27247" xr:uid="{E82C3440-ECE4-49EB-9077-40D8BBDA0902}"/>
    <cellStyle name="Comma 7 2 4 4 2 6" xfId="16961" xr:uid="{2B0C225D-4B8D-4735-81B0-BE64B512E9FE}"/>
    <cellStyle name="Comma 7 2 4 4 3" xfId="23753" xr:uid="{7F869A60-CCC8-4E3A-927A-1271C14749AF}"/>
    <cellStyle name="Comma 7 2 4 5" xfId="4127" xr:uid="{BFC5390C-2A59-45AD-B9E0-6FFEDD33AB4A}"/>
    <cellStyle name="Comma 7 2 4 5 2" xfId="8899" xr:uid="{6EBE8FDF-A200-45D7-9A14-36305788F322}"/>
    <cellStyle name="Comma 7 2 4 5 2 2" xfId="29007" xr:uid="{F76C256F-2A0C-43FA-83BA-AC50FA9B536B}"/>
    <cellStyle name="Comma 7 2 4 5 2 3" xfId="28273" xr:uid="{99C088C2-E00F-4872-9DA8-21F1F3CC2BB8}"/>
    <cellStyle name="Comma 7 2 4 5 2 4" xfId="19279" xr:uid="{C81C9A0B-602C-40C2-837B-F986A081BC61}"/>
    <cellStyle name="Comma 7 2 4 5 2 5" xfId="31011" xr:uid="{4DF67780-7E6B-44B0-A3FE-2A2D9262F36F}"/>
    <cellStyle name="Comma 7 2 4 5 3" xfId="11732" xr:uid="{C7BFC475-CBC2-4F71-9CE0-B99840601691}"/>
    <cellStyle name="Comma 7 2 4 5 3 2" xfId="22112" xr:uid="{E2EF3D74-CD16-4679-AA48-2C05745F7341}"/>
    <cellStyle name="Comma 7 2 4 5 4" xfId="24823" xr:uid="{6D9BBF71-CD7F-445E-A2D8-2804763286F0}"/>
    <cellStyle name="Comma 7 2 4 5 5" xfId="16446" xr:uid="{51474418-17BA-4F2F-B2BB-9B832888E53D}"/>
    <cellStyle name="Comma 7 2 4 6" xfId="4898" xr:uid="{162CEDC1-43B7-474C-95C3-A9B92E1CEDD6}"/>
    <cellStyle name="Comma 7 2 4 6 2" xfId="26335" xr:uid="{E3826C55-B617-4C79-9E8E-6D8184763DB6}"/>
    <cellStyle name="Comma 7 2 4 6 3" xfId="27378" xr:uid="{CC5EA816-BCAB-4DD0-9F6F-EA1794A502AC}"/>
    <cellStyle name="Comma 7 2 4 6 4" xfId="14190" xr:uid="{780B2F84-923D-46AF-8682-AD3692052103}"/>
    <cellStyle name="Comma 7 2 4 7" xfId="6643" xr:uid="{5D8DACF2-E277-40ED-A57A-E778E0DD682F}"/>
    <cellStyle name="Comma 7 2 4 7 2" xfId="27843" xr:uid="{7526C40F-C96C-4739-A2A7-4651BE80C5D5}"/>
    <cellStyle name="Comma 7 2 4 7 3" xfId="28599" xr:uid="{9FF9AF63-491D-40E3-AE82-EAAEB0E7E63D}"/>
    <cellStyle name="Comma 7 2 4 7 4" xfId="17023" xr:uid="{531D5670-B963-4C71-9CD4-4A5F6FD23B89}"/>
    <cellStyle name="Comma 7 2 4 8" xfId="9476" xr:uid="{987F5DE1-40AF-4B68-878D-FBEB5AE91EB9}"/>
    <cellStyle name="Comma 7 2 4 8 2" xfId="19856" xr:uid="{CE8EC75E-57B7-41B6-B4F8-8E109E7DF603}"/>
    <cellStyle name="Comma 7 2 4 9" xfId="24523" xr:uid="{3065228A-29D9-417F-9B00-790F2E229799}"/>
    <cellStyle name="Comma 7 2 5" xfId="509" xr:uid="{00000000-0005-0000-0000-0000A8020000}"/>
    <cellStyle name="Comma 7 2 5 10" xfId="13568" xr:uid="{337843CD-D89E-4EB7-B629-1C4D0EFED20D}"/>
    <cellStyle name="Comma 7 2 5 2" xfId="1733" xr:uid="{00000000-0005-0000-0000-0000A9020000}"/>
    <cellStyle name="Comma 7 2 5 2 2" xfId="23806" xr:uid="{0011FB13-E713-469D-B8B6-F6B81812F5A4}"/>
    <cellStyle name="Comma 7 2 5 2 2 2" xfId="29808" xr:uid="{204B9508-2436-4FC6-8C97-CBC6E74FC93F}"/>
    <cellStyle name="Comma 7 2 5 2 2 2 2" xfId="30753" xr:uid="{B5D93598-8236-4471-B3EC-1978D2E1072A}"/>
    <cellStyle name="Comma 7 2 5 2 3" xfId="25637" xr:uid="{B96FBEC1-5BE6-4663-9CFF-AEA34151F77D}"/>
    <cellStyle name="Comma 7 2 5 2 4" xfId="30055" xr:uid="{E4DAD63E-503C-406A-B8BA-9B1C802DB5C2}"/>
    <cellStyle name="Comma 7 2 5 3" xfId="1734" xr:uid="{00000000-0005-0000-0000-0000AA020000}"/>
    <cellStyle name="Comma 7 2 5 4" xfId="1732" xr:uid="{00000000-0005-0000-0000-0000AB020000}"/>
    <cellStyle name="Comma 7 2 5 5" xfId="4410" xr:uid="{D34833F5-5C65-4394-96C8-665306F97C0A}"/>
    <cellStyle name="Comma 7 2 5 5 2" xfId="9182" xr:uid="{D603904B-2825-4865-9103-051FAFA6C453}"/>
    <cellStyle name="Comma 7 2 5 5 2 2" xfId="19562" xr:uid="{D3296877-B1A8-47A5-9690-A769837DC84B}"/>
    <cellStyle name="Comma 7 2 5 5 2 3" xfId="31076" xr:uid="{17B13F84-67BE-4A07-A34F-F4CE611049F3}"/>
    <cellStyle name="Comma 7 2 5 5 2 4" xfId="30752" xr:uid="{E58FD6DF-6DEC-499C-BEC4-86D88EF5CE76}"/>
    <cellStyle name="Comma 7 2 5 5 3" xfId="12015" xr:uid="{AAD37AC4-C259-43CE-8B27-A03F077D66B1}"/>
    <cellStyle name="Comma 7 2 5 5 3 2" xfId="22395" xr:uid="{66AF6FBF-C03C-478F-9ACD-2071155647CC}"/>
    <cellStyle name="Comma 7 2 5 5 4" xfId="16729" xr:uid="{9F2A43D9-3926-454F-8C5B-6E95C650CAF5}"/>
    <cellStyle name="Comma 7 2 5 6" xfId="4899" xr:uid="{2086C670-384E-4A92-8725-F94ECBC97A60}"/>
    <cellStyle name="Comma 7 2 5 6 2" xfId="14191" xr:uid="{BD2F386F-A2BE-48DA-BE1D-C9B81EECDDBF}"/>
    <cellStyle name="Comma 7 2 5 7" xfId="6644" xr:uid="{939BC2C9-8E29-4531-988D-B89560FB1285}"/>
    <cellStyle name="Comma 7 2 5 7 2" xfId="17024" xr:uid="{37FDFB7B-23F4-4F65-BC5E-3A5B70ED6D7D}"/>
    <cellStyle name="Comma 7 2 5 8" xfId="9477" xr:uid="{8A76806C-F58E-40D3-A851-C7AC4990F8DE}"/>
    <cellStyle name="Comma 7 2 5 8 2" xfId="19857" xr:uid="{3E1C9DFF-3370-41FA-8C6F-801B1F54A661}"/>
    <cellStyle name="Comma 7 2 5 9" xfId="23573" xr:uid="{D92270B7-5FE3-43A2-A456-D436178FBE90}"/>
    <cellStyle name="Comma 7 2 6" xfId="1735" xr:uid="{00000000-0005-0000-0000-0000AC020000}"/>
    <cellStyle name="Comma 7 2 6 2" xfId="2873" xr:uid="{00000000-0005-0000-0000-00001A020000}"/>
    <cellStyle name="Comma 7 2 6 2 2" xfId="7990" xr:uid="{CAF66553-0572-4E90-BD60-957055CB2902}"/>
    <cellStyle name="Comma 7 2 6 2 2 2" xfId="26894" xr:uid="{2E105864-F10C-4F08-8B2C-38FC21AD458C}"/>
    <cellStyle name="Comma 7 2 6 2 2 2 2" xfId="31185" xr:uid="{7F1F2059-99DE-446F-8BD0-EAEBA6DBAE22}"/>
    <cellStyle name="Comma 7 2 6 2 2 2 3" xfId="30754" xr:uid="{9590EA42-5241-4666-9BE3-D0CB28A14838}"/>
    <cellStyle name="Comma 7 2 6 2 2 3" xfId="26700" xr:uid="{62984D6B-AFFA-4E38-8D0C-F77826CA4377}"/>
    <cellStyle name="Comma 7 2 6 2 2 4" xfId="18370" xr:uid="{D9AD4E22-EFA7-41FF-AB95-8B9317FB82FA}"/>
    <cellStyle name="Comma 7 2 6 2 3" xfId="10823" xr:uid="{687D5264-DBB5-401E-8719-049F6D660D79}"/>
    <cellStyle name="Comma 7 2 6 2 3 2" xfId="21203" xr:uid="{C30B3E9E-8769-4163-A620-9FB58DC411B4}"/>
    <cellStyle name="Comma 7 2 6 2 4" xfId="23810" xr:uid="{6A46C7BE-7A40-462D-B3C8-8FA28C9418B2}"/>
    <cellStyle name="Comma 7 2 6 2 5" xfId="15537" xr:uid="{C0C0198F-60BD-4BE4-88FF-6EE07FBE8575}"/>
    <cellStyle name="Comma 7 2 6 3" xfId="3683" xr:uid="{00000000-0005-0000-0000-0000AC020000}"/>
    <cellStyle name="Comma 7 2 6 4" xfId="5615" xr:uid="{3CA19EC9-B78E-44DD-B810-207F7AFDAB36}"/>
    <cellStyle name="Comma 7 2 6 4 2" xfId="29764" xr:uid="{F47EEEA3-4F8B-40CC-BF5B-CF0F5EF74B6F}"/>
    <cellStyle name="Comma 7 2 6 5" xfId="23336" xr:uid="{7672C8F0-0900-49FD-9BDB-C9CA4655328B}"/>
    <cellStyle name="Comma 7 2 6 6" xfId="13369" xr:uid="{1DA6054B-09D6-406A-8D73-D01D6062D58D}"/>
    <cellStyle name="Comma 7 2 7" xfId="1736" xr:uid="{00000000-0005-0000-0000-0000AD020000}"/>
    <cellStyle name="Comma 7 2 7 2" xfId="2492" xr:uid="{00000000-0005-0000-0000-00001B020000}"/>
    <cellStyle name="Comma 7 2 7 2 2" xfId="7617" xr:uid="{501F984C-7707-4FD2-9717-F6C36BB50D40}"/>
    <cellStyle name="Comma 7 2 7 2 2 2" xfId="17997" xr:uid="{17693E62-144F-418C-8EA3-1BAD9BD2EFDA}"/>
    <cellStyle name="Comma 7 2 7 2 3" xfId="10450" xr:uid="{BBC2B1C2-49A1-4F8D-AB2B-BED5EB09FE78}"/>
    <cellStyle name="Comma 7 2 7 2 3 2" xfId="20830" xr:uid="{73E5473D-B384-4AEB-A3EB-52E5E907B559}"/>
    <cellStyle name="Comma 7 2 7 2 4" xfId="26072" xr:uid="{FA54937D-2523-4660-83C0-2C2756BFC805}"/>
    <cellStyle name="Comma 7 2 7 2 5" xfId="27412" xr:uid="{0DEBC0B3-7280-4F3A-ACE2-031BBAF90176}"/>
    <cellStyle name="Comma 7 2 7 2 6" xfId="15164" xr:uid="{26738D38-C3C1-4DE0-8B38-D33218B9E0E5}"/>
    <cellStyle name="Comma 7 2 7 3" xfId="3619" xr:uid="{00000000-0005-0000-0000-0000AD020000}"/>
    <cellStyle name="Comma 7 2 7 4" xfId="5616" xr:uid="{76F957A8-F298-4B70-A8C8-199C7FA4444C}"/>
    <cellStyle name="Comma 7 2 7 4 2" xfId="29868" xr:uid="{5E7A83DB-A0C5-4ED1-A233-B36A18D163CB}"/>
    <cellStyle name="Comma 7 2 7 5" xfId="25578" xr:uid="{2DE83F3B-06CE-47B6-BEAB-EDDD427E267E}"/>
    <cellStyle name="Comma 7 2 7 6" xfId="12880" xr:uid="{2B039CD4-3A65-4408-9B2E-D8B7C174E99B}"/>
    <cellStyle name="Comma 7 2 8" xfId="1716" xr:uid="{00000000-0005-0000-0000-0000AE020000}"/>
    <cellStyle name="Comma 7 2 8 2" xfId="2186" xr:uid="{00000000-0005-0000-0000-000002020000}"/>
    <cellStyle name="Comma 7 2 8 2 2" xfId="7313" xr:uid="{305357E2-C639-4C7E-A108-4A34749F8A32}"/>
    <cellStyle name="Comma 7 2 8 2 2 2" xfId="17693" xr:uid="{E7BEED04-BEA2-4880-9ADA-C4114D9E482E}"/>
    <cellStyle name="Comma 7 2 8 2 3" xfId="10146" xr:uid="{75E81427-5C88-4DB7-A436-60DAF55A3CA0}"/>
    <cellStyle name="Comma 7 2 8 2 3 2" xfId="20526" xr:uid="{2FEF4EA1-9E93-42E0-9E2E-911188E08615}"/>
    <cellStyle name="Comma 7 2 8 2 4" xfId="27344" xr:uid="{30D2CEE5-E778-4B6D-91DB-8A903F49B9EB}"/>
    <cellStyle name="Comma 7 2 8 2 5" xfId="28264" xr:uid="{A62F63CD-4029-4B39-95B0-C9C2A94DCB23}"/>
    <cellStyle name="Comma 7 2 8 2 6" xfId="14860" xr:uid="{28C46102-C1E2-4C03-B363-6EB1171E51BE}"/>
    <cellStyle name="Comma 7 2 8 3" xfId="3649" xr:uid="{00000000-0005-0000-0000-0000AE020000}"/>
    <cellStyle name="Comma 7 2 8 4" xfId="24348" xr:uid="{D37F70DB-05AA-47E1-B5F7-2728E2C870A0}"/>
    <cellStyle name="Comma 7 2 9" xfId="3868" xr:uid="{F4D1E9BD-A0FA-4A8D-8E31-D876682FFE4B}"/>
    <cellStyle name="Comma 7 2 9 2" xfId="8700" xr:uid="{8CB8DB38-03CC-41A3-8E7D-CCE0456C8EA4}"/>
    <cellStyle name="Comma 7 2 9 2 2" xfId="19080" xr:uid="{FB4C8D6A-90A4-4CDA-9E2E-5225EC1652DC}"/>
    <cellStyle name="Comma 7 2 9 3" xfId="11533" xr:uid="{5044B8B8-A0B2-45A4-B01F-C0BE711A2698}"/>
    <cellStyle name="Comma 7 2 9 3 2" xfId="21913" xr:uid="{A3D1C56E-4C27-41D2-AF9C-55BCAE5D18B8}"/>
    <cellStyle name="Comma 7 2 9 4" xfId="26499" xr:uid="{125441C2-60E3-40EA-8E2F-2B84B5DE5AE1}"/>
    <cellStyle name="Comma 7 2 9 5" xfId="26349" xr:uid="{43B9A38B-55E7-49F9-9E04-609D5FEEA2C4}"/>
    <cellStyle name="Comma 7 2 9 6" xfId="16247" xr:uid="{78D6CC94-8015-4D6D-89B1-14E112E5F17E}"/>
    <cellStyle name="Comma 7 20" xfId="12395" xr:uid="{F42B3602-9F46-4675-A2BF-201227D87022}"/>
    <cellStyle name="Comma 7 21" xfId="29551" xr:uid="{C7B24164-FE9F-45D3-895E-E967A00C97CC}"/>
    <cellStyle name="Comma 7 3" xfId="510" xr:uid="{00000000-0005-0000-0000-0000AF020000}"/>
    <cellStyle name="Comma 7 3 10" xfId="4900" xr:uid="{0D468BB1-AC9C-4BC3-B782-3D09EF0EB048}"/>
    <cellStyle name="Comma 7 3 10 2" xfId="14192" xr:uid="{478144D2-BDB4-4090-A37E-BAD7E56FE1E8}"/>
    <cellStyle name="Comma 7 3 11" xfId="6645" xr:uid="{43C231E0-DCE5-4583-9F88-DF4521BC36BB}"/>
    <cellStyle name="Comma 7 3 11 2" xfId="17025" xr:uid="{2518C636-5EE9-4BE0-9285-3CEE1C1CA479}"/>
    <cellStyle name="Comma 7 3 12" xfId="9478" xr:uid="{FA7DC2DD-A897-49DF-A04C-CAD2F2B58630}"/>
    <cellStyle name="Comma 7 3 12 2" xfId="19858" xr:uid="{E126D103-F72D-47AB-AD63-1F0C7E11B780}"/>
    <cellStyle name="Comma 7 3 13" xfId="22876" xr:uid="{08A534C2-2A78-4498-B607-6899705451BB}"/>
    <cellStyle name="Comma 7 3 14" xfId="12455" xr:uid="{802E7B73-02F1-4FAD-ADF7-E6FFE78FD74F}"/>
    <cellStyle name="Comma 7 3 2" xfId="511" xr:uid="{00000000-0005-0000-0000-0000B0020000}"/>
    <cellStyle name="Comma 7 3 2 10" xfId="9479" xr:uid="{44C6ED94-6E55-45BC-B8E8-97402F41FA9C}"/>
    <cellStyle name="Comma 7 3 2 10 2" xfId="19859" xr:uid="{C5E5778E-6C31-4DCE-AE34-B55A58F289C1}"/>
    <cellStyle name="Comma 7 3 2 11" xfId="23477" xr:uid="{7D5FB373-D6D4-41C9-BBDF-44A3BCCD4E56}"/>
    <cellStyle name="Comma 7 3 2 12" xfId="12515" xr:uid="{98B905C0-9544-413A-9A3C-B251CFE6B004}"/>
    <cellStyle name="Comma 7 3 2 2" xfId="512" xr:uid="{00000000-0005-0000-0000-0000B1020000}"/>
    <cellStyle name="Comma 7 3 2 2 10" xfId="13089" xr:uid="{314E022B-3F24-45B1-A7D0-81E977900103}"/>
    <cellStyle name="Comma 7 3 2 2 2" xfId="1740" xr:uid="{00000000-0005-0000-0000-0000B2020000}"/>
    <cellStyle name="Comma 7 3 2 2 2 2" xfId="3062" xr:uid="{00000000-0005-0000-0000-00001F020000}"/>
    <cellStyle name="Comma 7 3 2 2 2 2 2" xfId="8142" xr:uid="{9EB58E2A-9628-4E62-B7DB-F1ED9CA45B36}"/>
    <cellStyle name="Comma 7 3 2 2 2 2 2 2" xfId="28817" xr:uid="{F091C59C-15B3-4385-8CD6-D034264F1A15}"/>
    <cellStyle name="Comma 7 3 2 2 2 2 2 3" xfId="27992" xr:uid="{9418F35A-8A7C-40F4-A110-770179FB46B6}"/>
    <cellStyle name="Comma 7 3 2 2 2 2 2 4" xfId="18522" xr:uid="{34EA4903-7091-4F73-860B-EBEBC02E7BEC}"/>
    <cellStyle name="Comma 7 3 2 2 2 2 3" xfId="10975" xr:uid="{5B47F23C-D88F-4522-AF27-CA74BC1778F2}"/>
    <cellStyle name="Comma 7 3 2 2 2 2 3 2" xfId="21355" xr:uid="{F5C5CD3D-8059-479B-87A5-8D444040ECA5}"/>
    <cellStyle name="Comma 7 3 2 2 2 2 4" xfId="25736" xr:uid="{0BD68913-1C0D-4A18-9932-CBE888208981}"/>
    <cellStyle name="Comma 7 3 2 2 2 2 5" xfId="15689" xr:uid="{AB7D13A1-97DD-4AAE-B47E-73DAD8FE81CB}"/>
    <cellStyle name="Comma 7 3 2 2 2 3" xfId="3676" xr:uid="{00000000-0005-0000-0000-0000B2020000}"/>
    <cellStyle name="Comma 7 3 2 2 2 4" xfId="5619" xr:uid="{F8F8D46F-8C1B-40ED-AC69-279F85441D7E}"/>
    <cellStyle name="Comma 7 3 2 2 2 4 2" xfId="29955" xr:uid="{8B3FC41C-7281-4CF2-A98D-63A3095363A9}"/>
    <cellStyle name="Comma 7 3 2 2 2 5" xfId="24594" xr:uid="{E922A290-B943-457D-9DAA-AA591270817C}"/>
    <cellStyle name="Comma 7 3 2 2 2 6" xfId="13570" xr:uid="{C7370AE9-BEDA-4936-9B13-B69FB3350FF3}"/>
    <cellStyle name="Comma 7 3 2 2 3" xfId="1741" xr:uid="{00000000-0005-0000-0000-0000B3020000}"/>
    <cellStyle name="Comma 7 3 2 2 3 2" xfId="4630" xr:uid="{576F16F8-EFE4-4B0A-A5A4-7EEE626B3BDC}"/>
    <cellStyle name="Comma 7 3 2 2 3 2 2" xfId="9397" xr:uid="{99CA9C69-5AD9-4A41-8B72-A5EDCD19BDD1}"/>
    <cellStyle name="Comma 7 3 2 2 3 2 2 2" xfId="19777" xr:uid="{6B755713-890C-4A5E-A9CC-A107DDCC0838}"/>
    <cellStyle name="Comma 7 3 2 2 3 2 3" xfId="12230" xr:uid="{ABFBFCF8-D2A1-43C2-8025-B08A3E571072}"/>
    <cellStyle name="Comma 7 3 2 2 3 2 3 2" xfId="22610" xr:uid="{04BC963B-3C8F-440B-ABC3-86D29417EF50}"/>
    <cellStyle name="Comma 7 3 2 2 3 2 4" xfId="26782" xr:uid="{6BA0A017-502F-40BC-BBAF-E94534540C20}"/>
    <cellStyle name="Comma 7 3 2 2 3 2 5" xfId="28095" xr:uid="{F3B064B6-F93E-42A7-A726-D82A391C3FF3}"/>
    <cellStyle name="Comma 7 3 2 2 3 2 6" xfId="16944" xr:uid="{4846A55E-0158-4755-A3BF-E08F053AA403}"/>
    <cellStyle name="Comma 7 3 2 2 3 3" xfId="25546" xr:uid="{EFC59D73-E1DB-4083-AC6B-5511F1AE4772}"/>
    <cellStyle name="Comma 7 3 2 2 3 3 2" xfId="29905" xr:uid="{93403E33-B739-48C8-B3FF-C5FA96787F9D}"/>
    <cellStyle name="Comma 7 3 2 2 3 4" xfId="30018" xr:uid="{83A93D49-37FF-4080-A033-54F7CB7FA7AE}"/>
    <cellStyle name="Comma 7 3 2 2 4" xfId="1739" xr:uid="{00000000-0005-0000-0000-0000B4020000}"/>
    <cellStyle name="Comma 7 3 2 2 4 2" xfId="26933" xr:uid="{BB2C93DE-0EA2-4180-8F0A-5D7729C94327}"/>
    <cellStyle name="Comma 7 3 2 2 4 3" xfId="26330" xr:uid="{4B7EA0F0-A874-4A7A-AA17-A511659378B1}"/>
    <cellStyle name="Comma 7 3 2 2 5" xfId="4265" xr:uid="{BE4A8A92-9203-46B3-B75D-3A4CB87D4F4D}"/>
    <cellStyle name="Comma 7 3 2 2 5 2" xfId="9037" xr:uid="{C08D1657-5658-4B6B-8203-E95C87A7EE0F}"/>
    <cellStyle name="Comma 7 3 2 2 5 2 2" xfId="19417" xr:uid="{193556DE-658A-4F7A-A754-49E699E99DD2}"/>
    <cellStyle name="Comma 7 3 2 2 5 2 3" xfId="31041" xr:uid="{A4B4FE6B-5C09-45A8-B162-ECE9F59A9D18}"/>
    <cellStyle name="Comma 7 3 2 2 5 2 4" xfId="30755" xr:uid="{F2ABCE9C-BFA0-49C6-A07A-003C2976380F}"/>
    <cellStyle name="Comma 7 3 2 2 5 3" xfId="11870" xr:uid="{65A826F5-8FEE-4850-B3C9-DA934B07DBE8}"/>
    <cellStyle name="Comma 7 3 2 2 5 3 2" xfId="22250" xr:uid="{E2266970-DA3E-4959-8D54-961246D0F065}"/>
    <cellStyle name="Comma 7 3 2 2 5 4" xfId="26678" xr:uid="{472FD8A8-2C5E-4413-8C69-428CD7929C68}"/>
    <cellStyle name="Comma 7 3 2 2 5 5" xfId="26535" xr:uid="{351CB8E7-5286-4BB0-8673-78588533E161}"/>
    <cellStyle name="Comma 7 3 2 2 5 6" xfId="16584" xr:uid="{81230DBA-C8ED-4D42-A9E2-A4D137B251E9}"/>
    <cellStyle name="Comma 7 3 2 2 6" xfId="4902" xr:uid="{7B56B96F-699C-47E9-94EB-3A4B767766E9}"/>
    <cellStyle name="Comma 7 3 2 2 6 2" xfId="26150" xr:uid="{DDD6984B-7B18-4C4B-AB55-6355383E7D09}"/>
    <cellStyle name="Comma 7 3 2 2 6 3" xfId="26128" xr:uid="{5B4B9ED0-FD2E-46B2-8091-38B732BF4709}"/>
    <cellStyle name="Comma 7 3 2 2 6 4" xfId="14194" xr:uid="{BCD3727D-14D3-40FC-A791-A68EA4028E6F}"/>
    <cellStyle name="Comma 7 3 2 2 7" xfId="6647" xr:uid="{29FE4C2C-EEC4-467A-BF12-CE2217AF91BE}"/>
    <cellStyle name="Comma 7 3 2 2 7 2" xfId="17027" xr:uid="{BEF2A5CC-C727-49F5-B650-1B971840249F}"/>
    <cellStyle name="Comma 7 3 2 2 8" xfId="9480" xr:uid="{5D6F5411-B2B2-4E75-87E2-ADCDB1886AD9}"/>
    <cellStyle name="Comma 7 3 2 2 8 2" xfId="19860" xr:uid="{6B762266-62EC-4F54-BA17-62DC45832362}"/>
    <cellStyle name="Comma 7 3 2 2 9" xfId="24999" xr:uid="{CD0FD5A6-656A-4CF3-A237-BEBAC252C9C9}"/>
    <cellStyle name="Comma 7 3 2 3" xfId="1742" xr:uid="{00000000-0005-0000-0000-0000B5020000}"/>
    <cellStyle name="Comma 7 3 2 3 2" xfId="3063" xr:uid="{00000000-0005-0000-0000-000020020000}"/>
    <cellStyle name="Comma 7 3 2 3 2 2" xfId="8143" xr:uid="{ACBA072B-CD7A-46B4-ACF4-B6F5FE59E664}"/>
    <cellStyle name="Comma 7 3 2 3 2 2 2" xfId="28818" xr:uid="{FEB05874-AA96-4C3A-A40E-2F3718A94053}"/>
    <cellStyle name="Comma 7 3 2 3 2 2 2 2" xfId="31225" xr:uid="{A413791A-F936-450E-8898-B28874C3FB8E}"/>
    <cellStyle name="Comma 7 3 2 3 2 2 2 3" xfId="30757" xr:uid="{F6141DB5-1C57-421B-B213-CF6C071CD993}"/>
    <cellStyle name="Comma 7 3 2 3 2 2 3" xfId="26423" xr:uid="{321BC57C-4929-4F2A-AB8B-8BF5596252F8}"/>
    <cellStyle name="Comma 7 3 2 3 2 2 4" xfId="18523" xr:uid="{D3EEF176-327A-408E-9BBB-8C3BDE6169C5}"/>
    <cellStyle name="Comma 7 3 2 3 2 3" xfId="10976" xr:uid="{68A0D4CE-7B5F-4751-AD30-677DD43AEC23}"/>
    <cellStyle name="Comma 7 3 2 3 2 3 2" xfId="21356" xr:uid="{DEE53771-88FE-4FB5-A0AF-18B4F08C6191}"/>
    <cellStyle name="Comma 7 3 2 3 2 4" xfId="24201" xr:uid="{5ACDC300-80F5-4574-AE4B-BA33D74AD79A}"/>
    <cellStyle name="Comma 7 3 2 3 2 5" xfId="15690" xr:uid="{27EAE8BC-0A57-4EFA-AD9A-F5DE29E0748A}"/>
    <cellStyle name="Comma 7 3 2 3 3" xfId="3652" xr:uid="{00000000-0005-0000-0000-0000B5020000}"/>
    <cellStyle name="Comma 7 3 2 3 4" xfId="4411" xr:uid="{5056B530-ACD4-453B-8107-ABB5E9A56790}"/>
    <cellStyle name="Comma 7 3 2 3 4 2" xfId="9183" xr:uid="{C3146450-A1D4-429D-8CC8-A6F95F5248A2}"/>
    <cellStyle name="Comma 7 3 2 3 4 2 2" xfId="19563" xr:uid="{1D5F4487-1D7E-4A76-87B7-7F52D3672BAB}"/>
    <cellStyle name="Comma 7 3 2 3 4 2 3" xfId="31077" xr:uid="{4789A897-290F-4E25-A48E-8AA52182CD7F}"/>
    <cellStyle name="Comma 7 3 2 3 4 2 4" xfId="30756" xr:uid="{117CC0FA-7F90-489F-8F9C-66A69315D0FF}"/>
    <cellStyle name="Comma 7 3 2 3 4 3" xfId="12016" xr:uid="{4B9D60CC-1558-4CF5-85C0-E6BAED389BB9}"/>
    <cellStyle name="Comma 7 3 2 3 4 3 2" xfId="22396" xr:uid="{BC6F709E-E6B6-4751-BD45-053EF2E4C980}"/>
    <cellStyle name="Comma 7 3 2 3 4 4" xfId="16730" xr:uid="{986E52A3-796D-4892-814E-09F7E748C9CE}"/>
    <cellStyle name="Comma 7 3 2 3 5" xfId="5620" xr:uid="{B1F56D63-FE69-44E6-98FB-5F3EF823EE62}"/>
    <cellStyle name="Comma 7 3 2 3 5 2" xfId="29690" xr:uid="{249FB12A-7A27-4B61-879F-A256C0817664}"/>
    <cellStyle name="Comma 7 3 2 3 5 2 2" xfId="30974" xr:uid="{2A7E378A-0FD3-4967-96A4-3E638EC84947}"/>
    <cellStyle name="Comma 7 3 2 3 6" xfId="25215" xr:uid="{154D43D2-A138-420D-A033-02AEFF17C681}"/>
    <cellStyle name="Comma 7 3 2 3 7" xfId="13571" xr:uid="{ED17B5BE-5DC5-41C0-B8EA-E786ED290D87}"/>
    <cellStyle name="Comma 7 3 2 4" xfId="1743" xr:uid="{00000000-0005-0000-0000-0000B6020000}"/>
    <cellStyle name="Comma 7 3 2 4 2" xfId="3061" xr:uid="{00000000-0005-0000-0000-000021020000}"/>
    <cellStyle name="Comma 7 3 2 4 2 2" xfId="8141" xr:uid="{F13E98B3-100B-4B0D-95AB-C4F15D236966}"/>
    <cellStyle name="Comma 7 3 2 4 2 2 2" xfId="28816" xr:uid="{36EB78DD-72C5-4617-8665-328D7D513FE6}"/>
    <cellStyle name="Comma 7 3 2 4 2 2 3" xfId="28598" xr:uid="{A6A52FA0-55DD-4771-97D5-B1F70AAD1644}"/>
    <cellStyle name="Comma 7 3 2 4 2 2 4" xfId="18521" xr:uid="{B93A7AAA-832D-4AB4-8EFB-597F00FF11D4}"/>
    <cellStyle name="Comma 7 3 2 4 2 3" xfId="10974" xr:uid="{17D2B5AD-77A7-4E67-A256-1029155F93D9}"/>
    <cellStyle name="Comma 7 3 2 4 2 3 2" xfId="21354" xr:uid="{7041785A-7A25-413F-A5DB-0CE2C42167D9}"/>
    <cellStyle name="Comma 7 3 2 4 2 4" xfId="25466" xr:uid="{597C771E-BB4A-4233-82D8-4728BD2A2410}"/>
    <cellStyle name="Comma 7 3 2 4 2 5" xfId="15688" xr:uid="{DF33B1DB-3AC8-4F7D-80FA-CD346F7437F2}"/>
    <cellStyle name="Comma 7 3 2 4 3" xfId="3645" xr:uid="{00000000-0005-0000-0000-0000B6020000}"/>
    <cellStyle name="Comma 7 3 2 4 4" xfId="5621" xr:uid="{4CBC5550-7EB1-496E-BF60-43A6D36D04BB}"/>
    <cellStyle name="Comma 7 3 2 4 4 2" xfId="29954" xr:uid="{55B8B43E-4A73-4E99-BCC6-D74B637F3A5B}"/>
    <cellStyle name="Comma 7 3 2 4 5" xfId="23476" xr:uid="{AB89610E-F3F8-48F9-972C-144B7BDA3CA3}"/>
    <cellStyle name="Comma 7 3 2 4 6" xfId="13569" xr:uid="{29B1F7CA-6AF3-4C00-B1CA-F2A4C220A07E}"/>
    <cellStyle name="Comma 7 3 2 5" xfId="1738" xr:uid="{00000000-0005-0000-0000-0000B7020000}"/>
    <cellStyle name="Comma 7 3 2 5 2" xfId="2529" xr:uid="{00000000-0005-0000-0000-000022020000}"/>
    <cellStyle name="Comma 7 3 2 5 2 2" xfId="7654" xr:uid="{A0E9BFAD-9D8A-4AEE-91DE-9322FF827AA5}"/>
    <cellStyle name="Comma 7 3 2 5 2 2 2" xfId="18034" xr:uid="{E5039BBF-2D65-4D40-9E6C-7C636B16957D}"/>
    <cellStyle name="Comma 7 3 2 5 2 3" xfId="10487" xr:uid="{35B5DE7E-91A0-47CA-8BA5-FB1F6C6FF05D}"/>
    <cellStyle name="Comma 7 3 2 5 2 3 2" xfId="20867" xr:uid="{96864E27-D39C-4DBD-8DFF-A6044A4EF7A4}"/>
    <cellStyle name="Comma 7 3 2 5 2 4" xfId="27809" xr:uid="{761487A3-48A8-4ADB-AC6D-7E1BE69C1CC4}"/>
    <cellStyle name="Comma 7 3 2 5 2 5" xfId="26157" xr:uid="{B4B66CE1-B6F2-4F67-8423-F1AADE9D1483}"/>
    <cellStyle name="Comma 7 3 2 5 2 6" xfId="15201" xr:uid="{A8870507-7518-4BCB-9454-327410C422C3}"/>
    <cellStyle name="Comma 7 3 2 5 3" xfId="3604" xr:uid="{00000000-0005-0000-0000-0000B7020000}"/>
    <cellStyle name="Comma 7 3 2 5 4" xfId="5618" xr:uid="{CB2AB5E2-79BE-4286-B19B-C00594332EC1}"/>
    <cellStyle name="Comma 7 3 2 5 4 2" xfId="29875" xr:uid="{4FC4C9B9-B5E7-45D0-B8BB-332448A3B3EC}"/>
    <cellStyle name="Comma 7 3 2 5 5" xfId="24097" xr:uid="{3BFF258C-BC50-4BCC-9B63-6245FE626A5E}"/>
    <cellStyle name="Comma 7 3 2 5 6" xfId="12917" xr:uid="{E6139DF9-D78A-4089-AB4B-9DCD81B11CFB}"/>
    <cellStyle name="Comma 7 3 2 6" xfId="2283" xr:uid="{00000000-0005-0000-0000-00001D020000}"/>
    <cellStyle name="Comma 7 3 2 6 2" xfId="7410" xr:uid="{A7E362AD-5D73-4E3D-B12B-A277A2FDD2F7}"/>
    <cellStyle name="Comma 7 3 2 6 2 2" xfId="17790" xr:uid="{C5AD4C1E-DDD6-4310-B015-606B4FC97896}"/>
    <cellStyle name="Comma 7 3 2 6 3" xfId="10243" xr:uid="{25D427EB-0150-4447-B639-81B1ACDD4E31}"/>
    <cellStyle name="Comma 7 3 2 6 3 2" xfId="20623" xr:uid="{5A66325E-2258-4062-A820-01F53545E615}"/>
    <cellStyle name="Comma 7 3 2 6 4" xfId="24167" xr:uid="{DDFA4CD8-FD8A-4866-B882-62E98133B4D3}"/>
    <cellStyle name="Comma 7 3 2 6 5" xfId="27867" xr:uid="{74DA4B86-DD9C-4196-8B94-6AB9B111BD0A}"/>
    <cellStyle name="Comma 7 3 2 6 6" xfId="14957" xr:uid="{76F9AC0A-5FF2-4D61-A9F9-D36AB4988D8F}"/>
    <cellStyle name="Comma 7 3 2 7" xfId="3822" xr:uid="{03ECEEC2-4353-437D-B316-8B68B00D3AF0}"/>
    <cellStyle name="Comma 7 3 2 7 2" xfId="8655" xr:uid="{FC321E94-E0DF-422E-9D21-379A6AB43E52}"/>
    <cellStyle name="Comma 7 3 2 7 2 2" xfId="19035" xr:uid="{C9377AC6-D02C-42F7-934A-E35C081CB37A}"/>
    <cellStyle name="Comma 7 3 2 7 3" xfId="11488" xr:uid="{7226042D-36BD-4626-9A09-7C3B0CAC6E9D}"/>
    <cellStyle name="Comma 7 3 2 7 3 2" xfId="21868" xr:uid="{56C6763E-4B23-45A2-8980-96AF0AA2DB66}"/>
    <cellStyle name="Comma 7 3 2 7 4" xfId="26013" xr:uid="{95B82187-8DAE-4F1F-9CCC-8243F0699F75}"/>
    <cellStyle name="Comma 7 3 2 7 5" xfId="28238" xr:uid="{D3D7B5F8-DBFA-4AE4-9090-2AF00756E508}"/>
    <cellStyle name="Comma 7 3 2 7 6" xfId="16202" xr:uid="{7340033E-29D4-4F59-9CD9-CD63A94CB483}"/>
    <cellStyle name="Comma 7 3 2 8" xfId="4901" xr:uid="{D494B231-3065-46A7-991F-77B5E1F38C95}"/>
    <cellStyle name="Comma 7 3 2 8 2" xfId="14193" xr:uid="{5D90722A-B20C-4A66-8ED3-5FC56E73A155}"/>
    <cellStyle name="Comma 7 3 2 9" xfId="6646" xr:uid="{53D4C5DF-D7F4-457D-B25E-535083C5157C}"/>
    <cellStyle name="Comma 7 3 2 9 2" xfId="17026" xr:uid="{35C18319-1AA8-4812-83DF-51B3D28E8D33}"/>
    <cellStyle name="Comma 7 3 3" xfId="513" xr:uid="{00000000-0005-0000-0000-0000B8020000}"/>
    <cellStyle name="Comma 7 3 3 10" xfId="24379" xr:uid="{B095ED9A-E6A6-4358-8D41-6CAC37D9ACA2}"/>
    <cellStyle name="Comma 7 3 3 11" xfId="12673" xr:uid="{276D5E48-B257-4623-AE96-58A3FF637E22}"/>
    <cellStyle name="Comma 7 3 3 2" xfId="1745" xr:uid="{00000000-0005-0000-0000-0000B9020000}"/>
    <cellStyle name="Comma 7 3 3 2 2" xfId="3065" xr:uid="{00000000-0005-0000-0000-000025020000}"/>
    <cellStyle name="Comma 7 3 3 2 2 2" xfId="6167" xr:uid="{6D673163-7F25-45B7-9AA1-F6BAB70BA1AD}"/>
    <cellStyle name="Comma 7 3 3 2 2 2 2" xfId="23051" xr:uid="{3960C535-C0D5-4AAD-ACC0-5FE123D84B57}"/>
    <cellStyle name="Comma 7 3 3 2 2 2 2 2" xfId="26321" xr:uid="{4870EA76-F278-4954-BBA8-4B0853FD14F6}"/>
    <cellStyle name="Comma 7 3 3 2 2 2 2 3" xfId="31146" xr:uid="{0F0E9F80-7732-414C-B0DB-5DCE9C6228C8}"/>
    <cellStyle name="Comma 7 3 3 2 2 2 3" xfId="26302" xr:uid="{6B2C95C1-CA89-4886-9BAE-53679966970B}"/>
    <cellStyle name="Comma 7 3 3 2 2 2 4" xfId="15692" xr:uid="{C39F6264-43EB-45C0-998C-85F1B14F8777}"/>
    <cellStyle name="Comma 7 3 3 2 2 3" xfId="8145" xr:uid="{60F0084C-47A1-450C-B35D-E978A9728065}"/>
    <cellStyle name="Comma 7 3 3 2 2 3 2" xfId="28820" xr:uid="{60E0681C-3332-429E-98C5-E11F9FC3CE26}"/>
    <cellStyle name="Comma 7 3 3 2 2 3 3" xfId="27423" xr:uid="{14737B44-BF9A-4743-B7D7-A60C8B86DAF2}"/>
    <cellStyle name="Comma 7 3 3 2 2 3 4" xfId="18525" xr:uid="{7CF3DAF5-3F6F-4D6E-B0B5-15E00C091941}"/>
    <cellStyle name="Comma 7 3 3 2 2 4" xfId="10978" xr:uid="{3FB21C9B-FA96-4101-920C-B027AB8E0F7B}"/>
    <cellStyle name="Comma 7 3 3 2 2 4 2" xfId="21358" xr:uid="{88877E39-FB71-4E1D-891D-DD615B3A7B4E}"/>
    <cellStyle name="Comma 7 3 3 2 2 5" xfId="25258" xr:uid="{583F0785-B153-484B-9205-7C521E7A9F90}"/>
    <cellStyle name="Comma 7 3 3 2 2 6" xfId="13573" xr:uid="{71064039-8554-45CF-B9BA-3AF98EDAA231}"/>
    <cellStyle name="Comma 7 3 3 2 3" xfId="2680" xr:uid="{00000000-0005-0000-0000-000024020000}"/>
    <cellStyle name="Comma 7 3 3 2 3 2" xfId="7804" xr:uid="{8025719D-927B-4FD9-B8D0-B054039F4F04}"/>
    <cellStyle name="Comma 7 3 3 2 3 2 2" xfId="28548" xr:uid="{B29A9760-6D5F-4B66-8E5E-0E6086D21D40}"/>
    <cellStyle name="Comma 7 3 3 2 3 2 3" xfId="27649" xr:uid="{452DB3A7-01EF-48C3-AD82-EBD49103C8CF}"/>
    <cellStyle name="Comma 7 3 3 2 3 2 4" xfId="18184" xr:uid="{ED409F29-2503-4DF3-9088-B6B4336573B3}"/>
    <cellStyle name="Comma 7 3 3 2 3 3" xfId="10637" xr:uid="{334BFA20-B957-4785-8CFD-5C5BF7E0DD1C}"/>
    <cellStyle name="Comma 7 3 3 2 3 3 2" xfId="21017" xr:uid="{6155405E-6973-4929-BC09-07F196DABC0A}"/>
    <cellStyle name="Comma 7 3 3 2 3 4" xfId="24718" xr:uid="{9D9FA5ED-78ED-4CB5-B534-5C3F9B30C509}"/>
    <cellStyle name="Comma 7 3 3 2 3 5" xfId="15351" xr:uid="{A94BBE13-A7CE-4EA9-B51D-41D660B6391A}"/>
    <cellStyle name="Comma 7 3 3 2 4" xfId="2063" xr:uid="{00000000-0005-0000-0000-0000B9020000}"/>
    <cellStyle name="Comma 7 3 3 2 5" xfId="4266" xr:uid="{2D091ED4-EBAB-425A-9D32-765D1829A55C}"/>
    <cellStyle name="Comma 7 3 3 2 5 2" xfId="9038" xr:uid="{60436DBA-7D9B-4783-8D98-40974DC07353}"/>
    <cellStyle name="Comma 7 3 3 2 5 2 2" xfId="19418" xr:uid="{5818C368-9E63-4A42-8663-D5347873C583}"/>
    <cellStyle name="Comma 7 3 3 2 5 2 3" xfId="31042" xr:uid="{63AC0313-CC44-4BAB-B99B-3AFFB46C8671}"/>
    <cellStyle name="Comma 7 3 3 2 5 2 4" xfId="30759" xr:uid="{8E4BCF6B-DBB4-4075-978A-BD1BDD7DB325}"/>
    <cellStyle name="Comma 7 3 3 2 5 3" xfId="11871" xr:uid="{2D763480-9900-4BAF-89BD-548D43463C10}"/>
    <cellStyle name="Comma 7 3 3 2 5 3 2" xfId="22251" xr:uid="{A0785BF4-0595-412C-AC40-3B49CB0B9445}"/>
    <cellStyle name="Comma 7 3 3 2 5 4" xfId="26972" xr:uid="{155FA4AD-2CAE-499D-AD34-4A92FCFAB834}"/>
    <cellStyle name="Comma 7 3 3 2 5 5" xfId="27008" xr:uid="{42CCFA58-44B3-4334-BC5C-52448E92816B}"/>
    <cellStyle name="Comma 7 3 3 2 5 6" xfId="16585" xr:uid="{6EFF85A7-D7C1-484B-B8FA-83F6F12B824F}"/>
    <cellStyle name="Comma 7 3 3 2 6" xfId="5623" xr:uid="{A2D3013C-BE82-4915-92F9-26D6E8EE4189}"/>
    <cellStyle name="Comma 7 3 3 2 6 2" xfId="29723" xr:uid="{3D06F1E3-79B4-4811-B657-F16B4EEA06E8}"/>
    <cellStyle name="Comma 7 3 3 2 6 2 2" xfId="30975" xr:uid="{112E69B3-69F1-44A5-8738-0AA881F3DFDC}"/>
    <cellStyle name="Comma 7 3 3 2 7" xfId="23605" xr:uid="{B41E808F-419D-4112-B57C-FE262ACDB723}"/>
    <cellStyle name="Comma 7 3 3 2 8" xfId="13090" xr:uid="{69C5B4E4-141E-4936-8947-D86E9DB215A7}"/>
    <cellStyle name="Comma 7 3 3 3" xfId="1746" xr:uid="{00000000-0005-0000-0000-0000BA020000}"/>
    <cellStyle name="Comma 7 3 3 3 2" xfId="3066" xr:uid="{00000000-0005-0000-0000-000026020000}"/>
    <cellStyle name="Comma 7 3 3 3 2 2" xfId="8146" xr:uid="{4CEC2DAE-59CC-41E6-9646-DCE43190F6F2}"/>
    <cellStyle name="Comma 7 3 3 3 2 2 2" xfId="28821" xr:uid="{E6AEBC26-2139-41EF-BF0E-6B894FFE6D4B}"/>
    <cellStyle name="Comma 7 3 3 3 2 2 3" xfId="27126" xr:uid="{97775F3B-4113-4C11-BAE6-4697DEEDE1B0}"/>
    <cellStyle name="Comma 7 3 3 3 2 2 4" xfId="18526" xr:uid="{FE9E3587-2DFB-4794-AF77-F275E407F326}"/>
    <cellStyle name="Comma 7 3 3 3 2 3" xfId="10979" xr:uid="{8076B583-2B96-4440-8848-174D54D15947}"/>
    <cellStyle name="Comma 7 3 3 3 2 3 2" xfId="21359" xr:uid="{67EF6649-A77E-4EA8-82A8-3E1ECA01B454}"/>
    <cellStyle name="Comma 7 3 3 3 2 4" xfId="25805" xr:uid="{4C1BCBBD-3DB1-4BFC-8D07-489BC0A36833}"/>
    <cellStyle name="Comma 7 3 3 3 2 5" xfId="15693" xr:uid="{1C54CB16-3831-4652-8659-275E82814D49}"/>
    <cellStyle name="Comma 7 3 3 3 3" xfId="3659" xr:uid="{00000000-0005-0000-0000-0000BA020000}"/>
    <cellStyle name="Comma 7 3 3 3 4" xfId="4412" xr:uid="{C4ADDF44-032A-408C-84C3-86FFFE4E4013}"/>
    <cellStyle name="Comma 7 3 3 3 4 2" xfId="9184" xr:uid="{42AC00F0-9492-4676-BDB2-357D3B18E427}"/>
    <cellStyle name="Comma 7 3 3 3 4 2 2" xfId="19564" xr:uid="{BC7263AB-8221-4FB6-AD8D-910D472E8471}"/>
    <cellStyle name="Comma 7 3 3 3 4 2 3" xfId="31078" xr:uid="{7AD836FD-8CD5-4690-A33A-8DF428ABF448}"/>
    <cellStyle name="Comma 7 3 3 3 4 2 4" xfId="30760" xr:uid="{95AEBBD9-A3AC-4749-8833-DDB070EBC3BF}"/>
    <cellStyle name="Comma 7 3 3 3 4 3" xfId="12017" xr:uid="{8793FEAC-978C-441F-969E-0319CEF0B5C5}"/>
    <cellStyle name="Comma 7 3 3 3 4 3 2" xfId="22397" xr:uid="{6DE8221E-12FE-4309-B6B4-8BE2DE924522}"/>
    <cellStyle name="Comma 7 3 3 3 4 4" xfId="16731" xr:uid="{7FBD3671-E1EF-41B2-87B9-392F9A153064}"/>
    <cellStyle name="Comma 7 3 3 3 5" xfId="5624" xr:uid="{4B07D9D7-1EC9-4371-972C-5A57C883344A}"/>
    <cellStyle name="Comma 7 3 3 3 5 2" xfId="29706" xr:uid="{629F5DA6-01D3-4F91-A6F3-08DAFF81178A}"/>
    <cellStyle name="Comma 7 3 3 3 6" xfId="25366" xr:uid="{85FC2800-D224-481E-B797-ADD3E02151AE}"/>
    <cellStyle name="Comma 7 3 3 3 7" xfId="13574" xr:uid="{7F1783B6-DD95-4E74-AD72-A664F26C4E68}"/>
    <cellStyle name="Comma 7 3 3 4" xfId="1744" xr:uid="{00000000-0005-0000-0000-0000BB020000}"/>
    <cellStyle name="Comma 7 3 3 4 2" xfId="3064" xr:uid="{00000000-0005-0000-0000-000027020000}"/>
    <cellStyle name="Comma 7 3 3 4 2 2" xfId="8144" xr:uid="{4D74363D-0D00-4E7B-897E-59E3B5B44DBC}"/>
    <cellStyle name="Comma 7 3 3 4 2 2 2" xfId="28819" xr:uid="{9F37E984-F48E-4584-AD19-87C55845FBD4}"/>
    <cellStyle name="Comma 7 3 3 4 2 2 3" xfId="26377" xr:uid="{61BE0BF0-831D-405E-B879-9B9756EAFA22}"/>
    <cellStyle name="Comma 7 3 3 4 2 2 4" xfId="18524" xr:uid="{126C449A-9FBD-47E7-AF9C-2B8653641DD4}"/>
    <cellStyle name="Comma 7 3 3 4 2 3" xfId="10977" xr:uid="{BE834253-CA93-4A8C-B698-F251AD5E218A}"/>
    <cellStyle name="Comma 7 3 3 4 2 3 2" xfId="21357" xr:uid="{079D4537-C508-4A8A-916D-10673C4F3264}"/>
    <cellStyle name="Comma 7 3 3 4 2 4" xfId="25822" xr:uid="{1AC7B645-3C68-475E-B23A-FFD3F1E4DC13}"/>
    <cellStyle name="Comma 7 3 3 4 2 5" xfId="15691" xr:uid="{45B48ACC-05C7-4A8D-9343-9C4B23292EA2}"/>
    <cellStyle name="Comma 7 3 3 4 3" xfId="3572" xr:uid="{00000000-0005-0000-0000-0000BB020000}"/>
    <cellStyle name="Comma 7 3 3 4 4" xfId="5622" xr:uid="{2F7F323B-1E99-4199-9FD5-7182F60C697E}"/>
    <cellStyle name="Comma 7 3 3 4 4 2" xfId="29956" xr:uid="{DF3BC11F-BB56-413E-BA58-E5E717506BBC}"/>
    <cellStyle name="Comma 7 3 3 4 5" xfId="23252" xr:uid="{D1618A0B-CB18-46B0-B923-3602E8C2202D}"/>
    <cellStyle name="Comma 7 3 3 4 6" xfId="13572" xr:uid="{2CB183F8-626F-484D-9139-18CA7C95B02A}"/>
    <cellStyle name="Comma 7 3 3 5" xfId="2632" xr:uid="{00000000-0005-0000-0000-000028020000}"/>
    <cellStyle name="Comma 7 3 3 5 2" xfId="5894" xr:uid="{36676AAB-8552-4649-A040-455FB81B4509}"/>
    <cellStyle name="Comma 7 3 3 5 2 2" xfId="28725" xr:uid="{61EA2F39-58EF-4AA1-8414-4464AAC1F37B}"/>
    <cellStyle name="Comma 7 3 3 5 2 3" xfId="27165" xr:uid="{4199FBA4-6D09-484B-8FA6-B61397EA8990}"/>
    <cellStyle name="Comma 7 3 3 5 2 4" xfId="15304" xr:uid="{4EE41382-F934-470E-9BCF-026038F49CA2}"/>
    <cellStyle name="Comma 7 3 3 5 3" xfId="7757" xr:uid="{F84413E1-A4AA-46F3-AA5C-C96CE57F48D3}"/>
    <cellStyle name="Comma 7 3 3 5 3 2" xfId="18137" xr:uid="{D90FC7A3-6858-4F70-8F1E-560A2F4D637F}"/>
    <cellStyle name="Comma 7 3 3 5 4" xfId="10590" xr:uid="{98B11636-9509-4EB7-AE8E-0F7E429A0886}"/>
    <cellStyle name="Comma 7 3 3 5 4 2" xfId="20970" xr:uid="{5F169CDB-BD8C-42AB-A687-B6B96BB97414}"/>
    <cellStyle name="Comma 7 3 3 5 5" xfId="23482" xr:uid="{673B89A2-D9A0-4FB6-829E-981024FA279C}"/>
    <cellStyle name="Comma 7 3 3 5 6" xfId="13020" xr:uid="{98B80837-74CF-4003-800B-FE911047C733}"/>
    <cellStyle name="Comma 7 3 3 6" xfId="4129" xr:uid="{757E601D-C209-4CC5-B656-FFAD7B959A42}"/>
    <cellStyle name="Comma 7 3 3 6 2" xfId="8901" xr:uid="{5B3322E2-9EA7-488B-A54E-4F4A79181686}"/>
    <cellStyle name="Comma 7 3 3 6 2 2" xfId="19281" xr:uid="{EEFD30C4-AED4-4D30-8063-D9B6773E4020}"/>
    <cellStyle name="Comma 7 3 3 6 2 3" xfId="31013" xr:uid="{19B449DC-F951-4406-BBDC-1E361946CBF1}"/>
    <cellStyle name="Comma 7 3 3 6 2 4" xfId="30758" xr:uid="{09060111-3662-4062-98E2-27280CA31DEF}"/>
    <cellStyle name="Comma 7 3 3 6 3" xfId="11734" xr:uid="{E396CB88-FFB8-4CFA-8A42-4E5A7370436D}"/>
    <cellStyle name="Comma 7 3 3 6 3 2" xfId="22114" xr:uid="{304CCAD5-770C-41DC-AAC1-56089804D1CD}"/>
    <cellStyle name="Comma 7 3 3 6 4" xfId="25373" xr:uid="{409B246B-C7BF-4347-9604-D47376DB26DA}"/>
    <cellStyle name="Comma 7 3 3 6 5" xfId="26398" xr:uid="{89FE9C46-DA7B-41BF-BD96-9AE917FBE012}"/>
    <cellStyle name="Comma 7 3 3 6 6" xfId="16448" xr:uid="{EDA4B454-3F8F-45CD-A3A4-D8172BE7DA33}"/>
    <cellStyle name="Comma 7 3 3 7" xfId="4903" xr:uid="{7D2A297D-B50D-4072-9432-83DFC3A3C81C}"/>
    <cellStyle name="Comma 7 3 3 7 2" xfId="28269" xr:uid="{B23DF960-54C1-4930-943A-4B16F930C9D5}"/>
    <cellStyle name="Comma 7 3 3 7 3" xfId="26998" xr:uid="{35F7C694-B2D9-4D6C-92D2-583AC0731BB4}"/>
    <cellStyle name="Comma 7 3 3 7 4" xfId="14195" xr:uid="{43D57C78-9D72-49EA-83EC-86203BB79967}"/>
    <cellStyle name="Comma 7 3 3 8" xfId="6648" xr:uid="{801A5F16-1083-4E87-8B88-1308B3B0DFAB}"/>
    <cellStyle name="Comma 7 3 3 8 2" xfId="17028" xr:uid="{1C7780A4-224B-4B89-BC7E-F3F188E97C49}"/>
    <cellStyle name="Comma 7 3 3 9" xfId="9481" xr:uid="{762E7001-323D-4976-9567-7268E23A04AB}"/>
    <cellStyle name="Comma 7 3 3 9 2" xfId="19861" xr:uid="{F6EACF00-00AA-498A-A183-4F83194EC5F5}"/>
    <cellStyle name="Comma 7 3 4" xfId="514" xr:uid="{00000000-0005-0000-0000-0000BC020000}"/>
    <cellStyle name="Comma 7 3 4 10" xfId="13088" xr:uid="{5D18A68E-661D-476A-94EC-6B141504A13B}"/>
    <cellStyle name="Comma 7 3 4 2" xfId="1748" xr:uid="{00000000-0005-0000-0000-0000BD020000}"/>
    <cellStyle name="Comma 7 3 4 2 2" xfId="3067" xr:uid="{00000000-0005-0000-0000-00002A020000}"/>
    <cellStyle name="Comma 7 3 4 2 2 2" xfId="8147" xr:uid="{F1931F2F-FA1E-4610-B819-B83AC5BC1B32}"/>
    <cellStyle name="Comma 7 3 4 2 2 2 2" xfId="28822" xr:uid="{2B34A51E-562E-47FB-AC6C-A9F13E5A62D8}"/>
    <cellStyle name="Comma 7 3 4 2 2 2 3" xfId="28049" xr:uid="{0AA50304-3480-4DF2-BC26-56196F86B5A1}"/>
    <cellStyle name="Comma 7 3 4 2 2 2 4" xfId="18527" xr:uid="{CFD02403-A5B3-4B34-9D98-25744920ABB0}"/>
    <cellStyle name="Comma 7 3 4 2 2 3" xfId="10980" xr:uid="{E51FA6A8-FAC5-4ECF-97FD-3899F69BAA92}"/>
    <cellStyle name="Comma 7 3 4 2 2 3 2" xfId="21360" xr:uid="{1DB3555B-03E2-42F0-8F73-B9E9BC7E756D}"/>
    <cellStyle name="Comma 7 3 4 2 2 4" xfId="25704" xr:uid="{1B9CE304-0B1C-421A-B852-66ECE11A42FD}"/>
    <cellStyle name="Comma 7 3 4 2 2 5" xfId="15694" xr:uid="{0059FB86-B8E1-47DF-B797-187EC693D0B9}"/>
    <cellStyle name="Comma 7 3 4 2 3" xfId="3566" xr:uid="{00000000-0005-0000-0000-0000BD020000}"/>
    <cellStyle name="Comma 7 3 4 2 4" xfId="5625" xr:uid="{827FF525-FDEF-478D-B14C-FAE5C7BAAA47}"/>
    <cellStyle name="Comma 7 3 4 2 4 2" xfId="29957" xr:uid="{20F9AA12-6498-407B-9E82-41086B0B3BDD}"/>
    <cellStyle name="Comma 7 3 4 2 5" xfId="23640" xr:uid="{26E0B30D-3726-4688-865B-D1F3204AE96E}"/>
    <cellStyle name="Comma 7 3 4 2 6" xfId="13575" xr:uid="{F4BA8690-D0E4-4844-9953-93C10169E306}"/>
    <cellStyle name="Comma 7 3 4 3" xfId="1749" xr:uid="{00000000-0005-0000-0000-0000BE020000}"/>
    <cellStyle name="Comma 7 3 4 3 2" xfId="3814" xr:uid="{ED0A20C0-851C-43CE-A244-08046447CC9F}"/>
    <cellStyle name="Comma 7 3 4 3 2 2" xfId="8648" xr:uid="{5743A404-81A7-4FC8-9A73-2CF43BBDF2C9}"/>
    <cellStyle name="Comma 7 3 4 3 2 2 2" xfId="19028" xr:uid="{F761ADC4-7297-49D4-9817-D82A827C461C}"/>
    <cellStyle name="Comma 7 3 4 3 2 3" xfId="11481" xr:uid="{6934031F-9FD8-49C2-B8A8-B2C64565D36A}"/>
    <cellStyle name="Comma 7 3 4 3 2 3 2" xfId="21861" xr:uid="{76527055-D680-47A1-9723-5EAC8171A51D}"/>
    <cellStyle name="Comma 7 3 4 3 2 4" xfId="28362" xr:uid="{69F5C42D-3BBD-48AB-8E63-2E21149E3188}"/>
    <cellStyle name="Comma 7 3 4 3 2 5" xfId="27959" xr:uid="{92A982AB-DFE7-450D-92F7-1A82914FB061}"/>
    <cellStyle name="Comma 7 3 4 3 2 6" xfId="16195" xr:uid="{D910A9D7-AD9D-4B05-B81B-13E8634ECBD0}"/>
    <cellStyle name="Comma 7 3 4 3 3" xfId="24321" xr:uid="{9A324CB1-B7DA-4131-BD6A-B17EB30DB498}"/>
    <cellStyle name="Comma 7 3 4 3 3 2" xfId="29904" xr:uid="{01103EB1-3290-4D07-BEF6-3D3C9114883A}"/>
    <cellStyle name="Comma 7 3 4 3 4" xfId="30017" xr:uid="{00434217-AB1C-4C6B-A83C-62A5AC08F336}"/>
    <cellStyle name="Comma 7 3 4 4" xfId="1747" xr:uid="{00000000-0005-0000-0000-0000BF020000}"/>
    <cellStyle name="Comma 7 3 4 5" xfId="4264" xr:uid="{6AC4C019-2C26-44B9-9EC3-E3E2D424E32A}"/>
    <cellStyle name="Comma 7 3 4 5 2" xfId="9036" xr:uid="{BA81BD57-2BE5-4DE4-A24B-9A95219BDEBB}"/>
    <cellStyle name="Comma 7 3 4 5 2 2" xfId="19416" xr:uid="{65304B97-A8D6-4B6E-87B2-4B6DC7C72B44}"/>
    <cellStyle name="Comma 7 3 4 5 2 3" xfId="31040" xr:uid="{29E5A903-E367-4DFA-8B14-41FC53E28582}"/>
    <cellStyle name="Comma 7 3 4 5 2 4" xfId="30761" xr:uid="{5C39344B-BBCA-404A-B8F8-90DD4B557283}"/>
    <cellStyle name="Comma 7 3 4 5 3" xfId="11869" xr:uid="{A013C49C-ECA8-41BF-96B3-21AC6B269F3A}"/>
    <cellStyle name="Comma 7 3 4 5 3 2" xfId="22249" xr:uid="{38C1A6FF-C5F3-4E12-BE7A-E04070788C11}"/>
    <cellStyle name="Comma 7 3 4 5 4" xfId="27170" xr:uid="{521A88FC-A998-4017-B759-BC483B8ACAD1}"/>
    <cellStyle name="Comma 7 3 4 5 5" xfId="27644" xr:uid="{9E9C4CCF-96E0-4DBC-B421-7EC98AEB14A6}"/>
    <cellStyle name="Comma 7 3 4 5 6" xfId="16583" xr:uid="{FDCE4580-85C0-4BB6-BD76-D4661603676D}"/>
    <cellStyle name="Comma 7 3 4 6" xfId="4904" xr:uid="{114D2B95-BFD8-40C9-A1CB-957B05832063}"/>
    <cellStyle name="Comma 7 3 4 6 2" xfId="14196" xr:uid="{5BA9B63E-C96B-45DE-8274-2E83DCD2C710}"/>
    <cellStyle name="Comma 7 3 4 7" xfId="6649" xr:uid="{506C9779-95AC-4388-83FE-672925C1B02A}"/>
    <cellStyle name="Comma 7 3 4 7 2" xfId="17029" xr:uid="{EF752B79-A60E-4278-8C80-47B41BB97CC3}"/>
    <cellStyle name="Comma 7 3 4 8" xfId="9482" xr:uid="{6CF38CF9-56BB-4978-954E-7E8E65084293}"/>
    <cellStyle name="Comma 7 3 4 8 2" xfId="19862" xr:uid="{592F35B8-062A-4B9B-B09A-3D462665963C}"/>
    <cellStyle name="Comma 7 3 4 9" xfId="23022" xr:uid="{36677A31-1104-4492-9FE6-428E8689CAF8}"/>
    <cellStyle name="Comma 7 3 5" xfId="1750" xr:uid="{00000000-0005-0000-0000-0000C0020000}"/>
    <cellStyle name="Comma 7 3 5 2" xfId="3068" xr:uid="{00000000-0005-0000-0000-00002B020000}"/>
    <cellStyle name="Comma 7 3 5 2 2" xfId="8148" xr:uid="{2C8E21C5-1468-4AAC-9E90-7A13D1302FAA}"/>
    <cellStyle name="Comma 7 3 5 2 2 2" xfId="28823" xr:uid="{0BD52AC1-38D0-4C37-B305-D192EA862043}"/>
    <cellStyle name="Comma 7 3 5 2 2 2 2" xfId="31226" xr:uid="{B1824CD6-0A45-4DFE-A5DA-1765F10D715A}"/>
    <cellStyle name="Comma 7 3 5 2 2 2 3" xfId="30763" xr:uid="{7B31E587-79F0-4CA4-A017-3FC64EB68955}"/>
    <cellStyle name="Comma 7 3 5 2 2 3" xfId="26546" xr:uid="{8A656009-1284-4B9B-ADF3-ED1BC0BCC3F2}"/>
    <cellStyle name="Comma 7 3 5 2 2 4" xfId="18528" xr:uid="{128F5D68-5A9F-4E36-98C7-8BB7C0E561AD}"/>
    <cellStyle name="Comma 7 3 5 2 3" xfId="10981" xr:uid="{4DD23474-870F-4639-9FE4-AA6A0949A199}"/>
    <cellStyle name="Comma 7 3 5 2 3 2" xfId="21361" xr:uid="{A0882080-46B6-4B65-A5DA-7FD4934AA4B4}"/>
    <cellStyle name="Comma 7 3 5 2 4" xfId="24166" xr:uid="{A8908E9D-CF07-4CC3-93FE-F91D3CCF9DEE}"/>
    <cellStyle name="Comma 7 3 5 2 5" xfId="15695" xr:uid="{148F4EE9-281E-4E13-BB9F-538AA70BEA61}"/>
    <cellStyle name="Comma 7 3 5 3" xfId="3677" xr:uid="{00000000-0005-0000-0000-0000C0020000}"/>
    <cellStyle name="Comma 7 3 5 4" xfId="4413" xr:uid="{39A94735-439D-4714-8C97-340E07D9B1C2}"/>
    <cellStyle name="Comma 7 3 5 4 2" xfId="9185" xr:uid="{F1BC04F7-E54B-48FE-A1A1-A0DB777BD46E}"/>
    <cellStyle name="Comma 7 3 5 4 2 2" xfId="19565" xr:uid="{1394F04B-CC2D-457C-A8E1-742A6790E496}"/>
    <cellStyle name="Comma 7 3 5 4 2 3" xfId="31079" xr:uid="{7E1DD9F1-4C18-4368-A763-2CFDB57D9BB0}"/>
    <cellStyle name="Comma 7 3 5 4 2 4" xfId="30762" xr:uid="{CEB76293-5225-4DF8-B182-6C8C0AFD630E}"/>
    <cellStyle name="Comma 7 3 5 4 3" xfId="12018" xr:uid="{706B6DB9-CD9A-4ED7-B159-DF49DA196DEE}"/>
    <cellStyle name="Comma 7 3 5 4 3 2" xfId="22398" xr:uid="{01A9F026-682A-4472-8503-0CDD994EBD1A}"/>
    <cellStyle name="Comma 7 3 5 4 4" xfId="16732" xr:uid="{C73CAD6C-19D9-4C6A-AF12-4F6E33F0C6C6}"/>
    <cellStyle name="Comma 7 3 5 5" xfId="5626" xr:uid="{2FADE1A1-156D-4770-A59C-1D5D492CFF56}"/>
    <cellStyle name="Comma 7 3 5 5 2" xfId="29685" xr:uid="{DD02D9DC-2EC2-4EBC-A2AB-DA7D0EF6B5A6}"/>
    <cellStyle name="Comma 7 3 5 5 2 2" xfId="30976" xr:uid="{235E9461-30B4-44D8-929B-6F79698976C3}"/>
    <cellStyle name="Comma 7 3 5 6" xfId="24706" xr:uid="{CD0367C6-2874-4187-83D9-9B0301BDED90}"/>
    <cellStyle name="Comma 7 3 5 7" xfId="13576" xr:uid="{31C08D88-46F6-44FC-9FAF-C7DFE5A5340F}"/>
    <cellStyle name="Comma 7 3 6" xfId="1751" xr:uid="{00000000-0005-0000-0000-0000C1020000}"/>
    <cellStyle name="Comma 7 3 6 2" xfId="2875" xr:uid="{00000000-0005-0000-0000-00002C020000}"/>
    <cellStyle name="Comma 7 3 6 2 2" xfId="7992" xr:uid="{18FB670C-B086-4649-A49B-AA84A527E1C5}"/>
    <cellStyle name="Comma 7 3 6 2 2 2" xfId="25913" xr:uid="{247261F7-32DF-4C9F-AFC6-1B08B1D6E65D}"/>
    <cellStyle name="Comma 7 3 6 2 2 2 2" xfId="31168" xr:uid="{00E20836-A709-4D76-A735-95493E287AD1}"/>
    <cellStyle name="Comma 7 3 6 2 2 2 3" xfId="30764" xr:uid="{80F05594-7611-41F2-83FC-870D7DE32EE2}"/>
    <cellStyle name="Comma 7 3 6 2 2 3" xfId="27827" xr:uid="{DAA8CBF8-1F10-450B-9DE8-9200C3163FD1}"/>
    <cellStyle name="Comma 7 3 6 2 2 4" xfId="18372" xr:uid="{DEA785FC-D636-456D-AF50-1B6058F3F876}"/>
    <cellStyle name="Comma 7 3 6 2 3" xfId="10825" xr:uid="{B9BB6D5B-71C6-485F-AB66-710966D0D397}"/>
    <cellStyle name="Comma 7 3 6 2 3 2" xfId="21205" xr:uid="{3CA70379-CF4C-42E4-B4BE-D9DEA86B0B46}"/>
    <cellStyle name="Comma 7 3 6 2 4" xfId="25751" xr:uid="{F1D9F1EE-C37D-4DBC-9EBE-C21ECE231D19}"/>
    <cellStyle name="Comma 7 3 6 2 5" xfId="15539" xr:uid="{08D89368-48C2-4B55-BAE4-2E63BB5C19EB}"/>
    <cellStyle name="Comma 7 3 6 3" xfId="3583" xr:uid="{00000000-0005-0000-0000-0000C1020000}"/>
    <cellStyle name="Comma 7 3 6 4" xfId="5627" xr:uid="{5B76C98F-C0BF-4CF0-91A7-53BE3B77CE07}"/>
    <cellStyle name="Comma 7 3 6 4 2" xfId="29924" xr:uid="{741779F3-8687-413A-BABB-6A7AC4C6DE25}"/>
    <cellStyle name="Comma 7 3 6 5" xfId="25565" xr:uid="{337F0B91-D4CC-4CAA-B6E2-253217A3E564}"/>
    <cellStyle name="Comma 7 3 6 6" xfId="13371" xr:uid="{E5E7021E-60E4-49D3-852D-8B9CBD1B477D}"/>
    <cellStyle name="Comma 7 3 7" xfId="1737" xr:uid="{00000000-0005-0000-0000-0000C2020000}"/>
    <cellStyle name="Comma 7 3 7 2" xfId="2469" xr:uid="{00000000-0005-0000-0000-00002D020000}"/>
    <cellStyle name="Comma 7 3 7 2 2" xfId="7594" xr:uid="{7D845A15-6584-4DF0-BD6D-A91976089349}"/>
    <cellStyle name="Comma 7 3 7 2 2 2" xfId="17974" xr:uid="{3AB9C43A-0755-4D8E-9050-2315D93038AC}"/>
    <cellStyle name="Comma 7 3 7 2 3" xfId="10427" xr:uid="{DD76E025-B3B3-4322-8BD0-B8844AAC6C67}"/>
    <cellStyle name="Comma 7 3 7 2 3 2" xfId="20807" xr:uid="{D23E06C4-78BF-428D-8406-91208AE2099D}"/>
    <cellStyle name="Comma 7 3 7 2 4" xfId="28402" xr:uid="{DC6320A0-6526-4250-87A3-7B1F7EEDCB45}"/>
    <cellStyle name="Comma 7 3 7 2 5" xfId="26970" xr:uid="{A42A7536-2CC4-4B9F-AC77-C927C7495088}"/>
    <cellStyle name="Comma 7 3 7 2 6" xfId="15141" xr:uid="{A8223C2E-A5D3-46BC-8E03-DE32AA84F113}"/>
    <cellStyle name="Comma 7 3 7 3" xfId="3668" xr:uid="{00000000-0005-0000-0000-0000C2020000}"/>
    <cellStyle name="Comma 7 3 7 4" xfId="5617" xr:uid="{354E9452-958D-4758-AD14-FEC309CF6342}"/>
    <cellStyle name="Comma 7 3 7 4 2" xfId="29863" xr:uid="{AF8F967D-6CD8-4490-B648-1B12B79D6ED9}"/>
    <cellStyle name="Comma 7 3 7 5" xfId="22981" xr:uid="{EAAC60EF-B43A-4315-839E-C8B32C50A659}"/>
    <cellStyle name="Comma 7 3 7 6" xfId="12857" xr:uid="{682832E8-95F6-45C8-B43E-58421DD09B80}"/>
    <cellStyle name="Comma 7 3 8" xfId="2223" xr:uid="{00000000-0005-0000-0000-00001C020000}"/>
    <cellStyle name="Comma 7 3 8 2" xfId="7350" xr:uid="{5BC9C21F-183C-4FCE-B8EC-B1B634F9922A}"/>
    <cellStyle name="Comma 7 3 8 2 2" xfId="17730" xr:uid="{1DA734C9-A914-4B89-AFB7-487EBECE364A}"/>
    <cellStyle name="Comma 7 3 8 2 2 2" xfId="31123" xr:uid="{25B90749-E1DC-406F-B88F-4BB77DEB39C9}"/>
    <cellStyle name="Comma 7 3 8 2 2 3" xfId="30765" xr:uid="{2521966B-AD35-4B5A-923F-A6EECC98E499}"/>
    <cellStyle name="Comma 7 3 8 3" xfId="10183" xr:uid="{2FE99FB6-ECE3-41F4-A934-2F4B90A9C4AB}"/>
    <cellStyle name="Comma 7 3 8 3 2" xfId="20563" xr:uid="{92D13FE9-41BC-4343-9B57-06EAC4534CC4}"/>
    <cellStyle name="Comma 7 3 8 4" xfId="24238" xr:uid="{50855620-BD9B-4122-94BD-2F28CAC11815}"/>
    <cellStyle name="Comma 7 3 8 5" xfId="28642" xr:uid="{ED54405B-B91D-40A4-B0B2-45B0F7BED97A}"/>
    <cellStyle name="Comma 7 3 8 6" xfId="14897" xr:uid="{C5B9B326-55FB-47B5-A3D1-FA1DBA274FDB}"/>
    <cellStyle name="Comma 7 3 9" xfId="3870" xr:uid="{C8A0FAA5-9B7E-4CC6-B126-396DBCBEC0DE}"/>
    <cellStyle name="Comma 7 3 9 2" xfId="8702" xr:uid="{B46FEDDD-A828-4163-B92F-2055CBDEAEB4}"/>
    <cellStyle name="Comma 7 3 9 2 2" xfId="19082" xr:uid="{2034E241-4243-4FAB-90CD-B6EA1F0064C3}"/>
    <cellStyle name="Comma 7 3 9 3" xfId="11535" xr:uid="{F2068EFC-51AD-4FB6-BB65-47749DB0186B}"/>
    <cellStyle name="Comma 7 3 9 3 2" xfId="21915" xr:uid="{2E3C1A11-E99F-4D94-AC42-0F11BDE77AC8}"/>
    <cellStyle name="Comma 7 3 9 4" xfId="25929" xr:uid="{209424B9-46B1-4177-B516-31E1C7847AA8}"/>
    <cellStyle name="Comma 7 3 9 5" xfId="27894" xr:uid="{A8450D4A-2A82-46E6-87BC-80C5ECBA7966}"/>
    <cellStyle name="Comma 7 3 9 6" xfId="16249" xr:uid="{B822606C-21C2-4CB7-955C-9119D754E584}"/>
    <cellStyle name="Comma 7 4" xfId="515" xr:uid="{00000000-0005-0000-0000-0000C3020000}"/>
    <cellStyle name="Comma 7 4 10" xfId="6650" xr:uid="{6CCB234B-3732-4180-9295-30246168D0DE}"/>
    <cellStyle name="Comma 7 4 10 2" xfId="17030" xr:uid="{FE944D4D-C8A5-46A0-B01B-C80842D62473}"/>
    <cellStyle name="Comma 7 4 11" xfId="9483" xr:uid="{50ABA6FC-08DB-406C-BB4A-54F32A4226BD}"/>
    <cellStyle name="Comma 7 4 11 2" xfId="19863" xr:uid="{C827654D-43F0-42CF-BC91-375B9C9A2DA5}"/>
    <cellStyle name="Comma 7 4 12" xfId="24801" xr:uid="{00BF0204-9762-4716-A551-48483A31603F}"/>
    <cellStyle name="Comma 7 4 13" xfId="12435" xr:uid="{13856006-9B60-4428-8901-F69F79C25512}"/>
    <cellStyle name="Comma 7 4 2" xfId="516" xr:uid="{00000000-0005-0000-0000-0000C4020000}"/>
    <cellStyle name="Comma 7 4 2 10" xfId="9484" xr:uid="{C45BCE2B-22E5-4A0D-98DA-7CD2B25CFB72}"/>
    <cellStyle name="Comma 7 4 2 10 2" xfId="19864" xr:uid="{6AE756E6-4060-4F0B-9E6A-DA736F705B0C}"/>
    <cellStyle name="Comma 7 4 2 11" xfId="25397" xr:uid="{E25AB078-2481-493F-BF72-67BB374FB035}"/>
    <cellStyle name="Comma 7 4 2 12" xfId="12516" xr:uid="{0BCCFE48-A043-48E7-AAE1-9BD13473BBED}"/>
    <cellStyle name="Comma 7 4 2 2" xfId="517" xr:uid="{00000000-0005-0000-0000-0000C5020000}"/>
    <cellStyle name="Comma 7 4 2 2 10" xfId="13092" xr:uid="{474830D7-07D3-431C-9957-D008D6DEC804}"/>
    <cellStyle name="Comma 7 4 2 2 2" xfId="1755" xr:uid="{00000000-0005-0000-0000-0000C6020000}"/>
    <cellStyle name="Comma 7 4 2 2 2 2" xfId="3070" xr:uid="{00000000-0005-0000-0000-000031020000}"/>
    <cellStyle name="Comma 7 4 2 2 2 2 2" xfId="8150" xr:uid="{EDFBFDE6-C2AC-4A1B-A48A-ECBE9A76C80F}"/>
    <cellStyle name="Comma 7 4 2 2 2 2 2 2" xfId="28825" xr:uid="{FF22AA6C-8848-44FE-817B-E390CFD62415}"/>
    <cellStyle name="Comma 7 4 2 2 2 2 2 3" xfId="27041" xr:uid="{E7DA5C12-4FDD-472B-AC99-F287BADDBA34}"/>
    <cellStyle name="Comma 7 4 2 2 2 2 2 4" xfId="18530" xr:uid="{EF18A9A0-FF4C-496E-B374-2D3F98E342F5}"/>
    <cellStyle name="Comma 7 4 2 2 2 2 3" xfId="10983" xr:uid="{D374B389-DFB7-4077-AD3D-D1414956DDBF}"/>
    <cellStyle name="Comma 7 4 2 2 2 2 3 2" xfId="21363" xr:uid="{921AD211-D54D-4B02-99A0-38D8C20E35FD}"/>
    <cellStyle name="Comma 7 4 2 2 2 2 4" xfId="25725" xr:uid="{A1B5A541-62DD-4F3C-A2B9-76C97AB30F96}"/>
    <cellStyle name="Comma 7 4 2 2 2 2 5" xfId="15697" xr:uid="{A876339B-699C-4347-AB50-4795736B3C8C}"/>
    <cellStyle name="Comma 7 4 2 2 2 3" xfId="2073" xr:uid="{00000000-0005-0000-0000-0000C6020000}"/>
    <cellStyle name="Comma 7 4 2 2 2 4" xfId="5629" xr:uid="{0F96B69B-244A-4F6D-84EA-8F9BE20B728E}"/>
    <cellStyle name="Comma 7 4 2 2 2 4 2" xfId="29959" xr:uid="{C6BDF0EC-6B58-4DBD-A047-E46FD0F0B294}"/>
    <cellStyle name="Comma 7 4 2 2 2 5" xfId="25273" xr:uid="{6F6DFA54-4A86-4350-BCF4-C833337EB687}"/>
    <cellStyle name="Comma 7 4 2 2 2 6" xfId="13578" xr:uid="{BB1AD97E-9E89-47BC-B3DF-F183196AF99C}"/>
    <cellStyle name="Comma 7 4 2 2 3" xfId="1756" xr:uid="{00000000-0005-0000-0000-0000C7020000}"/>
    <cellStyle name="Comma 7 4 2 2 3 2" xfId="4652" xr:uid="{A56AE9E9-514F-441A-BEA0-FFD7772ABB59}"/>
    <cellStyle name="Comma 7 4 2 2 3 2 2" xfId="9404" xr:uid="{55022EEA-4842-4678-B4EA-ED753185182C}"/>
    <cellStyle name="Comma 7 4 2 2 3 2 2 2" xfId="19784" xr:uid="{590F2FAA-4B8B-4C56-8E81-CD92CEC869BF}"/>
    <cellStyle name="Comma 7 4 2 2 3 2 3" xfId="12237" xr:uid="{432E2E00-1A98-484E-A074-FBC06ECE9C3D}"/>
    <cellStyle name="Comma 7 4 2 2 3 2 3 2" xfId="22617" xr:uid="{2A646215-255F-4235-A75F-A8C071AB7686}"/>
    <cellStyle name="Comma 7 4 2 2 3 2 4" xfId="28073" xr:uid="{388ED87A-BF05-48C1-AAA9-C428EEC71682}"/>
    <cellStyle name="Comma 7 4 2 2 3 2 5" xfId="27265" xr:uid="{7058C08C-414A-4B93-8499-40C15D815A26}"/>
    <cellStyle name="Comma 7 4 2 2 3 2 6" xfId="16951" xr:uid="{C310694A-51E1-48CD-82B7-9455B44364C9}"/>
    <cellStyle name="Comma 7 4 2 2 3 3" xfId="23802" xr:uid="{C3AD8123-48D2-4D44-978E-10B47EC021EC}"/>
    <cellStyle name="Comma 7 4 2 2 3 3 2" xfId="29907" xr:uid="{017EC55E-1B0E-4659-9FEC-BE3BA3E8B5C9}"/>
    <cellStyle name="Comma 7 4 2 2 3 4" xfId="30019" xr:uid="{76B366F6-D4B3-4EDF-A05B-E111BAF2E291}"/>
    <cellStyle name="Comma 7 4 2 2 4" xfId="1754" xr:uid="{00000000-0005-0000-0000-0000C8020000}"/>
    <cellStyle name="Comma 7 4 2 2 4 2" xfId="26940" xr:uid="{EACAFCDE-67F4-4E83-A579-0DC3A6628F60}"/>
    <cellStyle name="Comma 7 4 2 2 4 3" xfId="26331" xr:uid="{C333864C-4DD8-4C48-8E8A-BF6D74E07578}"/>
    <cellStyle name="Comma 7 4 2 2 5" xfId="4267" xr:uid="{4C51E4D8-F743-4DB6-846D-6A99EF1E28C9}"/>
    <cellStyle name="Comma 7 4 2 2 5 2" xfId="9039" xr:uid="{FD66BA8B-39FA-421D-ACF0-304D4B252B32}"/>
    <cellStyle name="Comma 7 4 2 2 5 2 2" xfId="19419" xr:uid="{1ADDD720-C7FC-4201-B8B3-B2F16A556C5B}"/>
    <cellStyle name="Comma 7 4 2 2 5 2 3" xfId="31043" xr:uid="{0466D549-57DE-48E9-B876-F7DA4CBAA235}"/>
    <cellStyle name="Comma 7 4 2 2 5 2 4" xfId="30766" xr:uid="{B6266582-5973-4625-BC73-800F26BE8E45}"/>
    <cellStyle name="Comma 7 4 2 2 5 3" xfId="11872" xr:uid="{91611199-EB54-4305-A93B-757A8CCCB962}"/>
    <cellStyle name="Comma 7 4 2 2 5 3 2" xfId="22252" xr:uid="{DC59DBFB-DA34-4F7B-8E76-CC383E74A36A}"/>
    <cellStyle name="Comma 7 4 2 2 5 4" xfId="26659" xr:uid="{7AA1B6D3-94B8-4725-838A-27A287B5A0D0}"/>
    <cellStyle name="Comma 7 4 2 2 5 5" xfId="28412" xr:uid="{781FC03D-2709-4EA3-888D-B585F477CC13}"/>
    <cellStyle name="Comma 7 4 2 2 5 6" xfId="16586" xr:uid="{95E22C73-DEF3-4CF3-8C0C-96AB51B1D510}"/>
    <cellStyle name="Comma 7 4 2 2 6" xfId="4907" xr:uid="{4F05658C-4F8B-4450-8CF2-3C0F842DE943}"/>
    <cellStyle name="Comma 7 4 2 2 6 2" xfId="27808" xr:uid="{3BB74277-8229-4B12-867A-5DDCE5B1C601}"/>
    <cellStyle name="Comma 7 4 2 2 6 3" xfId="26958" xr:uid="{BA5B4B88-4C7E-4D8B-BB9A-4CF57B0987D9}"/>
    <cellStyle name="Comma 7 4 2 2 6 4" xfId="14199" xr:uid="{641BD702-6463-4981-A0CF-AAA51C20EC9B}"/>
    <cellStyle name="Comma 7 4 2 2 7" xfId="6652" xr:uid="{29CFA51F-B91D-472A-A88F-AAFA5013ABB0}"/>
    <cellStyle name="Comma 7 4 2 2 7 2" xfId="17032" xr:uid="{FBA6E820-D212-498D-80FB-8B4FB80C0634}"/>
    <cellStyle name="Comma 7 4 2 2 8" xfId="9485" xr:uid="{8CB5331E-1AEC-455D-AAE1-F89A718D0D5C}"/>
    <cellStyle name="Comma 7 4 2 2 8 2" xfId="19865" xr:uid="{CE9FDB0D-8594-4AE0-B6A4-125E9AFF47E1}"/>
    <cellStyle name="Comma 7 4 2 2 9" xfId="24932" xr:uid="{CCF4802F-B647-45E8-8C90-CC8D4F3B2C96}"/>
    <cellStyle name="Comma 7 4 2 3" xfId="1757" xr:uid="{00000000-0005-0000-0000-0000C9020000}"/>
    <cellStyle name="Comma 7 4 2 3 2" xfId="3071" xr:uid="{00000000-0005-0000-0000-000032020000}"/>
    <cellStyle name="Comma 7 4 2 3 2 2" xfId="8151" xr:uid="{401BA277-190E-4F58-9CDB-792EA14258C3}"/>
    <cellStyle name="Comma 7 4 2 3 2 2 2" xfId="28826" xr:uid="{1BA52ECE-26C0-489B-9DA8-F90D8E7B5CE2}"/>
    <cellStyle name="Comma 7 4 2 3 2 2 2 2" xfId="31227" xr:uid="{5DCE9DDA-5CBE-40F0-BC23-B3C9BE848D80}"/>
    <cellStyle name="Comma 7 4 2 3 2 2 2 3" xfId="30768" xr:uid="{C45D28CF-F3F7-4E67-9E26-B73EEE81ED73}"/>
    <cellStyle name="Comma 7 4 2 3 2 2 3" xfId="26588" xr:uid="{A9A6FA3A-10A1-4B81-9A71-7CB43FE46461}"/>
    <cellStyle name="Comma 7 4 2 3 2 2 4" xfId="18531" xr:uid="{C910133E-F186-4795-B306-35F8DAE47591}"/>
    <cellStyle name="Comma 7 4 2 3 2 3" xfId="10984" xr:uid="{823B96D9-B777-4448-AD31-D8BC2D6D8A43}"/>
    <cellStyle name="Comma 7 4 2 3 2 3 2" xfId="21364" xr:uid="{BEC454D6-21FA-4E5F-8080-F82A664B1815}"/>
    <cellStyle name="Comma 7 4 2 3 2 4" xfId="25568" xr:uid="{CF81D0C3-3EE6-4696-89C5-3B1856A97FDC}"/>
    <cellStyle name="Comma 7 4 2 3 2 5" xfId="15698" xr:uid="{332EB8CD-9113-4FBC-B464-DD354E16ECF1}"/>
    <cellStyle name="Comma 7 4 2 3 3" xfId="3614" xr:uid="{00000000-0005-0000-0000-0000C9020000}"/>
    <cellStyle name="Comma 7 4 2 3 4" xfId="4414" xr:uid="{4B720B26-C75C-4226-9681-0209047D1A81}"/>
    <cellStyle name="Comma 7 4 2 3 4 2" xfId="9186" xr:uid="{E632F89A-5B90-4DF6-B4A8-87869941BBE6}"/>
    <cellStyle name="Comma 7 4 2 3 4 2 2" xfId="19566" xr:uid="{3E0F7026-1F8B-4015-9B9C-9294211715B4}"/>
    <cellStyle name="Comma 7 4 2 3 4 2 3" xfId="31080" xr:uid="{F6B95315-CE84-493B-AAC8-03822C5B8988}"/>
    <cellStyle name="Comma 7 4 2 3 4 2 4" xfId="30767" xr:uid="{622C6861-D115-499C-A407-9F5AA1C65C51}"/>
    <cellStyle name="Comma 7 4 2 3 4 3" xfId="12019" xr:uid="{FA9899FA-E822-41AD-AD85-287577806EBE}"/>
    <cellStyle name="Comma 7 4 2 3 4 3 2" xfId="22399" xr:uid="{8A752706-E6EF-403A-ADAD-CC524FFEA0AD}"/>
    <cellStyle name="Comma 7 4 2 3 4 4" xfId="16733" xr:uid="{05687D9F-3A7B-4E08-8C61-4B266BFF80D4}"/>
    <cellStyle name="Comma 7 4 2 3 5" xfId="5630" xr:uid="{8655C0D7-5098-492F-88C6-7F9808A18537}"/>
    <cellStyle name="Comma 7 4 2 3 5 2" xfId="29702" xr:uid="{2CD370FC-BE89-44C6-B960-89019767396E}"/>
    <cellStyle name="Comma 7 4 2 3 5 2 2" xfId="30977" xr:uid="{AB2A1405-E9B2-4D65-9C63-84C25CAAF278}"/>
    <cellStyle name="Comma 7 4 2 3 6" xfId="24441" xr:uid="{E4AF0C8B-5284-4EFA-BE03-D51C5912C1E1}"/>
    <cellStyle name="Comma 7 4 2 3 7" xfId="13579" xr:uid="{2063385F-3AA0-4A2A-AB6F-AE53FCB5E919}"/>
    <cellStyle name="Comma 7 4 2 4" xfId="1758" xr:uid="{00000000-0005-0000-0000-0000CA020000}"/>
    <cellStyle name="Comma 7 4 2 4 2" xfId="3069" xr:uid="{00000000-0005-0000-0000-000033020000}"/>
    <cellStyle name="Comma 7 4 2 4 2 2" xfId="8149" xr:uid="{67EA87D6-BAC2-4F4C-9F76-DC111D6527C8}"/>
    <cellStyle name="Comma 7 4 2 4 2 2 2" xfId="28824" xr:uid="{81AC2B9C-6945-49EA-9AA8-627AEC46B77A}"/>
    <cellStyle name="Comma 7 4 2 4 2 2 3" xfId="27375" xr:uid="{F9B9B077-BD22-4EA8-822A-C1201A44B9CF}"/>
    <cellStyle name="Comma 7 4 2 4 2 2 4" xfId="18529" xr:uid="{2F5165DE-0F18-4DFA-9E76-C6E360EFF2DE}"/>
    <cellStyle name="Comma 7 4 2 4 2 3" xfId="10982" xr:uid="{4286A93B-BC7B-4C0B-8BA9-376812C755B5}"/>
    <cellStyle name="Comma 7 4 2 4 2 3 2" xfId="21362" xr:uid="{E620A8C8-844D-4CA0-B3E5-A5FB7B8181FD}"/>
    <cellStyle name="Comma 7 4 2 4 2 4" xfId="23863" xr:uid="{7A0B68CE-861E-4016-95DE-F4E04C840222}"/>
    <cellStyle name="Comma 7 4 2 4 2 5" xfId="15696" xr:uid="{F666E2A7-9066-44F5-BC43-15818D545E87}"/>
    <cellStyle name="Comma 7 4 2 4 3" xfId="3637" xr:uid="{00000000-0005-0000-0000-0000CA020000}"/>
    <cellStyle name="Comma 7 4 2 4 4" xfId="5631" xr:uid="{FFE912BB-055C-46DF-8818-DF8382E88359}"/>
    <cellStyle name="Comma 7 4 2 4 4 2" xfId="29958" xr:uid="{89796A6F-5040-434A-BAAD-19672D0CD23D}"/>
    <cellStyle name="Comma 7 4 2 4 5" xfId="23066" xr:uid="{769159F0-5C0D-45AD-A13C-86CDBB62F980}"/>
    <cellStyle name="Comma 7 4 2 4 6" xfId="13577" xr:uid="{9800965C-BD53-4754-868D-E5123D35909F}"/>
    <cellStyle name="Comma 7 4 2 5" xfId="1753" xr:uid="{00000000-0005-0000-0000-0000CB020000}"/>
    <cellStyle name="Comma 7 4 2 5 2" xfId="2612" xr:uid="{00000000-0005-0000-0000-000034020000}"/>
    <cellStyle name="Comma 7 4 2 5 2 2" xfId="7737" xr:uid="{264B3417-CBC5-4D83-B7A8-2F55D07895CD}"/>
    <cellStyle name="Comma 7 4 2 5 2 2 2" xfId="18117" xr:uid="{D7BC6FBF-51A4-4330-B851-3EE9DFCAB1C5}"/>
    <cellStyle name="Comma 7 4 2 5 2 3" xfId="10570" xr:uid="{4D31655A-AF45-4744-B266-007F93F7754D}"/>
    <cellStyle name="Comma 7 4 2 5 2 3 2" xfId="20950" xr:uid="{1049E83E-33B6-444A-A210-330810576F5E}"/>
    <cellStyle name="Comma 7 4 2 5 2 4" xfId="27065" xr:uid="{F1FB34C1-7873-4C6B-8ADA-ADE9CE3881D3}"/>
    <cellStyle name="Comma 7 4 2 5 2 5" xfId="26466" xr:uid="{9481BDCD-342A-4F51-B132-7DAB60CB44A7}"/>
    <cellStyle name="Comma 7 4 2 5 2 6" xfId="15284" xr:uid="{D0D03222-D2B4-4757-AF32-F9756CC6E30E}"/>
    <cellStyle name="Comma 7 4 2 5 3" xfId="3672" xr:uid="{00000000-0005-0000-0000-0000CB020000}"/>
    <cellStyle name="Comma 7 4 2 5 4" xfId="5628" xr:uid="{1C4CAF15-8B85-423C-8049-2DF4B15A9E04}"/>
    <cellStyle name="Comma 7 4 2 5 4 2" xfId="29885" xr:uid="{E23FAD94-262E-486E-AC68-65CF7F67F6ED}"/>
    <cellStyle name="Comma 7 4 2 5 5" xfId="22759" xr:uid="{63A9C5F6-EF77-4C6B-870B-B8420B9A6D50}"/>
    <cellStyle name="Comma 7 4 2 5 6" xfId="13000" xr:uid="{CC3099B8-C7CE-44FA-B70E-D2EAEDDB43B9}"/>
    <cellStyle name="Comma 7 4 2 6" xfId="2284" xr:uid="{00000000-0005-0000-0000-00002F020000}"/>
    <cellStyle name="Comma 7 4 2 6 2" xfId="7411" xr:uid="{E4C36005-5EDC-4729-A3E0-E43290015D95}"/>
    <cellStyle name="Comma 7 4 2 6 2 2" xfId="17791" xr:uid="{178E532A-F0CB-4EAF-AFBB-942C78F28E6D}"/>
    <cellStyle name="Comma 7 4 2 6 3" xfId="10244" xr:uid="{C75A9190-3FC3-47E9-9995-2DF8C9F66013}"/>
    <cellStyle name="Comma 7 4 2 6 3 2" xfId="20624" xr:uid="{54290424-A44E-4F48-B2D1-3C3BA61DA7AA}"/>
    <cellStyle name="Comma 7 4 2 6 4" xfId="22816" xr:uid="{A3D6ACC0-116F-4946-83C3-631641F8A836}"/>
    <cellStyle name="Comma 7 4 2 6 5" xfId="26015" xr:uid="{FE68FD12-9154-4AA7-A0C3-CD68D3A9D720}"/>
    <cellStyle name="Comma 7 4 2 6 6" xfId="14958" xr:uid="{6FA8B3BC-ADED-4CC2-8CC3-FFE0A1B68FE5}"/>
    <cellStyle name="Comma 7 4 2 7" xfId="3823" xr:uid="{B14658B2-FCC4-43CD-A4BC-C6FD30075BC7}"/>
    <cellStyle name="Comma 7 4 2 7 2" xfId="8656" xr:uid="{2C356EDD-54BF-4E47-B774-D6E55FADE4F0}"/>
    <cellStyle name="Comma 7 4 2 7 2 2" xfId="19036" xr:uid="{7811949C-31E2-421D-ADBF-A2352D2AA19E}"/>
    <cellStyle name="Comma 7 4 2 7 3" xfId="11489" xr:uid="{6F3A02B3-9DAA-486E-A01B-91AC2E380B47}"/>
    <cellStyle name="Comma 7 4 2 7 3 2" xfId="21869" xr:uid="{56A9FE8D-D055-4A14-AC81-A7470A84DE3E}"/>
    <cellStyle name="Comma 7 4 2 7 4" xfId="26519" xr:uid="{5FBD1249-0C3E-4921-BE51-79EA2CAC9B29}"/>
    <cellStyle name="Comma 7 4 2 7 5" xfId="27750" xr:uid="{91768008-3678-4E3B-BDC5-DF49DC87299E}"/>
    <cellStyle name="Comma 7 4 2 7 6" xfId="16203" xr:uid="{883239F2-5ACA-48AC-92E0-E80092C3F15F}"/>
    <cellStyle name="Comma 7 4 2 8" xfId="4906" xr:uid="{505D3395-F608-44BD-AEA0-71EDAA867C28}"/>
    <cellStyle name="Comma 7 4 2 8 2" xfId="14198" xr:uid="{3D6D5CD5-AE94-4527-93FF-700D5C6AF69C}"/>
    <cellStyle name="Comma 7 4 2 9" xfId="6651" xr:uid="{0A8693F1-C2C0-478E-B194-10661804C34F}"/>
    <cellStyle name="Comma 7 4 2 9 2" xfId="17031" xr:uid="{38F0DE82-D13B-40DA-9557-A7EDD7239E97}"/>
    <cellStyle name="Comma 7 4 3" xfId="518" xr:uid="{00000000-0005-0000-0000-0000CC020000}"/>
    <cellStyle name="Comma 7 4 3 10" xfId="12674" xr:uid="{E6520FE3-3C5C-4157-946D-CBA5C7996F81}"/>
    <cellStyle name="Comma 7 4 3 2" xfId="1760" xr:uid="{00000000-0005-0000-0000-0000CD020000}"/>
    <cellStyle name="Comma 7 4 3 2 2" xfId="3072" xr:uid="{00000000-0005-0000-0000-000036020000}"/>
    <cellStyle name="Comma 7 4 3 2 2 2" xfId="8152" xr:uid="{BF50235C-D9F5-4BE6-8E57-DA842ACA190A}"/>
    <cellStyle name="Comma 7 4 3 2 2 2 2" xfId="28827" xr:uid="{6BC52DD1-A91F-43FE-B3D1-B5A4132182CA}"/>
    <cellStyle name="Comma 7 4 3 2 2 2 3" xfId="26071" xr:uid="{344878CB-20EA-42C7-8ABE-B293196D2670}"/>
    <cellStyle name="Comma 7 4 3 2 2 2 4" xfId="18532" xr:uid="{D22F1899-2944-4CCB-B36A-5E8A124EFFE5}"/>
    <cellStyle name="Comma 7 4 3 2 2 3" xfId="10985" xr:uid="{9DA86617-6C52-4D0B-BB50-D655114B14BB}"/>
    <cellStyle name="Comma 7 4 3 2 2 3 2" xfId="21365" xr:uid="{0D55057B-18DB-43C2-9C52-2A25422470D3}"/>
    <cellStyle name="Comma 7 4 3 2 2 4" xfId="22742" xr:uid="{F680CB1D-9166-446B-BFD5-A9FF7876BB0F}"/>
    <cellStyle name="Comma 7 4 3 2 2 5" xfId="15699" xr:uid="{03C28C1E-303A-4C32-AADB-57485055AA2F}"/>
    <cellStyle name="Comma 7 4 3 2 3" xfId="3665" xr:uid="{00000000-0005-0000-0000-0000CD020000}"/>
    <cellStyle name="Comma 7 4 3 2 4" xfId="5632" xr:uid="{F42C1CC9-4C1E-4C09-96AA-B1331C9CE94A}"/>
    <cellStyle name="Comma 7 4 3 2 4 2" xfId="29960" xr:uid="{CBFC30DF-918A-4635-9F73-C3728EBCA183}"/>
    <cellStyle name="Comma 7 4 3 2 5" xfId="23227" xr:uid="{3B4E2DE3-9C5B-4543-9F55-002A6D0DBA63}"/>
    <cellStyle name="Comma 7 4 3 2 6" xfId="13580" xr:uid="{16383BDD-3E14-46A2-97B6-8F35987451FD}"/>
    <cellStyle name="Comma 7 4 3 3" xfId="1761" xr:uid="{00000000-0005-0000-0000-0000CE020000}"/>
    <cellStyle name="Comma 7 4 3 3 2" xfId="2681" xr:uid="{00000000-0005-0000-0000-000037020000}"/>
    <cellStyle name="Comma 7 4 3 3 2 2" xfId="7805" xr:uid="{9C8CB75C-6DD5-4A6E-8B48-84A31B9706F3}"/>
    <cellStyle name="Comma 7 4 3 3 2 2 2" xfId="18185" xr:uid="{7FFE0B91-DF7A-4B57-B83F-494585391AC3}"/>
    <cellStyle name="Comma 7 4 3 3 2 3" xfId="10638" xr:uid="{61B0738B-6FC2-483F-8B6D-B8217C9393CF}"/>
    <cellStyle name="Comma 7 4 3 3 2 3 2" xfId="21018" xr:uid="{E9091CA8-E1E0-439B-B93F-92F6CEC7289E}"/>
    <cellStyle name="Comma 7 4 3 3 2 4" xfId="15352" xr:uid="{E470E6FC-CA99-4ED1-8669-6D41E198481E}"/>
    <cellStyle name="Comma 7 4 3 3 2 5" xfId="30437" xr:uid="{B1C8CA97-8768-4B9B-AA25-B2978BD9674C}"/>
    <cellStyle name="Comma 7 4 3 3 3" xfId="3616" xr:uid="{00000000-0005-0000-0000-0000CE020000}"/>
    <cellStyle name="Comma 7 4 3 3 4" xfId="5633" xr:uid="{C0C64253-4544-4979-A07F-7EEC2FA73C74}"/>
    <cellStyle name="Comma 7 4 3 3 4 2" xfId="29906" xr:uid="{7158D19A-9FDF-4D3B-84E8-BAA5FCE634A9}"/>
    <cellStyle name="Comma 7 4 3 3 5" xfId="25521" xr:uid="{6F3732D1-E16A-4301-8E3F-B27761CF0255}"/>
    <cellStyle name="Comma 7 4 3 3 6" xfId="13091" xr:uid="{74843E64-0A04-40DD-9985-1B3D8C252F4E}"/>
    <cellStyle name="Comma 7 4 3 4" xfId="1759" xr:uid="{00000000-0005-0000-0000-0000CF020000}"/>
    <cellStyle name="Comma 7 4 3 4 2" xfId="3815" xr:uid="{D8562F3A-33C0-47DC-9768-B5E4819A23FF}"/>
    <cellStyle name="Comma 7 4 3 4 2 2" xfId="8649" xr:uid="{0C5A08FC-7258-4858-96EB-178F2F1D7D2A}"/>
    <cellStyle name="Comma 7 4 3 4 2 2 2" xfId="19029" xr:uid="{61DE5C44-A3CE-4400-870E-4156CE6AF8D3}"/>
    <cellStyle name="Comma 7 4 3 4 2 3" xfId="11482" xr:uid="{640F1C62-E8E9-475D-A089-FC636808A532}"/>
    <cellStyle name="Comma 7 4 3 4 2 3 2" xfId="21862" xr:uid="{12B6440F-867B-4044-B185-A1865D631395}"/>
    <cellStyle name="Comma 7 4 3 4 2 4" xfId="26144" xr:uid="{552BB63E-C010-4D93-B642-D969AD86307D}"/>
    <cellStyle name="Comma 7 4 3 4 2 5" xfId="28035" xr:uid="{EBF27C3A-2657-4D29-AF37-80CC896DFA93}"/>
    <cellStyle name="Comma 7 4 3 4 2 6" xfId="16196" xr:uid="{2B3F23E8-0972-4367-BA90-49DE4C62D40D}"/>
    <cellStyle name="Comma 7 4 3 4 3" xfId="24368" xr:uid="{6022CDEA-3303-4688-AF3E-2A06F16DFF68}"/>
    <cellStyle name="Comma 7 4 3 5" xfId="4130" xr:uid="{0C3AEDB6-47D3-4532-AD9F-B747C0D3D348}"/>
    <cellStyle name="Comma 7 4 3 5 2" xfId="8902" xr:uid="{A9D57613-0647-4252-A7DE-F96ACE4D2F25}"/>
    <cellStyle name="Comma 7 4 3 5 2 2" xfId="29009" xr:uid="{3223FC18-17D2-4449-8BCE-D3331DED2D0C}"/>
    <cellStyle name="Comma 7 4 3 5 2 3" xfId="28251" xr:uid="{6C9C8208-8D55-4D64-89B3-93B3A9FA53DD}"/>
    <cellStyle name="Comma 7 4 3 5 2 4" xfId="19282" xr:uid="{6A93D2D0-E2DE-4958-873C-7C9307DAE259}"/>
    <cellStyle name="Comma 7 4 3 5 2 5" xfId="31014" xr:uid="{AE91DB1F-9BFA-4E40-ABB4-055D676741C7}"/>
    <cellStyle name="Comma 7 4 3 5 3" xfId="11735" xr:uid="{5DBDEE2F-CB0E-48E9-B894-F3528BA102EF}"/>
    <cellStyle name="Comma 7 4 3 5 3 2" xfId="22115" xr:uid="{E35B95DF-9B87-4BFF-AE1A-40656154C09C}"/>
    <cellStyle name="Comma 7 4 3 5 4" xfId="24380" xr:uid="{64CB99C8-9B2C-4180-A06C-88ADD89B3129}"/>
    <cellStyle name="Comma 7 4 3 5 5" xfId="16449" xr:uid="{6D5896D9-6706-4E56-88C1-BCFB3F2F4844}"/>
    <cellStyle name="Comma 7 4 3 6" xfId="4908" xr:uid="{DA85075F-94FB-48B1-8890-E36FF3FD70B4}"/>
    <cellStyle name="Comma 7 4 3 6 2" xfId="28140" xr:uid="{4CFE3330-324B-4455-BD55-4159D7D6A5AB}"/>
    <cellStyle name="Comma 7 4 3 6 3" xfId="26162" xr:uid="{BF794F05-5DEE-469D-99FD-CB721AD9A86F}"/>
    <cellStyle name="Comma 7 4 3 6 4" xfId="14200" xr:uid="{253B09F4-F27C-4B2A-ABB8-76CC41B86518}"/>
    <cellStyle name="Comma 7 4 3 7" xfId="6653" xr:uid="{EFDA9DAE-3A68-43F3-A939-F094E59796C1}"/>
    <cellStyle name="Comma 7 4 3 7 2" xfId="27056" xr:uid="{FC4F1DFA-571F-4A4A-A501-8420725FAAB2}"/>
    <cellStyle name="Comma 7 4 3 7 3" xfId="26151" xr:uid="{E58BB649-B87C-4009-B139-0A916F21407C}"/>
    <cellStyle name="Comma 7 4 3 7 4" xfId="17033" xr:uid="{128962EE-7DCA-4045-9132-C4B3DF290F4F}"/>
    <cellStyle name="Comma 7 4 3 8" xfId="9486" xr:uid="{51EE6ED6-E2E0-4CED-910B-E529C0164812}"/>
    <cellStyle name="Comma 7 4 3 8 2" xfId="19866" xr:uid="{30253037-7FE3-4B81-8FD0-86D6676B1E60}"/>
    <cellStyle name="Comma 7 4 3 9" xfId="24010" xr:uid="{518B04B8-B99A-4BF2-90A8-E4814A881679}"/>
    <cellStyle name="Comma 7 4 4" xfId="519" xr:uid="{00000000-0005-0000-0000-0000D0020000}"/>
    <cellStyle name="Comma 7 4 4 10" xfId="13581" xr:uid="{8F87A287-EAB1-4464-80D3-D813300FA58E}"/>
    <cellStyle name="Comma 7 4 4 2" xfId="1763" xr:uid="{00000000-0005-0000-0000-0000D1020000}"/>
    <cellStyle name="Comma 7 4 4 2 2" xfId="25672" xr:uid="{87CCBCDE-2E7E-4962-9235-BD2EE4E989AF}"/>
    <cellStyle name="Comma 7 4 4 2 2 2" xfId="29794" xr:uid="{FD56B18F-F2A1-4404-84AA-2710BD5F70E9}"/>
    <cellStyle name="Comma 7 4 4 2 2 2 2" xfId="30770" xr:uid="{319C5315-1AFF-4ADF-8B9D-E9FDD8A5291F}"/>
    <cellStyle name="Comma 7 4 4 2 3" xfId="24976" xr:uid="{BAF6A2DD-6226-43D4-A684-8150AEF97C75}"/>
    <cellStyle name="Comma 7 4 4 2 4" xfId="30056" xr:uid="{75B74586-5889-4F8A-8B94-D1B0980FFA5F}"/>
    <cellStyle name="Comma 7 4 4 3" xfId="1764" xr:uid="{00000000-0005-0000-0000-0000D2020000}"/>
    <cellStyle name="Comma 7 4 4 4" xfId="1762" xr:uid="{00000000-0005-0000-0000-0000D3020000}"/>
    <cellStyle name="Comma 7 4 4 5" xfId="4415" xr:uid="{A79976AD-E645-441A-AD6C-97FE5F3FEE87}"/>
    <cellStyle name="Comma 7 4 4 5 2" xfId="9187" xr:uid="{5CEDBA4A-068F-49F2-8742-EED7FB556728}"/>
    <cellStyle name="Comma 7 4 4 5 2 2" xfId="19567" xr:uid="{C1D73A54-DF06-43E1-B02D-70138DAC0F65}"/>
    <cellStyle name="Comma 7 4 4 5 2 3" xfId="31081" xr:uid="{54FF0A26-6FC3-46E7-B541-2D3D4C7445BB}"/>
    <cellStyle name="Comma 7 4 4 5 2 4" xfId="30769" xr:uid="{9E45CC61-8D14-4306-AE88-07132C06F482}"/>
    <cellStyle name="Comma 7 4 4 5 3" xfId="12020" xr:uid="{F1F12C03-26D3-472A-A199-CA3BBADF4FF8}"/>
    <cellStyle name="Comma 7 4 4 5 3 2" xfId="22400" xr:uid="{D0600EDC-19A8-4DBE-B021-6AD9B46BC449}"/>
    <cellStyle name="Comma 7 4 4 5 4" xfId="16734" xr:uid="{E03EF074-59AE-4958-9A55-F8150CEC62AC}"/>
    <cellStyle name="Comma 7 4 4 6" xfId="4909" xr:uid="{B5894034-0CBE-4849-944D-A2145E2BA423}"/>
    <cellStyle name="Comma 7 4 4 6 2" xfId="14201" xr:uid="{E0144BC8-5106-4878-99BF-3ABA15849A30}"/>
    <cellStyle name="Comma 7 4 4 7" xfId="6654" xr:uid="{1CE7CD24-6A9B-47E4-A2C8-994D2158C902}"/>
    <cellStyle name="Comma 7 4 4 7 2" xfId="17034" xr:uid="{9A7E1A0B-0986-4842-8671-42445014E238}"/>
    <cellStyle name="Comma 7 4 4 8" xfId="9487" xr:uid="{0AFF9412-21A3-490D-997B-AFB0902370A2}"/>
    <cellStyle name="Comma 7 4 4 8 2" xfId="19867" xr:uid="{2A59CC9B-4745-4CEF-9C04-AE114DA413E5}"/>
    <cellStyle name="Comma 7 4 4 9" xfId="25012" xr:uid="{DA3D3D37-93EA-45C0-8D23-6DE1759E4E8B}"/>
    <cellStyle name="Comma 7 4 5" xfId="1765" xr:uid="{00000000-0005-0000-0000-0000D4020000}"/>
    <cellStyle name="Comma 7 4 5 2" xfId="2876" xr:uid="{00000000-0005-0000-0000-000039020000}"/>
    <cellStyle name="Comma 7 4 5 2 2" xfId="7993" xr:uid="{3436F44C-B494-4C12-B062-B05AE390F7DB}"/>
    <cellStyle name="Comma 7 4 5 2 2 2" xfId="28136" xr:uid="{C4C8EBBF-1363-4EDA-8249-8E2FAC6E891D}"/>
    <cellStyle name="Comma 7 4 5 2 2 2 2" xfId="31201" xr:uid="{C4434D6B-27E6-4DB2-B5C6-11D236A9EB9B}"/>
    <cellStyle name="Comma 7 4 5 2 2 2 3" xfId="30771" xr:uid="{5B586058-E49A-4F5A-A031-B1916C57A197}"/>
    <cellStyle name="Comma 7 4 5 2 2 3" xfId="28407" xr:uid="{A8388C42-FB4F-4E71-9665-28D8309C8F99}"/>
    <cellStyle name="Comma 7 4 5 2 2 4" xfId="18373" xr:uid="{010E3599-4041-494C-9E8B-47211047F9C8}"/>
    <cellStyle name="Comma 7 4 5 2 3" xfId="10826" xr:uid="{E234D908-EA01-4B18-A72C-F9A351E71EA5}"/>
    <cellStyle name="Comma 7 4 5 2 3 2" xfId="21206" xr:uid="{92EF256B-DCA1-4DAD-A75D-2632903337D1}"/>
    <cellStyle name="Comma 7 4 5 2 4" xfId="23630" xr:uid="{3DF51C16-BD7D-45E9-821B-7CB0DAC33938}"/>
    <cellStyle name="Comma 7 4 5 2 5" xfId="15540" xr:uid="{39C585DA-A2B8-4368-A749-A353297DF4B4}"/>
    <cellStyle name="Comma 7 4 5 3" xfId="3556" xr:uid="{00000000-0005-0000-0000-0000D4020000}"/>
    <cellStyle name="Comma 7 4 5 4" xfId="5634" xr:uid="{F25F8ABD-E47B-4ED6-8D3F-4A5C88232BBD}"/>
    <cellStyle name="Comma 7 4 5 4 2" xfId="29844" xr:uid="{4B10996F-A14C-46DD-8C2F-249591EC5D98}"/>
    <cellStyle name="Comma 7 4 5 5" xfId="24302" xr:uid="{34F8396F-3D25-4222-B311-5C22B2557EDE}"/>
    <cellStyle name="Comma 7 4 5 6" xfId="13372" xr:uid="{BD057F28-3B5C-4119-8DED-40BF81C07833}"/>
    <cellStyle name="Comma 7 4 6" xfId="1766" xr:uid="{00000000-0005-0000-0000-0000D5020000}"/>
    <cellStyle name="Comma 7 4 6 2" xfId="2449" xr:uid="{00000000-0005-0000-0000-00003A020000}"/>
    <cellStyle name="Comma 7 4 6 2 2" xfId="7574" xr:uid="{0EC8745B-CADC-4E90-A2A4-B929D2A07332}"/>
    <cellStyle name="Comma 7 4 6 2 2 2" xfId="17954" xr:uid="{8DAB496C-B792-4CAD-B564-5C584D52771C}"/>
    <cellStyle name="Comma 7 4 6 2 3" xfId="10407" xr:uid="{E940CE41-6AA0-4542-ADA4-02A6AA67B06A}"/>
    <cellStyle name="Comma 7 4 6 2 3 2" xfId="20787" xr:uid="{FD7A1908-EC3C-4637-BA0B-59DE488C5758}"/>
    <cellStyle name="Comma 7 4 6 2 4" xfId="28249" xr:uid="{97D421FA-B512-4A65-9020-4AD1C995F528}"/>
    <cellStyle name="Comma 7 4 6 2 5" xfId="27194" xr:uid="{0F71882D-9EE9-4AF9-BB8E-5D4AE3A4E7BE}"/>
    <cellStyle name="Comma 7 4 6 2 6" xfId="15121" xr:uid="{284E2CD2-1AE5-4730-B259-FED1EA434687}"/>
    <cellStyle name="Comma 7 4 6 3" xfId="3597" xr:uid="{00000000-0005-0000-0000-0000D5020000}"/>
    <cellStyle name="Comma 7 4 6 4" xfId="5635" xr:uid="{21A9B409-13AB-40F1-85E0-8DA63EC6AEB6}"/>
    <cellStyle name="Comma 7 4 6 4 2" xfId="29859" xr:uid="{805902E2-1874-4F43-B319-8A070BE8AB08}"/>
    <cellStyle name="Comma 7 4 6 5" xfId="25567" xr:uid="{10683595-BF23-4CD4-A616-26D637111E13}"/>
    <cellStyle name="Comma 7 4 6 6" xfId="12837" xr:uid="{0809ABC4-139C-4EA3-B4E0-B861784C5782}"/>
    <cellStyle name="Comma 7 4 7" xfId="1752" xr:uid="{00000000-0005-0000-0000-0000D6020000}"/>
    <cellStyle name="Comma 7 4 7 2" xfId="2203" xr:uid="{00000000-0005-0000-0000-00002E020000}"/>
    <cellStyle name="Comma 7 4 7 2 2" xfId="7330" xr:uid="{31F03D0B-5349-4749-B7D7-0B78895A88A5}"/>
    <cellStyle name="Comma 7 4 7 2 2 2" xfId="17710" xr:uid="{F4B4C7F2-E13A-4989-B108-93D02447DCAB}"/>
    <cellStyle name="Comma 7 4 7 2 3" xfId="10163" xr:uid="{BB85DFE3-E287-438D-B6A4-802C96684C4D}"/>
    <cellStyle name="Comma 7 4 7 2 3 2" xfId="20543" xr:uid="{906FE7D4-FA9C-4C0E-83E2-8D42A9C15F0F}"/>
    <cellStyle name="Comma 7 4 7 2 4" xfId="26242" xr:uid="{339CF1EF-81BC-4493-A9F7-6146948D3329}"/>
    <cellStyle name="Comma 7 4 7 2 5" xfId="27630" xr:uid="{E101F0AA-CAB3-44BF-99B8-EFD37EC09B6D}"/>
    <cellStyle name="Comma 7 4 7 2 6" xfId="14877" xr:uid="{160A4B17-A6AC-42DF-8C9C-AE7E27C74696}"/>
    <cellStyle name="Comma 7 4 7 3" xfId="3585" xr:uid="{00000000-0005-0000-0000-0000D6020000}"/>
    <cellStyle name="Comma 7 4 7 4" xfId="23782" xr:uid="{809982DD-55F7-4340-A2D8-962BFBBD17E2}"/>
    <cellStyle name="Comma 7 4 8" xfId="3871" xr:uid="{6D2C64E3-2EB5-4B5F-AB7C-2CFD353A925B}"/>
    <cellStyle name="Comma 7 4 8 2" xfId="8703" xr:uid="{418BB3BF-3B1D-4B63-9BA4-95B5E7B8F262}"/>
    <cellStyle name="Comma 7 4 8 2 2" xfId="19083" xr:uid="{6EB814DC-1EEE-4F0F-9A34-5AF4EF51B40F}"/>
    <cellStyle name="Comma 7 4 8 3" xfId="11536" xr:uid="{D5273CD8-F233-422C-8111-01D3A8CC2859}"/>
    <cellStyle name="Comma 7 4 8 3 2" xfId="21916" xr:uid="{C4937901-0BE3-44C0-B3B0-3522436B49CC}"/>
    <cellStyle name="Comma 7 4 8 4" xfId="26605" xr:uid="{208E59B3-CE85-479B-9D7C-C1E8DADA5EC0}"/>
    <cellStyle name="Comma 7 4 8 5" xfId="26556" xr:uid="{69AD928B-C453-4838-ACD3-276462F0F02B}"/>
    <cellStyle name="Comma 7 4 8 6" xfId="16250" xr:uid="{02070642-8455-4E33-9387-9A0B89000FF9}"/>
    <cellStyle name="Comma 7 4 9" xfId="4905" xr:uid="{AB73B4F1-1147-49B8-BA9C-978935F8249C}"/>
    <cellStyle name="Comma 7 4 9 2" xfId="26523" xr:uid="{A999B94A-0626-4C4E-9E27-FDD4334FC110}"/>
    <cellStyle name="Comma 7 4 9 3" xfId="26849" xr:uid="{95DD793D-BD7E-4FCF-A213-6E764638978F}"/>
    <cellStyle name="Comma 7 4 9 4" xfId="14197" xr:uid="{5569E507-C9A7-4281-98A1-8AC6F1D59175}"/>
    <cellStyle name="Comma 7 5" xfId="520" xr:uid="{00000000-0005-0000-0000-0000D7020000}"/>
    <cellStyle name="Comma 7 5 10" xfId="6655" xr:uid="{5646055F-E7BE-4976-8537-AD1E59322F6A}"/>
    <cellStyle name="Comma 7 5 10 2" xfId="17035" xr:uid="{CE0E45D4-7EE2-4722-BC34-D70527B4C2C8}"/>
    <cellStyle name="Comma 7 5 11" xfId="9488" xr:uid="{7717B620-F26A-4871-B6F1-33D9316F7E93}"/>
    <cellStyle name="Comma 7 5 11 2" xfId="19868" xr:uid="{D05A5041-035E-485E-94FC-5DD078A197C5}"/>
    <cellStyle name="Comma 7 5 12" xfId="22918" xr:uid="{69324D7E-F973-4021-B3C7-B6AD117E2B83}"/>
    <cellStyle name="Comma 7 5 13" xfId="12517" xr:uid="{37A7B014-FB51-47D1-AB9F-B6D1A1CCDEAE}"/>
    <cellStyle name="Comma 7 5 2" xfId="521" xr:uid="{00000000-0005-0000-0000-0000D8020000}"/>
    <cellStyle name="Comma 7 5 2 10" xfId="23731" xr:uid="{7271B6E7-9EC8-45ED-A39F-6A2EE9205006}"/>
    <cellStyle name="Comma 7 5 2 11" xfId="12675" xr:uid="{E3C414B1-985B-448E-A888-8F93AF525D4B}"/>
    <cellStyle name="Comma 7 5 2 2" xfId="522" xr:uid="{00000000-0005-0000-0000-0000D9020000}"/>
    <cellStyle name="Comma 7 5 2 2 2" xfId="1770" xr:uid="{00000000-0005-0000-0000-0000DA020000}"/>
    <cellStyle name="Comma 7 5 2 2 2 2" xfId="24738" xr:uid="{CE9739E2-0E6C-4012-8352-FEFC55D4E5E8}"/>
    <cellStyle name="Comma 7 5 2 2 2 2 2" xfId="29819" xr:uid="{5C6E918E-4939-45E8-B81B-2BB9443B9369}"/>
    <cellStyle name="Comma 7 5 2 2 2 2 2 2" xfId="30773" xr:uid="{8331577E-3BE0-4863-9249-C2E29EC91883}"/>
    <cellStyle name="Comma 7 5 2 2 2 3" xfId="25614" xr:uid="{E11AB7C8-071A-4B09-83C8-46783A515B04}"/>
    <cellStyle name="Comma 7 5 2 2 2 4" xfId="30057" xr:uid="{EDBA2B5F-6CEF-4901-AC0B-962DF8EC9CB1}"/>
    <cellStyle name="Comma 7 5 2 2 3" xfId="1771" xr:uid="{00000000-0005-0000-0000-0000DB020000}"/>
    <cellStyle name="Comma 7 5 2 2 3 2" xfId="27029" xr:uid="{4FA6F6FF-3998-4705-9D32-C8FCE46C3B75}"/>
    <cellStyle name="Comma 7 5 2 2 3 3" xfId="27385" xr:uid="{6C331F4C-E5CD-4B44-968E-0F45ABC4B5DD}"/>
    <cellStyle name="Comma 7 5 2 2 4" xfId="1769" xr:uid="{00000000-0005-0000-0000-0000DC020000}"/>
    <cellStyle name="Comma 7 5 2 2 5" xfId="4912" xr:uid="{292E7043-3ECC-4B86-8A68-9553D6F91E71}"/>
    <cellStyle name="Comma 7 5 2 2 5 2" xfId="26638" xr:uid="{499C625A-4CCE-4EF2-A8EA-D9B86F988028}"/>
    <cellStyle name="Comma 7 5 2 2 5 2 2" xfId="31179" xr:uid="{87B6A0FC-0A0D-4749-B9C8-431AB1B2B79E}"/>
    <cellStyle name="Comma 7 5 2 2 5 2 3" xfId="30772" xr:uid="{6B021D7B-467E-41E0-86AE-C149D8B144C3}"/>
    <cellStyle name="Comma 7 5 2 2 5 3" xfId="28694" xr:uid="{9658C0DE-99BE-4E79-987E-4296B294C41E}"/>
    <cellStyle name="Comma 7 5 2 2 5 4" xfId="14204" xr:uid="{5B1BE0DE-DB06-4CD0-9D5C-33FEDCF65142}"/>
    <cellStyle name="Comma 7 5 2 2 6" xfId="6657" xr:uid="{D1C9BAC6-1A7E-4DF8-AC19-F1503F2DB7E5}"/>
    <cellStyle name="Comma 7 5 2 2 6 2" xfId="17037" xr:uid="{F5D565DB-66DB-4426-83FE-CA2C1B834E84}"/>
    <cellStyle name="Comma 7 5 2 2 7" xfId="9490" xr:uid="{6A31CE58-6B40-4C65-BC91-7AFB0091B658}"/>
    <cellStyle name="Comma 7 5 2 2 7 2" xfId="19870" xr:uid="{0210F76D-6388-4692-9950-53EF0FA1D003}"/>
    <cellStyle name="Comma 7 5 2 2 8" xfId="23885" xr:uid="{5D62CAE4-9906-433E-88E3-AABC571647DB}"/>
    <cellStyle name="Comma 7 5 2 2 9" xfId="13582" xr:uid="{83868C91-B072-4CE9-B1C4-182C922D8C7E}"/>
    <cellStyle name="Comma 7 5 2 3" xfId="1772" xr:uid="{00000000-0005-0000-0000-0000DD020000}"/>
    <cellStyle name="Comma 7 5 2 3 2" xfId="2682" xr:uid="{00000000-0005-0000-0000-00003E020000}"/>
    <cellStyle name="Comma 7 5 2 3 2 2" xfId="7806" xr:uid="{D680A6ED-2E5B-494C-B20D-A469A372655C}"/>
    <cellStyle name="Comma 7 5 2 3 2 2 2" xfId="18186" xr:uid="{C2A50A2D-2117-475D-8CF9-BB8184BA4D36}"/>
    <cellStyle name="Comma 7 5 2 3 2 3" xfId="10639" xr:uid="{8F13F77B-5886-4B31-9A6B-6F7BBF4680C1}"/>
    <cellStyle name="Comma 7 5 2 3 2 3 2" xfId="21019" xr:uid="{806E31E5-44E7-4543-8EE7-D88714002892}"/>
    <cellStyle name="Comma 7 5 2 3 2 4" xfId="15353" xr:uid="{2B1DDC52-F985-4BDE-9709-0D693B7B1532}"/>
    <cellStyle name="Comma 7 5 2 3 2 5" xfId="30438" xr:uid="{4C69A4F6-066B-4602-A2FB-2507B99DA2D3}"/>
    <cellStyle name="Comma 7 5 2 3 3" xfId="3603" xr:uid="{00000000-0005-0000-0000-0000DD020000}"/>
    <cellStyle name="Comma 7 5 2 3 4" xfId="5636" xr:uid="{22F7C8BC-3E9A-4B2A-806B-9A80343B7F05}"/>
    <cellStyle name="Comma 7 5 2 3 4 2" xfId="29754" xr:uid="{CB335343-DFF7-47C9-BAD2-5555E0887C81}"/>
    <cellStyle name="Comma 7 5 2 3 5" xfId="24909" xr:uid="{F8A8837A-C407-4E3F-923E-3AFB3C58AF5E}"/>
    <cellStyle name="Comma 7 5 2 3 6" xfId="13093" xr:uid="{D1E8E6CF-0015-404D-A40C-C30BA51A8475}"/>
    <cellStyle name="Comma 7 5 2 4" xfId="1773" xr:uid="{00000000-0005-0000-0000-0000DE020000}"/>
    <cellStyle name="Comma 7 5 2 4 2" xfId="4660" xr:uid="{2293452D-99F2-4CAD-A165-3292E92C43D0}"/>
    <cellStyle name="Comma 7 5 2 4 2 2" xfId="9409" xr:uid="{8490B5E4-6184-4B5A-B643-0B3560AA6B22}"/>
    <cellStyle name="Comma 7 5 2 4 2 2 2" xfId="19789" xr:uid="{FCFB48EE-F3DA-40D4-827B-447D467F4461}"/>
    <cellStyle name="Comma 7 5 2 4 2 2 3" xfId="31108" xr:uid="{F6B2EA94-75BA-4FE9-BA97-825E66BAC5CD}"/>
    <cellStyle name="Comma 7 5 2 4 2 2 4" xfId="30774" xr:uid="{9413EA06-846F-4538-A8B6-AC9D9CB1956E}"/>
    <cellStyle name="Comma 7 5 2 4 2 3" xfId="12242" xr:uid="{6AD03675-E70A-43EC-8DE8-396BC8465545}"/>
    <cellStyle name="Comma 7 5 2 4 2 3 2" xfId="22622" xr:uid="{389CCCCB-5BE5-4301-9249-F53BBA9D0DA1}"/>
    <cellStyle name="Comma 7 5 2 4 2 4" xfId="26517" xr:uid="{70ABF6DC-7723-4A8F-99BB-4DB503F16498}"/>
    <cellStyle name="Comma 7 5 2 4 2 5" xfId="28687" xr:uid="{797ADB1F-1EB8-4FFC-B4C7-4F772DF04221}"/>
    <cellStyle name="Comma 7 5 2 4 2 6" xfId="16956" xr:uid="{54EA9394-C352-4F3E-8333-563BD2D23845}"/>
    <cellStyle name="Comma 7 5 2 4 3" xfId="23107" xr:uid="{4651104D-9B11-4DF9-AF50-B53CB8D8197E}"/>
    <cellStyle name="Comma 7 5 2 4 3 2" xfId="29908" xr:uid="{FC352166-CC94-4832-943B-05E380014AC4}"/>
    <cellStyle name="Comma 7 5 2 4 4" xfId="30020" xr:uid="{F9CFF630-ED37-41F2-88D7-D77DA160E269}"/>
    <cellStyle name="Comma 7 5 2 5" xfId="1768" xr:uid="{00000000-0005-0000-0000-0000DF020000}"/>
    <cellStyle name="Comma 7 5 2 5 2" xfId="22840" xr:uid="{D1DB451F-6159-4A74-9B86-700896744C6A}"/>
    <cellStyle name="Comma 7 5 2 5 3" xfId="23333" xr:uid="{93AFDCE7-C4AA-4008-818F-D54818BF790E}"/>
    <cellStyle name="Comma 7 5 2 6" xfId="4131" xr:uid="{6C3FB44E-C3DD-459C-9389-910BF7DB3F9C}"/>
    <cellStyle name="Comma 7 5 2 6 2" xfId="8903" xr:uid="{A90DD8B8-339C-4DFD-9955-5E5A304CC0C4}"/>
    <cellStyle name="Comma 7 5 2 6 2 2" xfId="19283" xr:uid="{B57EC07F-43BA-45E8-95C3-065ABF189734}"/>
    <cellStyle name="Comma 7 5 2 6 3" xfId="11736" xr:uid="{BB3C0E05-D031-4229-ABCD-7D9AF0680012}"/>
    <cellStyle name="Comma 7 5 2 6 3 2" xfId="22116" xr:uid="{EA49C380-52C9-4106-9534-2C5AB97684E3}"/>
    <cellStyle name="Comma 7 5 2 6 4" xfId="26568" xr:uid="{13B4D00C-BF5B-4937-9643-02477EBF71E3}"/>
    <cellStyle name="Comma 7 5 2 6 5" xfId="26505" xr:uid="{AFC1D15D-FE69-4DC5-A4C1-3A148A010EFD}"/>
    <cellStyle name="Comma 7 5 2 6 6" xfId="16450" xr:uid="{1ECDBD2A-CFE2-498B-8B43-F4E11D0599D1}"/>
    <cellStyle name="Comma 7 5 2 7" xfId="4911" xr:uid="{2FF2228D-1314-47F7-A649-B753533FBC8D}"/>
    <cellStyle name="Comma 7 5 2 7 2" xfId="27242" xr:uid="{C4EC5E6E-8F0B-49C6-9EB5-C71C495229DB}"/>
    <cellStyle name="Comma 7 5 2 7 3" xfId="27797" xr:uid="{6DAD2BEF-7EBF-4C6E-A116-18EA70E465FB}"/>
    <cellStyle name="Comma 7 5 2 7 4" xfId="14203" xr:uid="{4BE345BD-8721-4E6B-966D-99DA1638117A}"/>
    <cellStyle name="Comma 7 5 2 8" xfId="6656" xr:uid="{1C3ECEF6-26DB-46B5-BD5A-292C97DA5F61}"/>
    <cellStyle name="Comma 7 5 2 8 2" xfId="17036" xr:uid="{9B548DB4-02BF-4262-AC9A-890BCBFFCE8F}"/>
    <cellStyle name="Comma 7 5 2 9" xfId="9489" xr:uid="{7A9069B7-FCFB-48A7-B514-C0CD8B93DE19}"/>
    <cellStyle name="Comma 7 5 2 9 2" xfId="19869" xr:uid="{C0F14D28-BF11-45A9-8B65-1362B87914A1}"/>
    <cellStyle name="Comma 7 5 3" xfId="523" xr:uid="{00000000-0005-0000-0000-0000E0020000}"/>
    <cellStyle name="Comma 7 5 3 10" xfId="13583" xr:uid="{B1FF3BE9-35A9-4F2E-AB1A-162D9D826A92}"/>
    <cellStyle name="Comma 7 5 3 2" xfId="1775" xr:uid="{00000000-0005-0000-0000-0000E1020000}"/>
    <cellStyle name="Comma 7 5 3 2 2" xfId="22791" xr:uid="{0F83F840-92B1-4135-BB5C-61014B1EB3FA}"/>
    <cellStyle name="Comma 7 5 3 2 2 2" xfId="29798" xr:uid="{E1BC0F88-3013-4A17-86BC-D393EC6A12C2}"/>
    <cellStyle name="Comma 7 5 3 2 2 2 2" xfId="30776" xr:uid="{0405C4BC-9FA5-4E1C-AE2C-0E8E035E6E55}"/>
    <cellStyle name="Comma 7 5 3 2 3" xfId="24070" xr:uid="{8A811A5F-863A-432D-8845-82D7A335A18F}"/>
    <cellStyle name="Comma 7 5 3 2 3 2" xfId="26963" xr:uid="{ACD1A0F0-669A-46F3-822C-B3E39EEFFB34}"/>
    <cellStyle name="Comma 7 5 3 2 4" xfId="30058" xr:uid="{4003CD9E-9CDC-471A-80E3-40C67E7AE6F3}"/>
    <cellStyle name="Comma 7 5 3 3" xfId="1776" xr:uid="{00000000-0005-0000-0000-0000E2020000}"/>
    <cellStyle name="Comma 7 5 3 4" xfId="1774" xr:uid="{00000000-0005-0000-0000-0000E3020000}"/>
    <cellStyle name="Comma 7 5 3 4 2" xfId="25793" xr:uid="{C46FFFC4-5367-43D9-A0F2-883957F7948E}"/>
    <cellStyle name="Comma 7 5 3 4 3" xfId="25049" xr:uid="{B860A217-F0E0-4C8F-8370-1FADC8BB8F47}"/>
    <cellStyle name="Comma 7 5 3 5" xfId="4416" xr:uid="{C9503F72-C980-4EA6-9C7B-463E12EBFCF4}"/>
    <cellStyle name="Comma 7 5 3 5 2" xfId="9188" xr:uid="{5A1C26EA-F208-48EE-86DD-9FFC88BAFD19}"/>
    <cellStyle name="Comma 7 5 3 5 2 2" xfId="19568" xr:uid="{FCD690AC-5AC5-4154-904A-D83197D1328E}"/>
    <cellStyle name="Comma 7 5 3 5 2 3" xfId="31082" xr:uid="{D2DA8AD8-9203-46A4-840D-08F9276927A9}"/>
    <cellStyle name="Comma 7 5 3 5 2 4" xfId="30775" xr:uid="{ADEA8ABE-EF1C-4EE3-B196-098AA0C6560D}"/>
    <cellStyle name="Comma 7 5 3 5 3" xfId="12021" xr:uid="{FE1AF542-490F-455D-B3A3-CBC2CF555370}"/>
    <cellStyle name="Comma 7 5 3 5 3 2" xfId="22401" xr:uid="{00BE9369-0DF0-4924-8996-08D0CF6B80B1}"/>
    <cellStyle name="Comma 7 5 3 5 4" xfId="26389" xr:uid="{6B4CBF57-0C58-4E6E-8425-E119C9F18CE3}"/>
    <cellStyle name="Comma 7 5 3 5 5" xfId="26811" xr:uid="{2D16A3FA-6801-4321-9577-5BCA3F3D3CF6}"/>
    <cellStyle name="Comma 7 5 3 5 6" xfId="16735" xr:uid="{16B91357-5D72-4047-8D44-EA5C0437341A}"/>
    <cellStyle name="Comma 7 5 3 6" xfId="4913" xr:uid="{52DF5D1D-58FF-4F8F-A9B2-66477038F575}"/>
    <cellStyle name="Comma 7 5 3 6 2" xfId="27200" xr:uid="{6326BB40-03C3-4902-9C37-66E177A6EE9F}"/>
    <cellStyle name="Comma 7 5 3 6 3" xfId="26125" xr:uid="{8D6A2465-16E8-4E6F-A741-2AF012D9129F}"/>
    <cellStyle name="Comma 7 5 3 6 4" xfId="14205" xr:uid="{B4665CA3-479F-4BA8-B01A-97C19FE4190B}"/>
    <cellStyle name="Comma 7 5 3 7" xfId="6658" xr:uid="{1AFEB5F0-FB19-4185-86EE-541F27F587A7}"/>
    <cellStyle name="Comma 7 5 3 7 2" xfId="17038" xr:uid="{958F4867-4E4C-4A39-88B9-A6A66A6A68B3}"/>
    <cellStyle name="Comma 7 5 3 8" xfId="9491" xr:uid="{4B8908AE-1128-4C15-8990-7885F7F4F125}"/>
    <cellStyle name="Comma 7 5 3 8 2" xfId="19871" xr:uid="{57CCC8A8-3DAE-4B38-9E91-BA0D903C5B64}"/>
    <cellStyle name="Comma 7 5 3 9" xfId="25475" xr:uid="{07803372-5954-4D9E-9D44-7FB4212F89A6}"/>
    <cellStyle name="Comma 7 5 4" xfId="524" xr:uid="{00000000-0005-0000-0000-0000E4020000}"/>
    <cellStyle name="Comma 7 5 4 2" xfId="1778" xr:uid="{00000000-0005-0000-0000-0000E5020000}"/>
    <cellStyle name="Comma 7 5 4 2 2" xfId="24446" xr:uid="{BF2EC34A-698B-443F-AAE6-00CE8E0BD838}"/>
    <cellStyle name="Comma 7 5 4 2 2 2" xfId="29812" xr:uid="{ACABB38E-F2C3-4AC1-BAE5-A0B7DA0C7293}"/>
    <cellStyle name="Comma 7 5 4 2 2 2 2" xfId="30778" xr:uid="{AF40BC1E-0D28-4ADA-909F-280C9863C3CF}"/>
    <cellStyle name="Comma 7 5 4 2 3" xfId="25558" xr:uid="{57C8C355-B884-4ABB-8802-01C4ABA7B528}"/>
    <cellStyle name="Comma 7 5 4 2 4" xfId="30038" xr:uid="{2590A26D-2BC3-46D2-9CBC-376320D777B3}"/>
    <cellStyle name="Comma 7 5 4 3" xfId="1779" xr:uid="{00000000-0005-0000-0000-0000E6020000}"/>
    <cellStyle name="Comma 7 5 4 4" xfId="1777" xr:uid="{00000000-0005-0000-0000-0000E7020000}"/>
    <cellStyle name="Comma 7 5 4 5" xfId="4914" xr:uid="{DB919833-4F3D-4DD0-92E0-182B07EEBA4A}"/>
    <cellStyle name="Comma 7 5 4 5 2" xfId="14206" xr:uid="{40ACD453-DF55-4FFD-A391-5CE1BDDCA524}"/>
    <cellStyle name="Comma 7 5 4 5 2 2" xfId="31115" xr:uid="{AFD7E339-6562-4166-B7E4-17A96787670E}"/>
    <cellStyle name="Comma 7 5 4 5 2 3" xfId="30777" xr:uid="{171CD150-B758-49E1-ADA7-FED0D3CB3AFB}"/>
    <cellStyle name="Comma 7 5 4 6" xfId="6659" xr:uid="{3A3D3219-E4C3-4D65-9D99-82110F79AA60}"/>
    <cellStyle name="Comma 7 5 4 6 2" xfId="17039" xr:uid="{279B2CF0-A082-4FCF-9AAF-773691DA413F}"/>
    <cellStyle name="Comma 7 5 4 7" xfId="9492" xr:uid="{FCA469A8-8931-48F6-926A-41861DF39F45}"/>
    <cellStyle name="Comma 7 5 4 7 2" xfId="19872" xr:uid="{55A2D2CF-771F-45C4-8325-93696FF6CA25}"/>
    <cellStyle name="Comma 7 5 4 8" xfId="22754" xr:uid="{A900A73F-8391-41AF-A37D-A96D0AAB769A}"/>
    <cellStyle name="Comma 7 5 4 9" xfId="13373" xr:uid="{5991FD6E-E04B-4B1E-8779-90B5E1B3389E}"/>
    <cellStyle name="Comma 7 5 5" xfId="1780" xr:uid="{00000000-0005-0000-0000-0000E8020000}"/>
    <cellStyle name="Comma 7 5 5 2" xfId="2509" xr:uid="{00000000-0005-0000-0000-000041020000}"/>
    <cellStyle name="Comma 7 5 5 2 2" xfId="7634" xr:uid="{8BD04E5F-2AF6-4CAB-B0E4-9422C199D6EF}"/>
    <cellStyle name="Comma 7 5 5 2 2 2" xfId="18014" xr:uid="{1522A619-7A17-43D7-9F68-0A37B7D1ACB6}"/>
    <cellStyle name="Comma 7 5 5 2 3" xfId="10467" xr:uid="{F92458F7-2A4F-44FD-AEF2-734C921800EA}"/>
    <cellStyle name="Comma 7 5 5 2 3 2" xfId="20847" xr:uid="{AC8B4F3C-0517-4D8B-A400-6A262C563C4C}"/>
    <cellStyle name="Comma 7 5 5 2 4" xfId="15181" xr:uid="{C2388372-8FDB-4F2C-93F5-96DE42466C4F}"/>
    <cellStyle name="Comma 7 5 5 2 5" xfId="30439" xr:uid="{03E98A0F-5295-4006-9775-DC44882EA57A}"/>
    <cellStyle name="Comma 7 5 5 3" xfId="3667" xr:uid="{00000000-0005-0000-0000-0000E8020000}"/>
    <cellStyle name="Comma 7 5 5 4" xfId="5637" xr:uid="{549DF708-A440-479B-B2F3-1DB44B4EF640}"/>
    <cellStyle name="Comma 7 5 5 4 2" xfId="29845" xr:uid="{0CCCBC86-3CE8-47B5-9F99-C8ED5F9D97B3}"/>
    <cellStyle name="Comma 7 5 5 5" xfId="23829" xr:uid="{7ABF10FD-54AF-4FCB-A30B-74C19BFAC23C}"/>
    <cellStyle name="Comma 7 5 5 6" xfId="12897" xr:uid="{2299A01D-B91F-4761-845C-904B07E66C70}"/>
    <cellStyle name="Comma 7 5 6" xfId="1781" xr:uid="{00000000-0005-0000-0000-0000E9020000}"/>
    <cellStyle name="Comma 7 5 6 2" xfId="2285" xr:uid="{00000000-0005-0000-0000-00003B020000}"/>
    <cellStyle name="Comma 7 5 6 2 2" xfId="7412" xr:uid="{96301E53-3181-48FB-8AC6-3E2E435B2651}"/>
    <cellStyle name="Comma 7 5 6 2 2 2" xfId="17792" xr:uid="{E5BBB9F5-82C1-44B3-AB90-B6D07CA561EC}"/>
    <cellStyle name="Comma 7 5 6 2 3" xfId="10245" xr:uid="{1C344A61-EF6C-4749-8CC5-F367E86BAEC6}"/>
    <cellStyle name="Comma 7 5 6 2 3 2" xfId="20625" xr:uid="{6F00D7DF-26C0-4026-B970-FCDB35570BB5}"/>
    <cellStyle name="Comma 7 5 6 2 4" xfId="26703" xr:uid="{25367A79-03FE-4E99-A6D9-B39A4C021B71}"/>
    <cellStyle name="Comma 7 5 6 2 5" xfId="28077" xr:uid="{81956DED-55C2-46FF-BA51-2B1FE576EDA6}"/>
    <cellStyle name="Comma 7 5 6 2 6" xfId="14959" xr:uid="{1FC506FA-B02F-4406-BE5D-1A0AB0002CD6}"/>
    <cellStyle name="Comma 7 5 6 3" xfId="3708" xr:uid="{00000000-0005-0000-0000-0000E9020000}"/>
    <cellStyle name="Comma 7 5 6 4" xfId="23748" xr:uid="{28F6DA41-D61A-4D0F-9CA7-CAF5D179111F}"/>
    <cellStyle name="Comma 7 5 6 4 2" xfId="29871" xr:uid="{1E50365E-F381-4A78-9DEE-85DE002A0ED4}"/>
    <cellStyle name="Comma 7 5 6 5" xfId="30001" xr:uid="{2C6228CA-1ACB-48D5-AC98-48ED27FB57CC}"/>
    <cellStyle name="Comma 7 5 7" xfId="1767" xr:uid="{00000000-0005-0000-0000-0000EA020000}"/>
    <cellStyle name="Comma 7 5 7 2" xfId="25767" xr:uid="{F584A0C8-D732-472C-8BC3-DCA82A4452C1}"/>
    <cellStyle name="Comma 7 5 7 3" xfId="24311" xr:uid="{DE1C596D-9290-445D-A960-F019D4EBE472}"/>
    <cellStyle name="Comma 7 5 8" xfId="3872" xr:uid="{48CD740C-5852-4F71-8415-A59533214287}"/>
    <cellStyle name="Comma 7 5 8 2" xfId="8704" xr:uid="{2092291F-6D19-473F-B830-5642A321C9E0}"/>
    <cellStyle name="Comma 7 5 8 2 2" xfId="19084" xr:uid="{3C3C96BC-C15B-42E8-A25D-DFE52D72489C}"/>
    <cellStyle name="Comma 7 5 8 3" xfId="11537" xr:uid="{45226AFF-2E75-4335-B2ED-828ECCDB1B2E}"/>
    <cellStyle name="Comma 7 5 8 3 2" xfId="21917" xr:uid="{3BD3D099-5148-4FEB-9872-FEC1BB64264A}"/>
    <cellStyle name="Comma 7 5 8 4" xfId="27226" xr:uid="{9D9EC285-B6D7-4808-A5A5-F2B84F97DB89}"/>
    <cellStyle name="Comma 7 5 8 5" xfId="26602" xr:uid="{EA04B149-B8A8-46AB-8B5F-D3490B78CF45}"/>
    <cellStyle name="Comma 7 5 8 6" xfId="16251" xr:uid="{0F497EE2-3708-464E-B533-49B9C695DDE7}"/>
    <cellStyle name="Comma 7 5 9" xfId="4910" xr:uid="{EFAE726E-D909-4F3A-A93D-88D212696C5B}"/>
    <cellStyle name="Comma 7 5 9 2" xfId="27479" xr:uid="{5BA3817F-2561-481C-A447-26DAD1F5D2D1}"/>
    <cellStyle name="Comma 7 5 9 3" xfId="28117" xr:uid="{F59C1B3D-7808-45AB-A87E-F0FFD805067B}"/>
    <cellStyle name="Comma 7 5 9 4" xfId="14202" xr:uid="{F41FDCFE-A946-4145-AE37-811A2338AAC6}"/>
    <cellStyle name="Comma 7 6" xfId="525" xr:uid="{00000000-0005-0000-0000-0000EB020000}"/>
    <cellStyle name="Comma 7 6 10" xfId="6660" xr:uid="{3C922A1C-3EDF-4ADB-BCF9-4AAAD0AD9E0B}"/>
    <cellStyle name="Comma 7 6 10 2" xfId="17040" xr:uid="{7F79C41C-4C72-473D-8C7E-2F2111D1976D}"/>
    <cellStyle name="Comma 7 6 11" xfId="9493" xr:uid="{64755B39-2642-4500-B52C-9B7320D95F8E}"/>
    <cellStyle name="Comma 7 6 11 2" xfId="19873" xr:uid="{DFB4B661-D0C2-4C9C-98F4-4E5EC8E5A97B}"/>
    <cellStyle name="Comma 7 6 12" xfId="23726" xr:uid="{5BEAD8CD-3BBE-4F24-849F-DEB87F170612}"/>
    <cellStyle name="Comma 7 6 13" xfId="12518" xr:uid="{30036AA6-4C98-40E0-9CD5-00847A39A7FB}"/>
    <cellStyle name="Comma 7 6 2" xfId="526" xr:uid="{00000000-0005-0000-0000-0000EC020000}"/>
    <cellStyle name="Comma 7 6 2 10" xfId="25114" xr:uid="{814FE15A-4D33-47EF-8D30-EACB30C37661}"/>
    <cellStyle name="Comma 7 6 2 11" xfId="12676" xr:uid="{6724AC7A-9AE5-497A-A10F-2236E9674140}"/>
    <cellStyle name="Comma 7 6 2 2" xfId="527" xr:uid="{00000000-0005-0000-0000-0000ED020000}"/>
    <cellStyle name="Comma 7 6 2 2 2" xfId="1785" xr:uid="{00000000-0005-0000-0000-0000EE020000}"/>
    <cellStyle name="Comma 7 6 2 2 2 2" xfId="24579" xr:uid="{5DC6A7E0-F1A5-4CA2-B4F1-40AE2DEBE743}"/>
    <cellStyle name="Comma 7 6 2 2 2 2 2" xfId="29799" xr:uid="{6530A366-0929-4E11-BB5C-1247AF3904CA}"/>
    <cellStyle name="Comma 7 6 2 2 2 2 2 2" xfId="30780" xr:uid="{CD5614D8-BFEE-49F5-8B7B-9193CFB74C10}"/>
    <cellStyle name="Comma 7 6 2 2 2 3" xfId="23933" xr:uid="{E36F713B-902C-474C-93D2-2A68907E4954}"/>
    <cellStyle name="Comma 7 6 2 2 2 4" xfId="30059" xr:uid="{01672D53-D010-430C-A056-32DE89E2A64E}"/>
    <cellStyle name="Comma 7 6 2 2 3" xfId="1786" xr:uid="{00000000-0005-0000-0000-0000EF020000}"/>
    <cellStyle name="Comma 7 6 2 2 3 2" xfId="28555" xr:uid="{5E0339E1-F027-4441-B67C-359CFFC3FA81}"/>
    <cellStyle name="Comma 7 6 2 2 3 3" xfId="26687" xr:uid="{49DBD4AD-E167-4C32-A3F1-77C9BEF24AA4}"/>
    <cellStyle name="Comma 7 6 2 2 4" xfId="1784" xr:uid="{00000000-0005-0000-0000-0000F0020000}"/>
    <cellStyle name="Comma 7 6 2 2 5" xfId="4917" xr:uid="{568104A5-BF9E-4CAB-8466-A723EBB6FFCC}"/>
    <cellStyle name="Comma 7 6 2 2 5 2" xfId="27422" xr:uid="{6D27C4D8-3DCA-45E9-B4AB-2A98FB1E5EE5}"/>
    <cellStyle name="Comma 7 6 2 2 5 2 2" xfId="31190" xr:uid="{5D3FFA2F-4D53-434E-94A8-7F717C58A0F3}"/>
    <cellStyle name="Comma 7 6 2 2 5 2 3" xfId="30779" xr:uid="{1CC38D04-CD23-46B7-BB5E-CB53C7761DA1}"/>
    <cellStyle name="Comma 7 6 2 2 5 3" xfId="27496" xr:uid="{C946227B-FD3C-4022-B083-3E43AC2359BB}"/>
    <cellStyle name="Comma 7 6 2 2 5 4" xfId="14209" xr:uid="{E793957B-5283-40B1-A140-FAE3C320445E}"/>
    <cellStyle name="Comma 7 6 2 2 6" xfId="6662" xr:uid="{08D01A92-D402-4010-8F82-1B92687A9318}"/>
    <cellStyle name="Comma 7 6 2 2 6 2" xfId="17042" xr:uid="{2B0FA746-237E-4BCF-9749-FA783E15E6B1}"/>
    <cellStyle name="Comma 7 6 2 2 7" xfId="9495" xr:uid="{CB4BEAF8-8EA1-4E64-B2B4-DB3E3BE6CFC4}"/>
    <cellStyle name="Comma 7 6 2 2 7 2" xfId="19875" xr:uid="{D7BF4F8A-54A9-412F-8ACF-CC7A9377CEF4}"/>
    <cellStyle name="Comma 7 6 2 2 8" xfId="23650" xr:uid="{46A5AAB7-7F4C-49F6-98ED-6349F507F456}"/>
    <cellStyle name="Comma 7 6 2 2 9" xfId="13584" xr:uid="{BF096EB4-D816-419A-A0CF-AECE1917DBF7}"/>
    <cellStyle name="Comma 7 6 2 3" xfId="1787" xr:uid="{00000000-0005-0000-0000-0000F1020000}"/>
    <cellStyle name="Comma 7 6 2 3 2" xfId="2683" xr:uid="{00000000-0005-0000-0000-000045020000}"/>
    <cellStyle name="Comma 7 6 2 3 2 2" xfId="7807" xr:uid="{BF3D237B-7A5C-4AAA-888F-27E9372A55C6}"/>
    <cellStyle name="Comma 7 6 2 3 2 2 2" xfId="18187" xr:uid="{C7FBD44B-FA60-4D74-A7B2-1672FA506946}"/>
    <cellStyle name="Comma 7 6 2 3 2 3" xfId="10640" xr:uid="{6E4FC81E-5D87-4568-B43B-22C6D3B722B4}"/>
    <cellStyle name="Comma 7 6 2 3 2 3 2" xfId="21020" xr:uid="{4C3A11D8-3CA8-4B93-8360-3532C16154E6}"/>
    <cellStyle name="Comma 7 6 2 3 2 4" xfId="15354" xr:uid="{F5ABC2AE-96BF-4503-97DF-050751112AFA}"/>
    <cellStyle name="Comma 7 6 2 3 2 5" xfId="30440" xr:uid="{D87D8F3D-F43C-41C0-8037-C1D88E2C0419}"/>
    <cellStyle name="Comma 7 6 2 3 3" xfId="3617" xr:uid="{00000000-0005-0000-0000-0000F1020000}"/>
    <cellStyle name="Comma 7 6 2 3 4" xfId="5638" xr:uid="{A859882B-B923-4E27-B0EB-8C0E2A828252}"/>
    <cellStyle name="Comma 7 6 2 3 4 2" xfId="29755" xr:uid="{2383F154-FBC3-4396-AA20-4E3ACC12478B}"/>
    <cellStyle name="Comma 7 6 2 3 5" xfId="24407" xr:uid="{EC228E64-B2C8-4AC7-BE4E-D17338AB1515}"/>
    <cellStyle name="Comma 7 6 2 3 6" xfId="13094" xr:uid="{C208DBAA-B733-4EC3-AE62-2CF8D1447AE0}"/>
    <cellStyle name="Comma 7 6 2 4" xfId="1788" xr:uid="{00000000-0005-0000-0000-0000F2020000}"/>
    <cellStyle name="Comma 7 6 2 4 2" xfId="4663" xr:uid="{50E6BFA1-74EF-4B19-9EE4-646816D6291E}"/>
    <cellStyle name="Comma 7 6 2 4 2 2" xfId="9411" xr:uid="{6712593D-4D90-4972-B5EA-F02A2074CDB3}"/>
    <cellStyle name="Comma 7 6 2 4 2 2 2" xfId="19791" xr:uid="{8E197436-3704-4568-9E55-6040B877C7C6}"/>
    <cellStyle name="Comma 7 6 2 4 2 2 3" xfId="31109" xr:uid="{53BB95EB-C7DA-4A8C-A4C2-E7F1D2015036}"/>
    <cellStyle name="Comma 7 6 2 4 2 2 4" xfId="30781" xr:uid="{BFE3B2AC-07A6-4004-A56B-5447B1DA410D}"/>
    <cellStyle name="Comma 7 6 2 4 2 3" xfId="12244" xr:uid="{3CB18AEA-CAC2-4D64-9896-F6D9491787E4}"/>
    <cellStyle name="Comma 7 6 2 4 2 3 2" xfId="22624" xr:uid="{0DAC3779-A367-4685-9318-BD1DC710C257}"/>
    <cellStyle name="Comma 7 6 2 4 2 4" xfId="25843" xr:uid="{90FCDCF5-0E73-428A-AD01-8BD32EE7A20A}"/>
    <cellStyle name="Comma 7 6 2 4 2 5" xfId="26943" xr:uid="{FDEAC753-4E39-4E73-BA38-3471ED455783}"/>
    <cellStyle name="Comma 7 6 2 4 2 6" xfId="16958" xr:uid="{FB80DAFC-A2F7-40F0-AB68-3C4DEBDA971E}"/>
    <cellStyle name="Comma 7 6 2 4 3" xfId="23502" xr:uid="{04889AB2-5596-4889-95C2-683574FB893B}"/>
    <cellStyle name="Comma 7 6 2 4 3 2" xfId="29909" xr:uid="{A56ADC01-A341-4692-A5BD-408AA86B465C}"/>
    <cellStyle name="Comma 7 6 2 4 4" xfId="30021" xr:uid="{038B0F77-68FE-441B-A2D7-3E607D8FBD3E}"/>
    <cellStyle name="Comma 7 6 2 5" xfId="1783" xr:uid="{00000000-0005-0000-0000-0000F3020000}"/>
    <cellStyle name="Comma 7 6 2 5 2" xfId="25693" xr:uid="{43A0D14E-D700-4A27-B4AB-31B149617AFF}"/>
    <cellStyle name="Comma 7 6 2 5 3" xfId="24098" xr:uid="{54D0671A-307C-4728-BC97-C34C5ECF5973}"/>
    <cellStyle name="Comma 7 6 2 6" xfId="4132" xr:uid="{F945E186-3247-4F6C-B426-F7EFD44BCD80}"/>
    <cellStyle name="Comma 7 6 2 6 2" xfId="8904" xr:uid="{DE90C64F-E618-43DD-89D7-72CB5AD9AA83}"/>
    <cellStyle name="Comma 7 6 2 6 2 2" xfId="19284" xr:uid="{10632414-1D65-4747-948E-6E1245FE22D9}"/>
    <cellStyle name="Comma 7 6 2 6 3" xfId="11737" xr:uid="{5AB719FF-2D36-40CA-B87B-E0EEB0F6B2A4}"/>
    <cellStyle name="Comma 7 6 2 6 3 2" xfId="22117" xr:uid="{EF699C44-1A09-41A7-875A-469875BB7530}"/>
    <cellStyle name="Comma 7 6 2 6 4" xfId="27115" xr:uid="{E4AFD861-E5CC-47DE-95E7-34710AD78800}"/>
    <cellStyle name="Comma 7 6 2 6 5" xfId="26443" xr:uid="{5506A1C8-F541-44DE-857E-8369B4475383}"/>
    <cellStyle name="Comma 7 6 2 6 6" xfId="16451" xr:uid="{6857E195-9D92-4D19-A4E3-236B3934BF3B}"/>
    <cellStyle name="Comma 7 6 2 7" xfId="4916" xr:uid="{FE403337-2F0D-4875-BE3F-AE4E3512D1C4}"/>
    <cellStyle name="Comma 7 6 2 7 2" xfId="27184" xr:uid="{223CDA76-39A1-462B-B62D-67B01570377D}"/>
    <cellStyle name="Comma 7 6 2 7 3" xfId="25875" xr:uid="{2EA461FC-8742-4111-9649-6F3E9C6FB2B2}"/>
    <cellStyle name="Comma 7 6 2 7 4" xfId="14208" xr:uid="{3D7978FF-A8A6-4159-87A7-1406E29B3FFC}"/>
    <cellStyle name="Comma 7 6 2 8" xfId="6661" xr:uid="{6BFB99A7-C150-4A32-91F9-F00DD3F6570A}"/>
    <cellStyle name="Comma 7 6 2 8 2" xfId="17041" xr:uid="{E695DF8E-2F2C-42CB-86B7-745C00487F72}"/>
    <cellStyle name="Comma 7 6 2 9" xfId="9494" xr:uid="{9FEF4260-B3EB-478D-9250-28C108D44304}"/>
    <cellStyle name="Comma 7 6 2 9 2" xfId="19874" xr:uid="{994A1F05-8638-445F-81D5-DDF77F57B939}"/>
    <cellStyle name="Comma 7 6 3" xfId="528" xr:uid="{00000000-0005-0000-0000-0000F4020000}"/>
    <cellStyle name="Comma 7 6 3 10" xfId="13585" xr:uid="{56574CA9-3593-4025-BED2-E7C628883E83}"/>
    <cellStyle name="Comma 7 6 3 2" xfId="1790" xr:uid="{00000000-0005-0000-0000-0000F5020000}"/>
    <cellStyle name="Comma 7 6 3 2 2" xfId="22750" xr:uid="{593812E3-2DDF-4E3E-AF86-94AFED44583B}"/>
    <cellStyle name="Comma 7 6 3 2 2 2" xfId="29806" xr:uid="{C1CE4960-82BB-4DAF-BD8F-C3EF7E964D61}"/>
    <cellStyle name="Comma 7 6 3 2 2 2 2" xfId="30783" xr:uid="{05E51192-649A-411F-9AB3-46D1F40C9C68}"/>
    <cellStyle name="Comma 7 6 3 2 3" xfId="25624" xr:uid="{EF760203-0895-4660-ABBE-998EE7974075}"/>
    <cellStyle name="Comma 7 6 3 2 3 2" xfId="26188" xr:uid="{817FEF4E-F9EF-4ACF-AE83-5398CABA09AF}"/>
    <cellStyle name="Comma 7 6 3 2 4" xfId="30060" xr:uid="{A2F331B9-7AA9-4AC8-AD6F-60544D09BFCC}"/>
    <cellStyle name="Comma 7 6 3 3" xfId="1791" xr:uid="{00000000-0005-0000-0000-0000F6020000}"/>
    <cellStyle name="Comma 7 6 3 4" xfId="1789" xr:uid="{00000000-0005-0000-0000-0000F7020000}"/>
    <cellStyle name="Comma 7 6 3 4 2" xfId="26137" xr:uid="{E6EA9670-01AD-4097-8942-F95C02BBB311}"/>
    <cellStyle name="Comma 7 6 3 4 3" xfId="27842" xr:uid="{2083A926-FFA6-4312-9EFE-62A3FA2AB227}"/>
    <cellStyle name="Comma 7 6 3 5" xfId="4417" xr:uid="{17EE87F9-E15C-49D6-B698-675BFE4FD544}"/>
    <cellStyle name="Comma 7 6 3 5 2" xfId="9189" xr:uid="{B9F2C594-CA1B-4D92-82B7-FE9881B6570F}"/>
    <cellStyle name="Comma 7 6 3 5 2 2" xfId="19569" xr:uid="{8CB3C512-BA74-4514-9D59-133ED75F9BC5}"/>
    <cellStyle name="Comma 7 6 3 5 2 3" xfId="31083" xr:uid="{5B1F8756-6123-46BD-9F5C-3032651408D7}"/>
    <cellStyle name="Comma 7 6 3 5 2 4" xfId="30782" xr:uid="{75EF5744-0076-4620-A6E4-89D8800440B2}"/>
    <cellStyle name="Comma 7 6 3 5 3" xfId="12022" xr:uid="{6457D9C0-646F-48BD-A790-54F396FCF5C2}"/>
    <cellStyle name="Comma 7 6 3 5 3 2" xfId="22402" xr:uid="{2AE34014-F6E9-43B0-A9B5-3B3CA21E8788}"/>
    <cellStyle name="Comma 7 6 3 5 4" xfId="28329" xr:uid="{182E924A-FF7E-42F9-9D6F-3A88F64A8DB2}"/>
    <cellStyle name="Comma 7 6 3 5 5" xfId="26326" xr:uid="{F635D046-8281-43E0-AD08-5830F511022A}"/>
    <cellStyle name="Comma 7 6 3 5 6" xfId="16736" xr:uid="{F9D2678E-A41C-40F6-972B-1B0C4D2A6423}"/>
    <cellStyle name="Comma 7 6 3 6" xfId="4918" xr:uid="{33EFC1D5-54EB-4630-90A0-666D9DDD8F4A}"/>
    <cellStyle name="Comma 7 6 3 6 2" xfId="27262" xr:uid="{3DBEA452-D5B7-4573-9611-B22636B32724}"/>
    <cellStyle name="Comma 7 6 3 6 3" xfId="27856" xr:uid="{18868A69-83E5-43C1-B06F-3600A8F65256}"/>
    <cellStyle name="Comma 7 6 3 6 4" xfId="14210" xr:uid="{9E573F68-FCB4-4BA3-B42E-E92861EC75F0}"/>
    <cellStyle name="Comma 7 6 3 7" xfId="6663" xr:uid="{7052F44D-9F59-41BC-8F0E-03F9C92B062F}"/>
    <cellStyle name="Comma 7 6 3 7 2" xfId="17043" xr:uid="{C390A5C7-FDCB-42E1-917F-5CF360D52B23}"/>
    <cellStyle name="Comma 7 6 3 8" xfId="9496" xr:uid="{EA7EDDA5-DEB2-4B2A-B71E-B6740F9D6D4A}"/>
    <cellStyle name="Comma 7 6 3 8 2" xfId="19876" xr:uid="{B355EA29-EC2F-469C-A830-D4B3E64D5A5E}"/>
    <cellStyle name="Comma 7 6 3 9" xfId="23263" xr:uid="{C9357FCF-C68B-423E-8713-5590C530334C}"/>
    <cellStyle name="Comma 7 6 4" xfId="529" xr:uid="{00000000-0005-0000-0000-0000F8020000}"/>
    <cellStyle name="Comma 7 6 4 2" xfId="1793" xr:uid="{00000000-0005-0000-0000-0000F9020000}"/>
    <cellStyle name="Comma 7 6 4 2 2" xfId="23916" xr:uid="{461306F4-CC51-41EF-898A-E9488C332240}"/>
    <cellStyle name="Comma 7 6 4 2 2 2" xfId="29810" xr:uid="{57D54F67-70B5-4496-B67A-CCD271CE0A1A}"/>
    <cellStyle name="Comma 7 6 4 2 2 2 2" xfId="30785" xr:uid="{275B49E3-BA19-4808-AF0E-992BAD75E9CA}"/>
    <cellStyle name="Comma 7 6 4 2 3" xfId="24293" xr:uid="{089D13FD-4729-4D15-80E1-E28074858099}"/>
    <cellStyle name="Comma 7 6 4 2 4" xfId="30039" xr:uid="{3CAEEE8B-0AAD-4E47-8D9D-7B15CA8A6CF5}"/>
    <cellStyle name="Comma 7 6 4 3" xfId="1794" xr:uid="{00000000-0005-0000-0000-0000FA020000}"/>
    <cellStyle name="Comma 7 6 4 4" xfId="1792" xr:uid="{00000000-0005-0000-0000-0000FB020000}"/>
    <cellStyle name="Comma 7 6 4 5" xfId="4919" xr:uid="{2C77362A-6873-444E-B14C-FAA30BCA57CB}"/>
    <cellStyle name="Comma 7 6 4 5 2" xfId="14211" xr:uid="{C6C22BA0-4EEC-40BF-9A2B-ECD4F30E0328}"/>
    <cellStyle name="Comma 7 6 4 5 2 2" xfId="31116" xr:uid="{108BB9CF-32ED-4F0D-84FA-ED3968C16286}"/>
    <cellStyle name="Comma 7 6 4 5 2 3" xfId="30784" xr:uid="{0C9D9E98-C376-4509-99C7-461FA0F154D1}"/>
    <cellStyle name="Comma 7 6 4 6" xfId="6664" xr:uid="{B5D98CB2-C2F7-4A23-B0A0-CAFC738FBDA2}"/>
    <cellStyle name="Comma 7 6 4 6 2" xfId="17044" xr:uid="{CB0A4849-9D34-4D9C-828B-FA1FD7A9C39E}"/>
    <cellStyle name="Comma 7 6 4 7" xfId="9497" xr:uid="{A7F82291-B191-4B31-9A00-3C33733B7CDB}"/>
    <cellStyle name="Comma 7 6 4 7 2" xfId="19877" xr:uid="{895531C1-A89E-4C95-A546-1604F409EE1B}"/>
    <cellStyle name="Comma 7 6 4 8" xfId="23398" xr:uid="{1B88D223-F22D-4CD0-9B37-64E4FFB2E99C}"/>
    <cellStyle name="Comma 7 6 4 9" xfId="13374" xr:uid="{D6DEE421-8356-4C29-8B02-F990C6140E48}"/>
    <cellStyle name="Comma 7 6 5" xfId="1795" xr:uid="{00000000-0005-0000-0000-0000FC020000}"/>
    <cellStyle name="Comma 7 6 5 2" xfId="2572" xr:uid="{00000000-0005-0000-0000-000048020000}"/>
    <cellStyle name="Comma 7 6 5 2 2" xfId="7697" xr:uid="{214766C4-5442-4056-BBCF-25EFC9D14903}"/>
    <cellStyle name="Comma 7 6 5 2 2 2" xfId="18077" xr:uid="{7ABFEC52-D2E5-4E24-985B-B77C47CD40DF}"/>
    <cellStyle name="Comma 7 6 5 2 3" xfId="10530" xr:uid="{E4338EB2-8C0F-49BC-AB64-1C26551D1A54}"/>
    <cellStyle name="Comma 7 6 5 2 3 2" xfId="20910" xr:uid="{EE5AFDC6-F44C-47C9-AC73-44AAC855D5F6}"/>
    <cellStyle name="Comma 7 6 5 2 4" xfId="15244" xr:uid="{091C491E-3118-48B7-8179-E6285792460D}"/>
    <cellStyle name="Comma 7 6 5 2 5" xfId="30441" xr:uid="{F7FA1887-1CFD-4A77-A944-6246311872AB}"/>
    <cellStyle name="Comma 7 6 5 3" xfId="2062" xr:uid="{00000000-0005-0000-0000-0000FC020000}"/>
    <cellStyle name="Comma 7 6 5 4" xfId="5639" xr:uid="{E6B8AE12-F1B5-499A-8F3E-004979DA9C30}"/>
    <cellStyle name="Comma 7 6 5 4 2" xfId="29846" xr:uid="{7BBD256C-B730-43AF-815C-82C21BC38304}"/>
    <cellStyle name="Comma 7 6 5 5" xfId="23315" xr:uid="{186F7AEF-2327-4ED2-96ED-D56E6A0454EA}"/>
    <cellStyle name="Comma 7 6 5 6" xfId="12960" xr:uid="{E7DC528C-F130-4FF3-A64C-873FB2F5F56E}"/>
    <cellStyle name="Comma 7 6 6" xfId="1796" xr:uid="{00000000-0005-0000-0000-0000FD020000}"/>
    <cellStyle name="Comma 7 6 6 2" xfId="2286" xr:uid="{00000000-0005-0000-0000-000042020000}"/>
    <cellStyle name="Comma 7 6 6 2 2" xfId="7413" xr:uid="{DC0BA885-AAD0-406B-8C49-1F80B01D3139}"/>
    <cellStyle name="Comma 7 6 6 2 2 2" xfId="17793" xr:uid="{097FC72B-A4B1-41F1-89FA-E497A9C55EB6}"/>
    <cellStyle name="Comma 7 6 6 2 3" xfId="10246" xr:uid="{519F6ED0-7B20-436A-85EB-0745016D725D}"/>
    <cellStyle name="Comma 7 6 6 2 3 2" xfId="20626" xr:uid="{DF8105FF-DC48-4A5A-A798-92E7F20D62BA}"/>
    <cellStyle name="Comma 7 6 6 2 4" xfId="28719" xr:uid="{E1AB2579-9A5D-455E-A557-06AF11B88023}"/>
    <cellStyle name="Comma 7 6 6 2 5" xfId="27129" xr:uid="{9AA29743-1BB0-42A7-8142-D25BC83613CB}"/>
    <cellStyle name="Comma 7 6 6 2 6" xfId="14960" xr:uid="{D4CDCE7D-8BC5-43F6-B455-A2D94633B00D}"/>
    <cellStyle name="Comma 7 6 6 3" xfId="3565" xr:uid="{00000000-0005-0000-0000-0000FD020000}"/>
    <cellStyle name="Comma 7 6 6 4" xfId="25442" xr:uid="{42872B52-D575-49A2-AA17-DDB0CA2A7F99}"/>
    <cellStyle name="Comma 7 6 6 4 2" xfId="29882" xr:uid="{BA8926F2-5495-4B23-B877-3C97DC6CD642}"/>
    <cellStyle name="Comma 7 6 6 5" xfId="30005" xr:uid="{FA1DB840-8290-41D1-B01F-2F13D74261E2}"/>
    <cellStyle name="Comma 7 6 7" xfId="1782" xr:uid="{00000000-0005-0000-0000-0000FE020000}"/>
    <cellStyle name="Comma 7 6 7 2" xfId="27962" xr:uid="{1D32C5D1-031B-4E2E-A3F9-D5DB05CFD04C}"/>
    <cellStyle name="Comma 7 6 7 3" xfId="26877" xr:uid="{B323087D-4CC4-4BF7-B52C-5DE2B8509722}"/>
    <cellStyle name="Comma 7 6 8" xfId="3873" xr:uid="{A243BA53-A050-43A4-8A3D-C78E4411F594}"/>
    <cellStyle name="Comma 7 6 8 2" xfId="8705" xr:uid="{733A62D6-3F62-4B36-8242-2EBEEB5A247A}"/>
    <cellStyle name="Comma 7 6 8 2 2" xfId="19085" xr:uid="{81A8AB01-5EDE-492D-B7C3-58BE425DAAA2}"/>
    <cellStyle name="Comma 7 6 8 3" xfId="11538" xr:uid="{B218D86A-0B04-4ADA-B846-E6BC15240D73}"/>
    <cellStyle name="Comma 7 6 8 3 2" xfId="21918" xr:uid="{F31D6500-97F9-4A0D-A795-B6A0706BA972}"/>
    <cellStyle name="Comma 7 6 8 4" xfId="26594" xr:uid="{CAC20320-2EAC-4B05-8692-6D3045E06A47}"/>
    <cellStyle name="Comma 7 6 8 5" xfId="27355" xr:uid="{DEE963F9-8BF7-4796-ACC9-4FE8D34367F4}"/>
    <cellStyle name="Comma 7 6 8 6" xfId="16252" xr:uid="{2D16975B-8A13-4782-9163-3507B8A142AF}"/>
    <cellStyle name="Comma 7 6 9" xfId="4915" xr:uid="{E140A11C-3D15-4805-ADFA-F3493BC37417}"/>
    <cellStyle name="Comma 7 6 9 2" xfId="27837" xr:uid="{DBD250EF-0CB8-46C9-8225-D7982C860CC2}"/>
    <cellStyle name="Comma 7 6 9 3" xfId="26538" xr:uid="{E121BB5B-DD5E-428B-81BD-221BD63329A9}"/>
    <cellStyle name="Comma 7 6 9 4" xfId="14207" xr:uid="{4BEFEFAE-F8A4-43F4-B877-5A604371F221}"/>
    <cellStyle name="Comma 7 7" xfId="530" xr:uid="{00000000-0005-0000-0000-0000FF020000}"/>
    <cellStyle name="Comma 7 7 10" xfId="9498" xr:uid="{50FDD31A-098F-48AB-B132-9EE274435206}"/>
    <cellStyle name="Comma 7 7 10 2" xfId="19878" xr:uid="{A8FC17F2-4D77-4ADA-AD8A-911C3D7D6DEA}"/>
    <cellStyle name="Comma 7 7 11" xfId="25360" xr:uid="{118FA5C7-65DC-45FE-B93C-6554CEF9BCA8}"/>
    <cellStyle name="Comma 7 7 12" xfId="12519" xr:uid="{FF46BF83-0098-4B24-9994-7447DE95D4C9}"/>
    <cellStyle name="Comma 7 7 2" xfId="531" xr:uid="{00000000-0005-0000-0000-000000030000}"/>
    <cellStyle name="Comma 7 7 2 2" xfId="1799" xr:uid="{00000000-0005-0000-0000-000001030000}"/>
    <cellStyle name="Comma 7 7 2 2 2" xfId="2877" xr:uid="{00000000-0005-0000-0000-00004B020000}"/>
    <cellStyle name="Comma 7 7 2 2 2 2" xfId="7994" xr:uid="{D28A7FE0-815E-40F6-B577-8EE44F14115F}"/>
    <cellStyle name="Comma 7 7 2 2 2 2 2" xfId="18374" xr:uid="{7E714202-2115-41B1-BE5B-C9B27748611D}"/>
    <cellStyle name="Comma 7 7 2 2 2 2 2 2" xfId="31136" xr:uid="{7B4E6E3D-5D0B-40D6-84BD-43D775109142}"/>
    <cellStyle name="Comma 7 7 2 2 2 2 2 3" xfId="30786" xr:uid="{B018A964-2BCE-44BC-8397-0B29A05DF726}"/>
    <cellStyle name="Comma 7 7 2 2 2 3" xfId="10827" xr:uid="{F74D12D5-5D88-48FF-9BD2-A7E636270A5A}"/>
    <cellStyle name="Comma 7 7 2 2 2 3 2" xfId="21207" xr:uid="{95D531FD-307A-4FF7-8544-4302C89D47C7}"/>
    <cellStyle name="Comma 7 7 2 2 2 4" xfId="27271" xr:uid="{2D36A089-837D-4523-ABDD-F77154AE563C}"/>
    <cellStyle name="Comma 7 7 2 2 2 5" xfId="27934" xr:uid="{DCC99E43-CDA7-4EDE-81A0-F6B7B059AB6F}"/>
    <cellStyle name="Comma 7 7 2 2 2 6" xfId="15541" xr:uid="{04D0BAE1-45A9-4878-AF22-2CF922039EBE}"/>
    <cellStyle name="Comma 7 7 2 2 3" xfId="3579" xr:uid="{00000000-0005-0000-0000-000001030000}"/>
    <cellStyle name="Comma 7 7 2 2 4" xfId="5640" xr:uid="{E60974FD-09CC-420F-88A2-C27C1F08E48E}"/>
    <cellStyle name="Comma 7 7 2 2 4 2" xfId="29765" xr:uid="{FA4FB0BF-A96C-40AA-BA96-8F4951D06A90}"/>
    <cellStyle name="Comma 7 7 2 2 5" xfId="23737" xr:uid="{DDB5FC3F-E011-4CC3-8D63-61A5361B71E1}"/>
    <cellStyle name="Comma 7 7 2 2 6" xfId="13375" xr:uid="{A6B18B30-EDDD-470D-BDBF-EDBB2C02A202}"/>
    <cellStyle name="Comma 7 7 2 3" xfId="1800" xr:uid="{00000000-0005-0000-0000-000002030000}"/>
    <cellStyle name="Comma 7 7 2 3 2" xfId="25032" xr:uid="{6BDD10C8-D5D2-4B16-8186-157162E3C65A}"/>
    <cellStyle name="Comma 7 7 2 3 2 2" xfId="30787" xr:uid="{1E3CD265-152F-4835-8EE5-09A9941F2276}"/>
    <cellStyle name="Comma 7 7 2 3 2 3" xfId="30553" xr:uid="{02D9238D-CBBE-43CD-9C24-03C90F95B3B3}"/>
    <cellStyle name="Comma 7 7 2 3 3" xfId="23909" xr:uid="{53A23F6E-80A4-406E-B3C9-3A9ED17968CC}"/>
    <cellStyle name="Comma 7 7 2 3 4" xfId="30040" xr:uid="{B10D0033-ABBF-4989-8018-A0B99E559E65}"/>
    <cellStyle name="Comma 7 7 2 3 5" xfId="29662" xr:uid="{F6B21234-EF52-417D-A18F-B6EF8AD1E09D}"/>
    <cellStyle name="Comma 7 7 2 4" xfId="1798" xr:uid="{00000000-0005-0000-0000-000003030000}"/>
    <cellStyle name="Comma 7 7 2 4 2" xfId="25968" xr:uid="{928C0968-72D2-40CF-B38F-C587FD022FFD}"/>
    <cellStyle name="Comma 7 7 2 4 2 2" xfId="30788" xr:uid="{7E046A25-CAE9-4CDB-BD51-E8747CBC0EBF}"/>
    <cellStyle name="Comma 7 7 2 4 2 3" xfId="30587" xr:uid="{B9BA8C80-016D-4DAF-B5A7-EEAE08BA1850}"/>
    <cellStyle name="Comma 7 7 2 4 3" xfId="26522" xr:uid="{CAC2A65E-3A8D-42D8-84C7-B38C0C2F5982}"/>
    <cellStyle name="Comma 7 7 2 5" xfId="4921" xr:uid="{239690F2-C5AE-4138-BA4B-E931B00A0C76}"/>
    <cellStyle name="Comma 7 7 2 5 2" xfId="27396" xr:uid="{6C46E5A6-E068-48A6-84C8-923B14C8C664}"/>
    <cellStyle name="Comma 7 7 2 5 3" xfId="26344" xr:uid="{1121C310-24E6-43B1-AD4B-C5140617375D}"/>
    <cellStyle name="Comma 7 7 2 5 4" xfId="14213" xr:uid="{E085C55D-9818-4A07-9CBC-6D2769FAA9C6}"/>
    <cellStyle name="Comma 7 7 2 5 5" xfId="30618" xr:uid="{E846814E-5B6C-4A6E-9E58-68D4CC744C88}"/>
    <cellStyle name="Comma 7 7 2 6" xfId="6666" xr:uid="{DD6743ED-F36E-42EF-BCC8-D247E79BEAB5}"/>
    <cellStyle name="Comma 7 7 2 6 2" xfId="28190" xr:uid="{09C40607-E8D7-4EDF-8CAD-2BBBB59E95FE}"/>
    <cellStyle name="Comma 7 7 2 6 3" xfId="25850" xr:uid="{DF3D8436-B356-46BD-B73F-05EBED1C5A82}"/>
    <cellStyle name="Comma 7 7 2 6 4" xfId="17046" xr:uid="{6560A0A3-9F8F-4350-B9D6-8C08EAF729FA}"/>
    <cellStyle name="Comma 7 7 2 7" xfId="9499" xr:uid="{142BE0BF-F0C7-4044-B001-825484052DB6}"/>
    <cellStyle name="Comma 7 7 2 7 2" xfId="19879" xr:uid="{84AFA158-7969-4E74-A9C1-00288C7EAD7F}"/>
    <cellStyle name="Comma 7 7 2 8" xfId="23569" xr:uid="{B2713F2F-A70B-459F-89CB-BF8108D1CB18}"/>
    <cellStyle name="Comma 7 7 2 9" xfId="12677" xr:uid="{90971410-4F47-4005-9D38-04964861F1BA}"/>
    <cellStyle name="Comma 7 7 3" xfId="532" xr:uid="{00000000-0005-0000-0000-000004030000}"/>
    <cellStyle name="Comma 7 7 3 2" xfId="1802" xr:uid="{00000000-0005-0000-0000-000005030000}"/>
    <cellStyle name="Comma 7 7 3 2 2" xfId="28252" xr:uid="{48865CA2-C9C0-4384-9537-03BE2E1C1AEF}"/>
    <cellStyle name="Comma 7 7 3 2 2 2" xfId="30790" xr:uid="{54EA8795-81FA-4C62-9DDB-F155986CC086}"/>
    <cellStyle name="Comma 7 7 3 2 2 3" xfId="30601" xr:uid="{AC10B343-A6F7-4CEA-BFEF-D4DBB8A29826}"/>
    <cellStyle name="Comma 7 7 3 2 3" xfId="26166" xr:uid="{9DA42141-736D-4760-973F-3846DDC86D5D}"/>
    <cellStyle name="Comma 7 7 3 3" xfId="1803" xr:uid="{00000000-0005-0000-0000-000006030000}"/>
    <cellStyle name="Comma 7 7 3 4" xfId="1801" xr:uid="{00000000-0005-0000-0000-000007030000}"/>
    <cellStyle name="Comma 7 7 3 5" xfId="4922" xr:uid="{8A800B21-38D2-4169-9A0A-C7CE2DCA6913}"/>
    <cellStyle name="Comma 7 7 3 5 2" xfId="27774" xr:uid="{CAC9E993-7576-48F2-90FB-B70206948F53}"/>
    <cellStyle name="Comma 7 7 3 5 2 2" xfId="31196" xr:uid="{222CF450-24C8-4421-8103-13361694F782}"/>
    <cellStyle name="Comma 7 7 3 5 2 3" xfId="30789" xr:uid="{7960C803-F401-450C-B756-1ADD0E85CCC6}"/>
    <cellStyle name="Comma 7 7 3 5 3" xfId="28094" xr:uid="{DE909C5A-C2CB-4711-96D7-5834683A1C78}"/>
    <cellStyle name="Comma 7 7 3 5 4" xfId="14214" xr:uid="{2C8A9832-13D5-4034-8A46-573276CE087F}"/>
    <cellStyle name="Comma 7 7 3 6" xfId="6667" xr:uid="{3F43B62D-2338-43C2-89F5-E9BB71FB2183}"/>
    <cellStyle name="Comma 7 7 3 6 2" xfId="17047" xr:uid="{180EEF6C-AB5A-45C3-8317-609457B02BCF}"/>
    <cellStyle name="Comma 7 7 3 7" xfId="9500" xr:uid="{49A3CF87-C7C0-484A-9E72-9F82C0BF2CD2}"/>
    <cellStyle name="Comma 7 7 3 7 2" xfId="19880" xr:uid="{E964E7FB-30E3-4BAB-82A9-8AEB293FFDF0}"/>
    <cellStyle name="Comma 7 7 3 8" xfId="23299" xr:uid="{5096E029-B4D1-48BF-ABDA-3CDC57159BE6}"/>
    <cellStyle name="Comma 7 7 3 9" xfId="13095" xr:uid="{B0F81821-31D7-4208-8FE0-992320CEBD42}"/>
    <cellStyle name="Comma 7 7 4" xfId="1804" xr:uid="{00000000-0005-0000-0000-000008030000}"/>
    <cellStyle name="Comma 7 7 4 2" xfId="2287" xr:uid="{00000000-0005-0000-0000-000049020000}"/>
    <cellStyle name="Comma 7 7 4 2 2" xfId="7414" xr:uid="{F6D21630-6982-45E4-8F24-E3C9FFF045AE}"/>
    <cellStyle name="Comma 7 7 4 2 2 2" xfId="17794" xr:uid="{0EEBBDB9-627A-4B75-83EB-DBD19366E7CC}"/>
    <cellStyle name="Comma 7 7 4 2 2 2 2" xfId="31126" xr:uid="{578F950F-8ECC-4DFC-BB7D-F799DE989C62}"/>
    <cellStyle name="Comma 7 7 4 2 2 2 3" xfId="30791" xr:uid="{F5A2BB4A-33A4-4166-889B-4FB51AB60A5C}"/>
    <cellStyle name="Comma 7 7 4 2 3" xfId="10247" xr:uid="{AEA8E18D-997D-4E37-AD37-EF558E62476D}"/>
    <cellStyle name="Comma 7 7 4 2 3 2" xfId="20627" xr:uid="{60FC6F78-5B6C-463A-A447-570A1A607AF0}"/>
    <cellStyle name="Comma 7 7 4 2 4" xfId="26753" xr:uid="{019723D5-8315-480B-8F55-49C0F9153DF4}"/>
    <cellStyle name="Comma 7 7 4 2 5" xfId="27794" xr:uid="{042291AB-C325-4A62-BC20-890E333216F9}"/>
    <cellStyle name="Comma 7 7 4 2 6" xfId="14961" xr:uid="{FDB895C9-DDCC-4F51-B6E5-EBE8D4F40A4C}"/>
    <cellStyle name="Comma 7 7 4 3" xfId="2058" xr:uid="{00000000-0005-0000-0000-000008030000}"/>
    <cellStyle name="Comma 7 7 4 4" xfId="23743" xr:uid="{619F8327-B3EE-4273-8887-4963F8146300}"/>
    <cellStyle name="Comma 7 7 4 4 2" xfId="29737" xr:uid="{787F23BB-5755-4C4F-9AEF-D15F9D5BAA42}"/>
    <cellStyle name="Comma 7 7 4 5" xfId="29847" xr:uid="{B9DD2DA5-2A68-4CBC-BCA3-1B5F3034B17B}"/>
    <cellStyle name="Comma 7 7 4 6" xfId="29990" xr:uid="{B686D5D9-8B80-451A-AB28-EB3DD1D3523C}"/>
    <cellStyle name="Comma 7 7 5" xfId="1805" xr:uid="{00000000-0005-0000-0000-000009030000}"/>
    <cellStyle name="Comma 7 7 5 2" xfId="25671" xr:uid="{6DCCAF9D-3C6C-4CF6-ADEB-8BDFB46B6777}"/>
    <cellStyle name="Comma 7 7 5 2 2" xfId="29827" xr:uid="{4A7BD1EE-60D6-4780-87E7-19A73C10E6BF}"/>
    <cellStyle name="Comma 7 7 5 2 2 2" xfId="30792" xr:uid="{BA5C71EA-B3F2-4687-A4B5-790C585B6E1A}"/>
    <cellStyle name="Comma 7 7 5 3" xfId="24746" xr:uid="{3D5F4592-4DA7-47D0-9EA5-0B5125233E85}"/>
    <cellStyle name="Comma 7 7 5 4" xfId="30022" xr:uid="{1DEC4015-E095-4F70-8620-A8BE279518E9}"/>
    <cellStyle name="Comma 7 7 6" xfId="1797" xr:uid="{00000000-0005-0000-0000-00000A030000}"/>
    <cellStyle name="Comma 7 7 6 2" xfId="27387" xr:uid="{FD0E0FBD-37AE-490F-91F8-9CCBB4423EF3}"/>
    <cellStyle name="Comma 7 7 6 2 2" xfId="30793" xr:uid="{CAA61A27-B80A-4F0E-809E-70C3BBC4F0DD}"/>
    <cellStyle name="Comma 7 7 6 2 3" xfId="30586" xr:uid="{779BF925-478F-4B92-9D61-F3E81C8C6CCA}"/>
    <cellStyle name="Comma 7 7 6 3" xfId="26160" xr:uid="{9E7C1505-9440-4656-81A5-60B0DA959126}"/>
    <cellStyle name="Comma 7 7 7" xfId="3874" xr:uid="{63484131-385A-48FC-9577-827A00C6C209}"/>
    <cellStyle name="Comma 7 7 7 2" xfId="8706" xr:uid="{6B6E3777-A3F2-4DBF-8000-9E1C7145C7F7}"/>
    <cellStyle name="Comma 7 7 7 2 2" xfId="28965" xr:uid="{93D6C549-71AE-47E8-8365-1C72267D5D1F}"/>
    <cellStyle name="Comma 7 7 7 2 3" xfId="26596" xr:uid="{93FAB1B6-5EB6-47EA-9CAF-F284522760BF}"/>
    <cellStyle name="Comma 7 7 7 2 4" xfId="19086" xr:uid="{475EB69E-4EBA-446C-88F4-239C3C6C2AF1}"/>
    <cellStyle name="Comma 7 7 7 3" xfId="11539" xr:uid="{7DD52BCC-0988-4F95-90B7-2B0A471E3CB8}"/>
    <cellStyle name="Comma 7 7 7 3 2" xfId="21919" xr:uid="{9527B6D8-C9DB-46D7-9789-1171994ADE03}"/>
    <cellStyle name="Comma 7 7 7 4" xfId="28442" xr:uid="{2A04695C-E94E-4851-A7B6-EF551D4FACA7}"/>
    <cellStyle name="Comma 7 7 7 5" xfId="16253" xr:uid="{2AE89966-7AA3-4AD8-AF85-26D5201500BB}"/>
    <cellStyle name="Comma 7 7 8" xfId="4920" xr:uid="{1FF9725F-9C5C-4FEF-A994-E5879C35E46B}"/>
    <cellStyle name="Comma 7 7 8 2" xfId="26559" xr:uid="{F4F273FE-BBED-4FD3-A033-BAEA2F2F1D9B}"/>
    <cellStyle name="Comma 7 7 8 3" xfId="26219" xr:uid="{B5C319B4-74FC-456F-AD1E-DD4723D1A541}"/>
    <cellStyle name="Comma 7 7 8 4" xfId="14212" xr:uid="{9CDD5C5C-5C26-48FC-8E43-907198F456A1}"/>
    <cellStyle name="Comma 7 7 9" xfId="6665" xr:uid="{5D28B574-6165-49B6-9C0A-67D3A5BE9D44}"/>
    <cellStyle name="Comma 7 7 9 2" xfId="28352" xr:uid="{D8B50F86-FF86-4730-90EF-51DF93B57945}"/>
    <cellStyle name="Comma 7 7 9 3" xfId="26616" xr:uid="{5FDBDD01-9F65-4C69-8015-93A6A1BC3AE7}"/>
    <cellStyle name="Comma 7 7 9 4" xfId="17045" xr:uid="{E630287C-B041-4CC3-A8BF-95F48E308AAD}"/>
    <cellStyle name="Comma 7 8" xfId="533" xr:uid="{00000000-0005-0000-0000-00000B030000}"/>
    <cellStyle name="Comma 7 8 10" xfId="9501" xr:uid="{461F5D78-4212-4B9A-BA8E-E1658EDA4F9C}"/>
    <cellStyle name="Comma 7 8 10 2" xfId="19881" xr:uid="{154366DA-16BF-43D6-87AE-1FD7DB703DB4}"/>
    <cellStyle name="Comma 7 8 11" xfId="25559" xr:uid="{7BB37B85-2E11-4E16-93D5-DE9A40AB2DA7}"/>
    <cellStyle name="Comma 7 8 12" xfId="12520" xr:uid="{4E7BAA29-FD58-4EA4-B2C8-58E0CB3D8D7B}"/>
    <cellStyle name="Comma 7 8 2" xfId="534" xr:uid="{00000000-0005-0000-0000-00000C030000}"/>
    <cellStyle name="Comma 7 8 2 2" xfId="1808" xr:uid="{00000000-0005-0000-0000-00000D030000}"/>
    <cellStyle name="Comma 7 8 2 2 2" xfId="2878" xr:uid="{00000000-0005-0000-0000-00004F020000}"/>
    <cellStyle name="Comma 7 8 2 2 2 2" xfId="7995" xr:uid="{CD53C1D8-009B-4791-9A8C-45599DAAB69E}"/>
    <cellStyle name="Comma 7 8 2 2 2 2 2" xfId="18375" xr:uid="{6DA734DC-28A7-4035-BE93-E085BC2161E4}"/>
    <cellStyle name="Comma 7 8 2 2 2 2 2 2" xfId="31137" xr:uid="{081405D7-D07D-4A91-BD9B-45D8AD436235}"/>
    <cellStyle name="Comma 7 8 2 2 2 2 2 3" xfId="30794" xr:uid="{ED36736C-00D1-4FB1-B140-7B9566A4683E}"/>
    <cellStyle name="Comma 7 8 2 2 2 3" xfId="10828" xr:uid="{74B8DE86-C376-4E09-838B-42B6BE90821A}"/>
    <cellStyle name="Comma 7 8 2 2 2 3 2" xfId="21208" xr:uid="{B7791B1F-4DA4-4DDB-B1B7-190DD76C2FB9}"/>
    <cellStyle name="Comma 7 8 2 2 2 4" xfId="26068" xr:uid="{F150A47D-E926-48B2-BF75-9DE9AEF8B5B0}"/>
    <cellStyle name="Comma 7 8 2 2 2 5" xfId="27836" xr:uid="{EDF632D7-0D70-4B26-81C2-8C3E2A45B60A}"/>
    <cellStyle name="Comma 7 8 2 2 2 6" xfId="15542" xr:uid="{50E5CF0A-F2B3-4711-B935-FCE736EECF79}"/>
    <cellStyle name="Comma 7 8 2 2 3" xfId="3671" xr:uid="{00000000-0005-0000-0000-00000D030000}"/>
    <cellStyle name="Comma 7 8 2 2 4" xfId="5641" xr:uid="{9E374B7E-CF60-47C4-B1DD-BDBD665548B0}"/>
    <cellStyle name="Comma 7 8 2 2 4 2" xfId="29766" xr:uid="{E9FED823-1012-4BC6-A428-7E2379C3BA30}"/>
    <cellStyle name="Comma 7 8 2 2 5" xfId="24712" xr:uid="{9A5A09C9-3914-4354-B649-7132336C7DB3}"/>
    <cellStyle name="Comma 7 8 2 2 6" xfId="13376" xr:uid="{6C81D992-67E6-4CFD-8DBA-855A2E3A856C}"/>
    <cellStyle name="Comma 7 8 2 3" xfId="1809" xr:uid="{00000000-0005-0000-0000-00000E030000}"/>
    <cellStyle name="Comma 7 8 2 3 2" xfId="23651" xr:uid="{EB25C3F5-EA75-465E-A70E-F7B9887AEA1A}"/>
    <cellStyle name="Comma 7 8 2 3 2 2" xfId="30795" xr:uid="{F6B8A557-F23D-438B-8822-B00D42CBEC46}"/>
    <cellStyle name="Comma 7 8 2 3 2 3" xfId="30554" xr:uid="{D701D235-4E4F-4A67-B996-44B03CEEE62B}"/>
    <cellStyle name="Comma 7 8 2 3 3" xfId="23269" xr:uid="{E168AB56-CAC1-4EAC-9C84-294233F63871}"/>
    <cellStyle name="Comma 7 8 2 3 4" xfId="30041" xr:uid="{5595654F-D3F2-4C58-9711-80F5D4516389}"/>
    <cellStyle name="Comma 7 8 2 3 5" xfId="29663" xr:uid="{F89B622F-2B7F-4DD5-B596-4AE854E840FE}"/>
    <cellStyle name="Comma 7 8 2 4" xfId="1807" xr:uid="{00000000-0005-0000-0000-00000F030000}"/>
    <cellStyle name="Comma 7 8 2 4 2" xfId="27623" xr:uid="{E4811423-FA33-410A-9876-3E8BEC2D3065}"/>
    <cellStyle name="Comma 7 8 2 4 2 2" xfId="30796" xr:uid="{F5E6F138-1B96-4B9C-A041-BA40BEE9149A}"/>
    <cellStyle name="Comma 7 8 2 4 2 3" xfId="30589" xr:uid="{113A6CB1-FA98-4193-9DC6-59E261BEBAD5}"/>
    <cellStyle name="Comma 7 8 2 4 3" xfId="25916" xr:uid="{EABA93C2-25D5-4451-B9DE-9B5893A33E3F}"/>
    <cellStyle name="Comma 7 8 2 5" xfId="4924" xr:uid="{D1A1F25A-7A3B-40B1-BEC3-4D4C61326147}"/>
    <cellStyle name="Comma 7 8 2 5 2" xfId="28322" xr:uid="{F6F8DF29-AD51-47CE-B45E-C2AD691D54BC}"/>
    <cellStyle name="Comma 7 8 2 5 3" xfId="26729" xr:uid="{1E6E70BF-F1F1-448D-BA1B-C77D9E174168}"/>
    <cellStyle name="Comma 7 8 2 5 4" xfId="14216" xr:uid="{75CA7517-6A37-4BB9-AEC6-F672F6B531A4}"/>
    <cellStyle name="Comma 7 8 2 5 5" xfId="30617" xr:uid="{36739910-A0E7-407D-A213-70F47A9FB38C}"/>
    <cellStyle name="Comma 7 8 2 6" xfId="6669" xr:uid="{0981CEDA-989B-4C0C-B248-B66D8E8C1C01}"/>
    <cellStyle name="Comma 7 8 2 6 2" xfId="27154" xr:uid="{136CBA79-2251-444D-AC2F-3F6842052E5E}"/>
    <cellStyle name="Comma 7 8 2 6 3" xfId="27896" xr:uid="{16623E2B-23F0-471E-B292-20EDEFF4FA11}"/>
    <cellStyle name="Comma 7 8 2 6 4" xfId="17049" xr:uid="{AC21FBA9-A74E-4B2A-A66B-7E2177BDFDB9}"/>
    <cellStyle name="Comma 7 8 2 7" xfId="9502" xr:uid="{0C4FF75F-2AC2-4B80-9E5D-01B19B29264B}"/>
    <cellStyle name="Comma 7 8 2 7 2" xfId="19882" xr:uid="{66501C24-DCC0-4357-B57E-5A839A2717AC}"/>
    <cellStyle name="Comma 7 8 2 8" xfId="23028" xr:uid="{AAF3A4F9-B1B1-46C1-9D32-F0C7BCE6CA49}"/>
    <cellStyle name="Comma 7 8 2 9" xfId="12678" xr:uid="{6EF18D4A-69CC-4574-9887-CDB47C37F0AE}"/>
    <cellStyle name="Comma 7 8 3" xfId="535" xr:uid="{00000000-0005-0000-0000-000010030000}"/>
    <cellStyle name="Comma 7 8 3 2" xfId="1811" xr:uid="{00000000-0005-0000-0000-000011030000}"/>
    <cellStyle name="Comma 7 8 3 2 2" xfId="27695" xr:uid="{EE97ABFA-D157-4430-A325-5B0F3B9991C9}"/>
    <cellStyle name="Comma 7 8 3 2 2 2" xfId="30798" xr:uid="{27CF7EC5-7EB8-4BFD-BCE0-B0F02E2406C6}"/>
    <cellStyle name="Comma 7 8 3 2 2 3" xfId="30602" xr:uid="{5081A3B1-9BBF-4264-A72F-EC54681B085A}"/>
    <cellStyle name="Comma 7 8 3 2 3" xfId="26346" xr:uid="{96658A2E-F3EC-4CC7-885E-17AFB1B42EAE}"/>
    <cellStyle name="Comma 7 8 3 3" xfId="1812" xr:uid="{00000000-0005-0000-0000-000012030000}"/>
    <cellStyle name="Comma 7 8 3 4" xfId="1810" xr:uid="{00000000-0005-0000-0000-000013030000}"/>
    <cellStyle name="Comma 7 8 3 5" xfId="4925" xr:uid="{F0790063-54C7-4AD8-9AE8-CBE6BFE99F5F}"/>
    <cellStyle name="Comma 7 8 3 5 2" xfId="26395" xr:uid="{7FBAB89E-9A2E-4B30-8DE2-1B5B9E1B3B7B}"/>
    <cellStyle name="Comma 7 8 3 5 2 2" xfId="31176" xr:uid="{B7C2DA88-707B-4D9B-B86B-2337AB76038C}"/>
    <cellStyle name="Comma 7 8 3 5 2 3" xfId="30797" xr:uid="{C3139D6A-C6C8-4FB4-A5E3-3E0682926834}"/>
    <cellStyle name="Comma 7 8 3 5 3" xfId="26960" xr:uid="{905EB402-36F7-4334-AF2B-CBB7E0930E43}"/>
    <cellStyle name="Comma 7 8 3 5 4" xfId="14217" xr:uid="{CAF63625-BA47-433D-A2E5-6C304B8F5ADB}"/>
    <cellStyle name="Comma 7 8 3 6" xfId="6670" xr:uid="{D64777B9-39B4-4016-BBF2-2AE4971EE1AF}"/>
    <cellStyle name="Comma 7 8 3 6 2" xfId="17050" xr:uid="{8C8B1E7D-DE6D-448A-8E09-94964748D0F6}"/>
    <cellStyle name="Comma 7 8 3 7" xfId="9503" xr:uid="{84A33AD1-D033-409D-82FF-8B36F66D65E4}"/>
    <cellStyle name="Comma 7 8 3 7 2" xfId="19883" xr:uid="{F7BC0EF3-BD9E-4B91-929E-4003ECF93E0D}"/>
    <cellStyle name="Comma 7 8 3 8" xfId="25290" xr:uid="{B1225EDF-EBF5-4B5F-8E6C-B3A8C984E342}"/>
    <cellStyle name="Comma 7 8 3 9" xfId="13096" xr:uid="{526BFBFF-DA58-4A8D-AD4E-0152291E5DBC}"/>
    <cellStyle name="Comma 7 8 4" xfId="1813" xr:uid="{00000000-0005-0000-0000-000014030000}"/>
    <cellStyle name="Comma 7 8 4 2" xfId="2288" xr:uid="{00000000-0005-0000-0000-00004D020000}"/>
    <cellStyle name="Comma 7 8 4 2 2" xfId="7415" xr:uid="{867495F1-1ECD-434E-A732-4E7A6A51DB48}"/>
    <cellStyle name="Comma 7 8 4 2 2 2" xfId="17795" xr:uid="{E78E2C73-FC82-4138-9644-A92D78C309B8}"/>
    <cellStyle name="Comma 7 8 4 2 2 2 2" xfId="31127" xr:uid="{DCA6D1C7-1322-4480-B219-4BF158B0F1E8}"/>
    <cellStyle name="Comma 7 8 4 2 2 2 3" xfId="30799" xr:uid="{DE93F21A-3123-4AC4-B36D-73D11AF2C594}"/>
    <cellStyle name="Comma 7 8 4 2 3" xfId="10248" xr:uid="{BD492B3B-C3AD-4B81-BCB2-620D31CFDE8F}"/>
    <cellStyle name="Comma 7 8 4 2 3 2" xfId="20628" xr:uid="{396078FF-E548-4743-A8C6-FC817F04D910}"/>
    <cellStyle name="Comma 7 8 4 2 4" xfId="28331" xr:uid="{61DC55D1-8713-427D-9465-1702ADABBB63}"/>
    <cellStyle name="Comma 7 8 4 2 5" xfId="27440" xr:uid="{8D7AEC3E-A32C-440C-BB97-EF9226F8256A}"/>
    <cellStyle name="Comma 7 8 4 2 6" xfId="14962" xr:uid="{8B56D362-DC89-4A56-87CD-D5060D7A5E83}"/>
    <cellStyle name="Comma 7 8 4 3" xfId="3598" xr:uid="{00000000-0005-0000-0000-000014030000}"/>
    <cellStyle name="Comma 7 8 4 4" xfId="24317" xr:uid="{26CBA72F-2AA8-4AE1-958A-63A49970CB47}"/>
    <cellStyle name="Comma 7 8 4 4 2" xfId="29738" xr:uid="{24393F3C-DB19-4078-9336-35E1AE2F85F6}"/>
    <cellStyle name="Comma 7 8 4 5" xfId="29848" xr:uid="{4A5ECDAD-660F-4328-BAC4-07C32749A506}"/>
    <cellStyle name="Comma 7 8 4 6" xfId="29991" xr:uid="{587744C6-0414-46C8-8D3F-F58C20B13D75}"/>
    <cellStyle name="Comma 7 8 5" xfId="1814" xr:uid="{00000000-0005-0000-0000-000015030000}"/>
    <cellStyle name="Comma 7 8 5 2" xfId="23785" xr:uid="{79A225CD-EE67-4FD6-AD4B-AA6D75F99659}"/>
    <cellStyle name="Comma 7 8 5 2 2" xfId="29828" xr:uid="{85D21D4E-521C-4890-ABEA-B0F0A9C6E194}"/>
    <cellStyle name="Comma 7 8 5 2 2 2" xfId="30800" xr:uid="{32CF2401-1888-4757-9934-9E94BDDB7892}"/>
    <cellStyle name="Comma 7 8 5 3" xfId="24112" xr:uid="{BE8CBB68-BEC0-4594-95E1-007E844A55A2}"/>
    <cellStyle name="Comma 7 8 5 4" xfId="30023" xr:uid="{43D9B9D1-144B-4A25-937C-F86412C4CA52}"/>
    <cellStyle name="Comma 7 8 6" xfId="1806" xr:uid="{00000000-0005-0000-0000-000016030000}"/>
    <cellStyle name="Comma 7 8 6 2" xfId="28222" xr:uid="{1CA307A6-ECBB-4DCD-88E9-ED86F26BE09F}"/>
    <cellStyle name="Comma 7 8 6 2 2" xfId="30801" xr:uid="{36E76C61-6C08-4EC0-ADAB-97813DC20F84}"/>
    <cellStyle name="Comma 7 8 6 2 3" xfId="30588" xr:uid="{E692720D-A46C-47F1-A85F-B7A7AD465287}"/>
    <cellStyle name="Comma 7 8 6 3" xfId="27678" xr:uid="{47269680-C7F1-443B-94CC-DB37DC94BFF9}"/>
    <cellStyle name="Comma 7 8 7" xfId="3875" xr:uid="{4E1B37EE-892E-4B22-8A57-FAF1D1C6572E}"/>
    <cellStyle name="Comma 7 8 7 2" xfId="8707" xr:uid="{598D5516-2486-45CE-A842-83BBF8BFD9B2}"/>
    <cellStyle name="Comma 7 8 7 2 2" xfId="28966" xr:uid="{38C60BAA-5968-415B-9F0C-9B0A90809A03}"/>
    <cellStyle name="Comma 7 8 7 2 3" xfId="27199" xr:uid="{3212C4AC-5E4E-45E3-864E-6A8AA009C1C6}"/>
    <cellStyle name="Comma 7 8 7 2 4" xfId="19087" xr:uid="{AD156519-36F4-42C5-978F-CDB42CF7CE6E}"/>
    <cellStyle name="Comma 7 8 7 3" xfId="11540" xr:uid="{34AD759C-EECD-4EB7-A985-94EC25B6BD7C}"/>
    <cellStyle name="Comma 7 8 7 3 2" xfId="21920" xr:uid="{30F5E2A8-98E4-412F-98EA-9E6712A6434F}"/>
    <cellStyle name="Comma 7 8 7 4" xfId="28445" xr:uid="{6D0CA708-58AB-4A0A-8CA3-30F241B6BC9D}"/>
    <cellStyle name="Comma 7 8 7 5" xfId="16254" xr:uid="{F58FAA39-5F5F-40F3-8809-91C495ED2C5F}"/>
    <cellStyle name="Comma 7 8 8" xfId="4923" xr:uid="{FC361A54-B3B9-4526-A514-2FFB01AC2745}"/>
    <cellStyle name="Comma 7 8 8 2" xfId="27983" xr:uid="{CF2A26E8-C53A-49CB-ABB2-819806C7B2B5}"/>
    <cellStyle name="Comma 7 8 8 3" xfId="27484" xr:uid="{E208AC5E-DC00-4A5C-A8D5-24888A084401}"/>
    <cellStyle name="Comma 7 8 8 4" xfId="14215" xr:uid="{FF28E469-B7B7-4857-9622-C399099D8EE9}"/>
    <cellStyle name="Comma 7 8 9" xfId="6668" xr:uid="{B324349D-72A9-450E-9A21-C6036A1E6171}"/>
    <cellStyle name="Comma 7 8 9 2" xfId="28313" xr:uid="{D52010AA-3F8B-4FC2-9CB4-D35A2BD78896}"/>
    <cellStyle name="Comma 7 8 9 3" xfId="27605" xr:uid="{9327B767-1AD5-4B81-9BD1-7CF1E8F56090}"/>
    <cellStyle name="Comma 7 8 9 4" xfId="17048" xr:uid="{3B500CB7-EABF-4A64-AA2B-FAB952617488}"/>
    <cellStyle name="Comma 7 9" xfId="536" xr:uid="{00000000-0005-0000-0000-000017030000}"/>
    <cellStyle name="Comma 7 9 10" xfId="12512" xr:uid="{CA8F814C-E18C-478F-8492-0E3678FE41EE}"/>
    <cellStyle name="Comma 7 9 2" xfId="1816" xr:uid="{00000000-0005-0000-0000-000018030000}"/>
    <cellStyle name="Comma 7 9 2 2" xfId="3073" xr:uid="{00000000-0005-0000-0000-000052020000}"/>
    <cellStyle name="Comma 7 9 2 2 2" xfId="8153" xr:uid="{7EB1558F-4BBD-401A-9BB1-02827B491119}"/>
    <cellStyle name="Comma 7 9 2 2 2 2" xfId="18533" xr:uid="{A51FDFC9-0670-48B5-99DC-EA7F265E4998}"/>
    <cellStyle name="Comma 7 9 2 2 2 2 2" xfId="31143" xr:uid="{8996AED9-583D-45D1-90AF-796571A1EF0C}"/>
    <cellStyle name="Comma 7 9 2 2 2 2 3" xfId="30802" xr:uid="{11FE597E-A302-4F05-AB71-E873DAD04A9D}"/>
    <cellStyle name="Comma 7 9 2 2 3" xfId="10986" xr:uid="{5A4792B8-16DA-4A10-B4BA-D0A16135D4E9}"/>
    <cellStyle name="Comma 7 9 2 2 3 2" xfId="21366" xr:uid="{407AA900-0444-45C7-87FB-519CD37F3547}"/>
    <cellStyle name="Comma 7 9 2 2 4" xfId="24621" xr:uid="{263D3238-FB6A-4166-9E0F-9A170E5F5491}"/>
    <cellStyle name="Comma 7 9 2 2 4 2" xfId="30072" xr:uid="{4DA89B82-2FB7-4F27-A5F9-327004076252}"/>
    <cellStyle name="Comma 7 9 2 2 5" xfId="26912" xr:uid="{E0B26200-B909-460C-ADFE-F623EC31F0AD}"/>
    <cellStyle name="Comma 7 9 2 2 6" xfId="15700" xr:uid="{4D0F8B44-F253-416E-9952-95114F5388B3}"/>
    <cellStyle name="Comma 7 9 2 3" xfId="3538" xr:uid="{00000000-0005-0000-0000-000018030000}"/>
    <cellStyle name="Comma 7 9 2 3 2" xfId="26005" xr:uid="{A8C73E7C-8AB8-418B-A3AD-AE2E8770E7B7}"/>
    <cellStyle name="Comma 7 9 2 3 3" xfId="26206" xr:uid="{F5144315-CC66-497E-B687-52E38566539C}"/>
    <cellStyle name="Comma 7 9 2 4" xfId="5642" xr:uid="{26AB8BAA-7C90-4332-A8E8-C3C028A6FB41}"/>
    <cellStyle name="Comma 7 9 2 4 2" xfId="29778" xr:uid="{EBB2BB2F-2710-46EF-886B-754275719B42}"/>
    <cellStyle name="Comma 7 9 2 5" xfId="23295" xr:uid="{862CD927-F753-4FFB-9BA2-947802506C9D}"/>
    <cellStyle name="Comma 7 9 2 5 2" xfId="26383" xr:uid="{1DBF96B7-8112-4682-8CB5-A2B389146D52}"/>
    <cellStyle name="Comma 7 9 2 6" xfId="27144" xr:uid="{0D7A1526-65E0-4B55-9E48-AE83E29A2405}"/>
    <cellStyle name="Comma 7 9 2 7" xfId="13586" xr:uid="{3F6E615D-8E56-45E3-9BAA-34C81C32ED6C}"/>
    <cellStyle name="Comma 7 9 3" xfId="1817" xr:uid="{00000000-0005-0000-0000-000019030000}"/>
    <cellStyle name="Comma 7 9 3 2" xfId="2675" xr:uid="{00000000-0005-0000-0000-000053020000}"/>
    <cellStyle name="Comma 7 9 3 2 2" xfId="7799" xr:uid="{EE094E1D-91DD-4AF9-9924-669D955F4440}"/>
    <cellStyle name="Comma 7 9 3 2 2 2" xfId="18179" xr:uid="{168E5124-944A-4736-8237-BA275D072811}"/>
    <cellStyle name="Comma 7 9 3 2 3" xfId="10632" xr:uid="{8DE6D478-554F-48FC-97D3-FC2A598600F1}"/>
    <cellStyle name="Comma 7 9 3 2 3 2" xfId="21012" xr:uid="{BFCF240F-9FCF-4BBE-8720-4984D125AD11}"/>
    <cellStyle name="Comma 7 9 3 2 4" xfId="15346" xr:uid="{068C15C1-0248-4BB5-91C4-591913BAB33F}"/>
    <cellStyle name="Comma 7 9 3 2 5" xfId="30442" xr:uid="{92D51025-E4C0-4904-9638-6A17E656034E}"/>
    <cellStyle name="Comma 7 9 3 3" xfId="3678" xr:uid="{00000000-0005-0000-0000-000019030000}"/>
    <cellStyle name="Comma 7 9 3 4" xfId="5643" xr:uid="{E6BE7499-77E4-463B-BA19-0EA0E6022915}"/>
    <cellStyle name="Comma 7 9 3 4 2" xfId="29752" xr:uid="{8B795218-E896-406B-B68C-5A7BF886D01A}"/>
    <cellStyle name="Comma 7 9 3 5" xfId="25275" xr:uid="{7D0B094D-0CA5-4323-8D1E-92D1204A0A44}"/>
    <cellStyle name="Comma 7 9 3 6" xfId="13083" xr:uid="{2CB02459-2C4D-42D2-BC60-59F6E613B83F}"/>
    <cellStyle name="Comma 7 9 4" xfId="1815" xr:uid="{00000000-0005-0000-0000-00001A030000}"/>
    <cellStyle name="Comma 7 9 4 2" xfId="2280" xr:uid="{00000000-0005-0000-0000-000051020000}"/>
    <cellStyle name="Comma 7 9 4 2 2" xfId="7407" xr:uid="{ECA70E22-B669-47E5-B237-A70B09FDC2A2}"/>
    <cellStyle name="Comma 7 9 4 2 2 2" xfId="17787" xr:uid="{1D6C3169-C893-45C9-B5B3-340E7E6A62A5}"/>
    <cellStyle name="Comma 7 9 4 2 3" xfId="10240" xr:uid="{11770743-9A61-4906-A0ED-1A5ACCCDCA38}"/>
    <cellStyle name="Comma 7 9 4 2 3 2" xfId="20620" xr:uid="{7675E9C0-FB1D-44AD-B035-05F10DA62EA6}"/>
    <cellStyle name="Comma 7 9 4 2 4" xfId="27525" xr:uid="{95FCDC5A-9251-463A-A380-C6D5AD704ABD}"/>
    <cellStyle name="Comma 7 9 4 2 5" xfId="27304" xr:uid="{324D5791-4AA4-4432-A12B-D8FC4773221C}"/>
    <cellStyle name="Comma 7 9 4 2 6" xfId="14954" xr:uid="{F01CC1D9-EF50-417F-A807-BBAB256F29E1}"/>
    <cellStyle name="Comma 7 9 4 3" xfId="3553" xr:uid="{00000000-0005-0000-0000-00001A030000}"/>
    <cellStyle name="Comma 7 9 4 4" xfId="24761" xr:uid="{B4293C2A-2C20-4FDE-A651-4B5858E9672E}"/>
    <cellStyle name="Comma 7 9 5" xfId="3819" xr:uid="{3D055A9D-8184-4A6C-9135-4B8A07BEEB18}"/>
    <cellStyle name="Comma 7 9 5 2" xfId="8652" xr:uid="{7EB7CAAC-EB41-4A44-8227-8CF10A5544D8}"/>
    <cellStyle name="Comma 7 9 5 2 2" xfId="28959" xr:uid="{5CC8E82A-50BA-42E3-9621-4DBC89A6A158}"/>
    <cellStyle name="Comma 7 9 5 2 3" xfId="27855" xr:uid="{A5444BD1-DD3C-40FE-AECF-8FCD53DAD86E}"/>
    <cellStyle name="Comma 7 9 5 2 4" xfId="19032" xr:uid="{71F6C542-F48E-4D3B-A0C7-337AF60739F8}"/>
    <cellStyle name="Comma 7 9 5 3" xfId="11485" xr:uid="{3BD67E6A-DC58-4E0D-997C-E91619E70115}"/>
    <cellStyle name="Comma 7 9 5 3 2" xfId="21865" xr:uid="{CD9BBADF-ACEF-46B7-BFF9-58818B2D56C8}"/>
    <cellStyle name="Comma 7 9 5 4" xfId="25784" xr:uid="{D48D0E3E-A5CA-4B91-83E5-67DD914A8009}"/>
    <cellStyle name="Comma 7 9 5 5" xfId="16199" xr:uid="{F94D35A4-ECAF-49AC-BD3F-70DB8DD4B1B3}"/>
    <cellStyle name="Comma 7 9 6" xfId="4926" xr:uid="{D22195E0-32A3-453D-9C14-4748AEF3F690}"/>
    <cellStyle name="Comma 7 9 6 2" xfId="26465" xr:uid="{B179DB98-8514-4BDE-8987-D81C391102FC}"/>
    <cellStyle name="Comma 7 9 6 3" xfId="26826" xr:uid="{D9F1185C-06C9-42E9-B7C4-CEDEA200AE0E}"/>
    <cellStyle name="Comma 7 9 6 4" xfId="14218" xr:uid="{1D9C0D45-4A3E-4F7A-9E4C-C409913351A3}"/>
    <cellStyle name="Comma 7 9 7" xfId="6671" xr:uid="{A29537A1-F65B-4843-AF0C-05B168F8C09C}"/>
    <cellStyle name="Comma 7 9 7 2" xfId="27160" xr:uid="{55520C70-263D-4AB1-9319-FCA27D1942CD}"/>
    <cellStyle name="Comma 7 9 7 3" xfId="28104" xr:uid="{3DEC0D27-D036-43CE-80BF-8AA8FB19AFF0}"/>
    <cellStyle name="Comma 7 9 7 4" xfId="17051" xr:uid="{34C2D03F-AC0D-41F1-9799-D9E2EBFC00DD}"/>
    <cellStyle name="Comma 7 9 8" xfId="9504" xr:uid="{8F55B808-19E6-440B-84BB-7FBA72F377C5}"/>
    <cellStyle name="Comma 7 9 8 2" xfId="19884" xr:uid="{1D27389B-E2DF-4746-8101-736D586E99AF}"/>
    <cellStyle name="Comma 7 9 9" xfId="25139" xr:uid="{80C7AA19-964D-41F1-ACB4-443F7B2D85F5}"/>
    <cellStyle name="Comma 8" xfId="537" xr:uid="{00000000-0005-0000-0000-00001B030000}"/>
    <cellStyle name="Comma 9" xfId="538" xr:uid="{00000000-0005-0000-0000-00001C030000}"/>
    <cellStyle name="Comma 9 10" xfId="4927" xr:uid="{D81A1123-0425-468A-A1BB-1DD38680E9D1}"/>
    <cellStyle name="Comma 9 10 2" xfId="26366" xr:uid="{2F7F6436-B119-4AAD-9BB4-535464C9DAF3}"/>
    <cellStyle name="Comma 9 10 3" xfId="26329" xr:uid="{11FB18E3-EF94-4ED6-AAB4-FB17CD4BE561}"/>
    <cellStyle name="Comma 9 10 4" xfId="14219" xr:uid="{C2272325-F265-4852-9258-DAE0CE633BD7}"/>
    <cellStyle name="Comma 9 11" xfId="6672" xr:uid="{95397FF4-3D6A-4510-9989-BDDD317F97F2}"/>
    <cellStyle name="Comma 9 11 2" xfId="17052" xr:uid="{6A8550DD-A343-468B-A01C-05090AE9B719}"/>
    <cellStyle name="Comma 9 12" xfId="9505" xr:uid="{37183DA1-35CA-425D-87D1-F35C8D8A3F5E}"/>
    <cellStyle name="Comma 9 12 2" xfId="19885" xr:uid="{AA8AB3EF-C4D8-40C4-888D-AD22826DDFE1}"/>
    <cellStyle name="Comma 9 13" xfId="24006" xr:uid="{90CABFF4-ACC6-474D-BA61-1A43940CC5A2}"/>
    <cellStyle name="Comma 9 14" xfId="12405" xr:uid="{E2A8DE87-DBCD-4E16-9E4C-5722B7CB5393}"/>
    <cellStyle name="Comma 9 2" xfId="539" xr:uid="{00000000-0005-0000-0000-00001D030000}"/>
    <cellStyle name="Comma 9 2 10" xfId="6673" xr:uid="{800B4AE7-61CF-406F-BD50-717A47770535}"/>
    <cellStyle name="Comma 9 2 10 2" xfId="17053" xr:uid="{EA88CEC4-AC8C-4B27-B2D7-D33FADE80FF7}"/>
    <cellStyle name="Comma 9 2 11" xfId="9506" xr:uid="{F115FB81-E8DA-404A-892D-70F80F1B972C}"/>
    <cellStyle name="Comma 9 2 11 2" xfId="19886" xr:uid="{D7387538-8BF7-4F07-8FF0-AA9EC494776E}"/>
    <cellStyle name="Comma 9 2 12" xfId="24298" xr:uid="{E705879D-9FBA-4AEB-9FC8-2CC39AD5F36B}"/>
    <cellStyle name="Comma 9 2 13" xfId="12465" xr:uid="{8235A749-3C40-4A9B-8E8C-82B30F51A632}"/>
    <cellStyle name="Comma 9 2 2" xfId="540" xr:uid="{00000000-0005-0000-0000-00001E030000}"/>
    <cellStyle name="Comma 9 2 2 10" xfId="9507" xr:uid="{60CE9C71-F376-4025-821D-C30B7ED78186}"/>
    <cellStyle name="Comma 9 2 2 10 2" xfId="19887" xr:uid="{18234C9B-D2F9-4D6B-A13E-6C37086F7DF7}"/>
    <cellStyle name="Comma 9 2 2 11" xfId="25518" xr:uid="{6F546E97-01B6-477F-8094-EFA3F2FE1901}"/>
    <cellStyle name="Comma 9 2 2 12" xfId="12522" xr:uid="{DA9AA6E8-DB69-4F4C-A37A-A4469B73781E}"/>
    <cellStyle name="Comma 9 2 2 2" xfId="1821" xr:uid="{00000000-0005-0000-0000-00001F030000}"/>
    <cellStyle name="Comma 9 2 2 2 2" xfId="3075" xr:uid="{00000000-0005-0000-0000-000059020000}"/>
    <cellStyle name="Comma 9 2 2 2 2 2" xfId="6168" xr:uid="{1695681D-ACBD-434B-92F0-1F63368C6589}"/>
    <cellStyle name="Comma 9 2 2 2 2 2 2" xfId="25922" xr:uid="{1B1CBA3A-40E4-44FA-A7A4-CC0EB921C6F7}"/>
    <cellStyle name="Comma 9 2 2 2 2 2 3" xfId="26612" xr:uid="{DC9B371E-C0E3-4F73-83D3-29213CEBA90B}"/>
    <cellStyle name="Comma 9 2 2 2 2 2 4" xfId="15702" xr:uid="{447748E3-8314-4430-86E0-135F2EC6ED2D}"/>
    <cellStyle name="Comma 9 2 2 2 2 3" xfId="8155" xr:uid="{8046AE2B-9CD5-45A1-9232-B44A496B2A17}"/>
    <cellStyle name="Comma 9 2 2 2 2 3 2" xfId="18535" xr:uid="{F9F494A4-A347-41BB-86CB-E0B86E0FE416}"/>
    <cellStyle name="Comma 9 2 2 2 2 4" xfId="10988" xr:uid="{9B606771-FA20-4716-AFBD-6E37C66FE5D7}"/>
    <cellStyle name="Comma 9 2 2 2 2 4 2" xfId="21368" xr:uid="{90959D85-FFB6-4460-9FE8-52FDA187F7E2}"/>
    <cellStyle name="Comma 9 2 2 2 2 5" xfId="23819" xr:uid="{AD747A12-C7F9-41AF-8F2D-7D7060459104}"/>
    <cellStyle name="Comma 9 2 2 2 2 6" xfId="27341" xr:uid="{1A746590-4CA1-467D-848F-B895E1094CB2}"/>
    <cellStyle name="Comma 9 2 2 2 2 7" xfId="13588" xr:uid="{E7ABC69F-1CB5-411E-9E74-C2F9145DA71A}"/>
    <cellStyle name="Comma 9 2 2 2 3" xfId="2686" xr:uid="{00000000-0005-0000-0000-000058020000}"/>
    <cellStyle name="Comma 9 2 2 2 3 2" xfId="7810" xr:uid="{2128038F-D34A-47F5-90D6-38092A039B87}"/>
    <cellStyle name="Comma 9 2 2 2 3 2 2" xfId="27020" xr:uid="{A3DF1628-9D36-42BB-8086-112FB6BCA36B}"/>
    <cellStyle name="Comma 9 2 2 2 3 2 3" xfId="27859" xr:uid="{A5C60455-71A0-4AFE-8333-7E52BDF26654}"/>
    <cellStyle name="Comma 9 2 2 2 3 2 4" xfId="18190" xr:uid="{D77EA3DE-65CE-420F-B482-3F239AB4629E}"/>
    <cellStyle name="Comma 9 2 2 2 3 3" xfId="10643" xr:uid="{21EEC8A8-4538-49B0-9259-9092C61F7629}"/>
    <cellStyle name="Comma 9 2 2 2 3 3 2" xfId="21023" xr:uid="{6EF02B8B-FD2A-423A-9119-A24F9D043202}"/>
    <cellStyle name="Comma 9 2 2 2 3 4" xfId="25011" xr:uid="{E65E7057-6A9B-4E73-B147-10E224C434CB}"/>
    <cellStyle name="Comma 9 2 2 2 3 5" xfId="15357" xr:uid="{65EDEDBF-9135-4EDF-B076-15DD1724FE14}"/>
    <cellStyle name="Comma 9 2 2 2 4" xfId="2045" xr:uid="{00000000-0005-0000-0000-00001F030000}"/>
    <cellStyle name="Comma 9 2 2 2 4 2" xfId="26108" xr:uid="{122440CA-696A-44E0-9E96-A87373C105F9}"/>
    <cellStyle name="Comma 9 2 2 2 4 3" xfId="27291" xr:uid="{4E4768B2-7AB8-4453-8074-05036922F932}"/>
    <cellStyle name="Comma 9 2 2 2 5" xfId="4268" xr:uid="{15F18BA8-7F97-4777-9066-8253069EFE6E}"/>
    <cellStyle name="Comma 9 2 2 2 5 2" xfId="9040" xr:uid="{9FE3AAF4-1EE5-47ED-B8D4-F93ABC268CE4}"/>
    <cellStyle name="Comma 9 2 2 2 5 2 2" xfId="19420" xr:uid="{6A6573BE-1A19-4442-870C-069C69D8A52C}"/>
    <cellStyle name="Comma 9 2 2 2 5 2 3" xfId="31044" xr:uid="{F0C0A167-9B27-4A98-AB6A-B02856686997}"/>
    <cellStyle name="Comma 9 2 2 2 5 2 4" xfId="30803" xr:uid="{940BAFB2-DDDF-4DFD-AC79-DD26DD309846}"/>
    <cellStyle name="Comma 9 2 2 2 5 3" xfId="11873" xr:uid="{D66D2D42-7EBA-40C4-BE58-4D64A5059408}"/>
    <cellStyle name="Comma 9 2 2 2 5 3 2" xfId="22253" xr:uid="{6B46C0D7-EBC5-4194-90D8-6BCEC8A7CC97}"/>
    <cellStyle name="Comma 9 2 2 2 5 4" xfId="28386" xr:uid="{7BC0D46E-3348-466F-8DFC-3BD610176F0D}"/>
    <cellStyle name="Comma 9 2 2 2 5 5" xfId="27900" xr:uid="{B715E0BE-8612-4D9B-8094-A86B31BEC63D}"/>
    <cellStyle name="Comma 9 2 2 2 5 6" xfId="16587" xr:uid="{16CD614C-D92C-43D8-816F-40DF7AA64539}"/>
    <cellStyle name="Comma 9 2 2 2 6" xfId="5646" xr:uid="{668570A6-D60D-4778-B198-50FD03580688}"/>
    <cellStyle name="Comma 9 2 2 2 6 2" xfId="29724" xr:uid="{5FAFEE43-02EA-4263-B848-C1EA850D9CC6}"/>
    <cellStyle name="Comma 9 2 2 2 6 2 2" xfId="30978" xr:uid="{5D796100-B80F-4D81-937F-89F02B01DAF1}"/>
    <cellStyle name="Comma 9 2 2 2 7" xfId="25137" xr:uid="{C3EE7BD6-8743-4519-9C3D-CB652EFF1857}"/>
    <cellStyle name="Comma 9 2 2 2 8" xfId="13099" xr:uid="{E9F47D49-DC26-47D8-9B66-DEB5C8F17696}"/>
    <cellStyle name="Comma 9 2 2 3" xfId="1822" xr:uid="{00000000-0005-0000-0000-000020030000}"/>
    <cellStyle name="Comma 9 2 2 3 2" xfId="3076" xr:uid="{00000000-0005-0000-0000-00005A020000}"/>
    <cellStyle name="Comma 9 2 2 3 2 2" xfId="8156" xr:uid="{BA1A08A8-8F25-42BA-8FF5-CF4370543494}"/>
    <cellStyle name="Comma 9 2 2 3 2 2 2" xfId="28829" xr:uid="{FEA450FD-A44B-4F78-B887-6FBB04F43C55}"/>
    <cellStyle name="Comma 9 2 2 3 2 2 2 2" xfId="31228" xr:uid="{E0EAEE44-385B-43C4-A241-FDA503A0345E}"/>
    <cellStyle name="Comma 9 2 2 3 2 2 2 3" xfId="30805" xr:uid="{0E41FCD9-0F8F-41FD-9B49-7F0530E67F12}"/>
    <cellStyle name="Comma 9 2 2 3 2 2 3" xfId="26384" xr:uid="{4ABFB2F1-EFEF-44B5-B10D-DE0D3C6BDABA}"/>
    <cellStyle name="Comma 9 2 2 3 2 2 4" xfId="18536" xr:uid="{6D88F806-B1B0-4D9A-BBC6-DBDC26EA2E99}"/>
    <cellStyle name="Comma 9 2 2 3 2 3" xfId="10989" xr:uid="{4C570C57-C828-4E9B-9C5B-D3D470D1304A}"/>
    <cellStyle name="Comma 9 2 2 3 2 3 2" xfId="21369" xr:uid="{85E85D4A-641F-4B1F-B4B2-73E48F5F3F73}"/>
    <cellStyle name="Comma 9 2 2 3 2 4" xfId="24873" xr:uid="{3C1C18F6-326F-4101-B42C-CAFA790586F4}"/>
    <cellStyle name="Comma 9 2 2 3 2 5" xfId="15703" xr:uid="{5E62D3EB-52D8-4B2A-8967-E1EC80A96F32}"/>
    <cellStyle name="Comma 9 2 2 3 3" xfId="2089" xr:uid="{00000000-0005-0000-0000-000020030000}"/>
    <cellStyle name="Comma 9 2 2 3 4" xfId="4418" xr:uid="{51ADD6C0-603D-4098-9009-CBEFA0A69A4B}"/>
    <cellStyle name="Comma 9 2 2 3 4 2" xfId="9190" xr:uid="{F3BDC41A-CFD9-47C5-A0ED-1DF0D97D107C}"/>
    <cellStyle name="Comma 9 2 2 3 4 2 2" xfId="19570" xr:uid="{6A163FFC-6407-458E-95EF-1755EB510D2C}"/>
    <cellStyle name="Comma 9 2 2 3 4 2 3" xfId="31084" xr:uid="{200D0FEF-51EA-4B32-BD4F-ED01F56CF64F}"/>
    <cellStyle name="Comma 9 2 2 3 4 2 4" xfId="30804" xr:uid="{45D769B4-A51B-4357-BF7C-CEA3942690FF}"/>
    <cellStyle name="Comma 9 2 2 3 4 3" xfId="12023" xr:uid="{B8CDA8CB-E142-4092-9D7D-1F70CFFAECDF}"/>
    <cellStyle name="Comma 9 2 2 3 4 3 2" xfId="22403" xr:uid="{A2F09515-9B43-40E8-8E58-EDBDFCCA4661}"/>
    <cellStyle name="Comma 9 2 2 3 4 4" xfId="16737" xr:uid="{EAE4FB54-618E-4BD5-8A10-FD59118FE55B}"/>
    <cellStyle name="Comma 9 2 2 3 5" xfId="5647" xr:uid="{1753FA6C-087A-430B-A68A-C681B0D13A8B}"/>
    <cellStyle name="Comma 9 2 2 3 5 2" xfId="29710" xr:uid="{8E3DEB05-C8FD-4B12-9825-E73EE046D749}"/>
    <cellStyle name="Comma 9 2 2 3 5 2 2" xfId="30979" xr:uid="{AFFAD961-C129-4BDB-B8E1-FC9907D6727B}"/>
    <cellStyle name="Comma 9 2 2 3 6" xfId="24153" xr:uid="{41DAB614-918F-4599-BF83-9AA4B418D79E}"/>
    <cellStyle name="Comma 9 2 2 3 7" xfId="13589" xr:uid="{2E3B28A3-F72F-46DD-9CA8-18228347FB64}"/>
    <cellStyle name="Comma 9 2 2 4" xfId="1820" xr:uid="{00000000-0005-0000-0000-000021030000}"/>
    <cellStyle name="Comma 9 2 2 4 2" xfId="3074" xr:uid="{00000000-0005-0000-0000-00005B020000}"/>
    <cellStyle name="Comma 9 2 2 4 2 2" xfId="8154" xr:uid="{3821D36B-E30A-436A-ADD2-C492AC21B492}"/>
    <cellStyle name="Comma 9 2 2 4 2 2 2" xfId="28828" xr:uid="{75B182AE-DD33-43EB-BD11-5250C85A4E01}"/>
    <cellStyle name="Comma 9 2 2 4 2 2 3" xfId="26309" xr:uid="{BA6A95AF-6109-40B1-B3B9-241F006D302F}"/>
    <cellStyle name="Comma 9 2 2 4 2 2 4" xfId="18534" xr:uid="{6DC6F597-8D99-4D70-85A2-BCF10AE0AD8E}"/>
    <cellStyle name="Comma 9 2 2 4 2 3" xfId="10987" xr:uid="{2A3734C0-6283-4588-9F43-DBEA24F07785}"/>
    <cellStyle name="Comma 9 2 2 4 2 3 2" xfId="21367" xr:uid="{73BB00D0-276E-47F7-A419-031530E0420D}"/>
    <cellStyle name="Comma 9 2 2 4 2 4" xfId="26315" xr:uid="{4114B98C-05CB-4B13-B488-16099DD307AD}"/>
    <cellStyle name="Comma 9 2 2 4 2 5" xfId="15701" xr:uid="{6AE8E6BF-8A14-431C-99B4-E9E63BED19BF}"/>
    <cellStyle name="Comma 9 2 2 4 3" xfId="3606" xr:uid="{00000000-0005-0000-0000-000021030000}"/>
    <cellStyle name="Comma 9 2 2 4 4" xfId="5645" xr:uid="{8B26A1BB-AE5F-48D9-8E42-E69CDD492616}"/>
    <cellStyle name="Comma 9 2 2 4 4 2" xfId="29961" xr:uid="{7C9ED966-91AA-4C46-BB66-8180C9956C71}"/>
    <cellStyle name="Comma 9 2 2 4 5" xfId="24326" xr:uid="{8BA3453A-B276-4F0C-8B80-BF13CA76962C}"/>
    <cellStyle name="Comma 9 2 2 4 6" xfId="13587" xr:uid="{1A9E97E1-72D1-4AFC-BB30-AF8F5B6BAA27}"/>
    <cellStyle name="Comma 9 2 2 5" xfId="2641" xr:uid="{00000000-0005-0000-0000-00005C020000}"/>
    <cellStyle name="Comma 9 2 2 5 2" xfId="5903" xr:uid="{45A164FE-5FE9-43B5-9529-C545256EB1C7}"/>
    <cellStyle name="Comma 9 2 2 5 2 2" xfId="28649" xr:uid="{F52522D7-FE86-4CED-8031-4C36F7BDC289}"/>
    <cellStyle name="Comma 9 2 2 5 2 2 2" xfId="31210" xr:uid="{972E3E93-27A6-4530-8159-6C6AF4E7DBCC}"/>
    <cellStyle name="Comma 9 2 2 5 2 2 3" xfId="30806" xr:uid="{08104823-45CC-4C4D-B84B-B3362DB2DCBC}"/>
    <cellStyle name="Comma 9 2 2 5 2 3" xfId="27234" xr:uid="{C3BE4EB7-43AA-4AC7-BEFF-8B26A3BE7026}"/>
    <cellStyle name="Comma 9 2 2 5 2 4" xfId="15313" xr:uid="{08E79145-1382-4681-9832-B0F6E2DADE39}"/>
    <cellStyle name="Comma 9 2 2 5 3" xfId="7766" xr:uid="{5D0B9A8F-12FE-41D9-A9E6-A0FC75FD3FD8}"/>
    <cellStyle name="Comma 9 2 2 5 3 2" xfId="18146" xr:uid="{0A8DFB72-F3C6-4083-88C0-C732F813D519}"/>
    <cellStyle name="Comma 9 2 2 5 4" xfId="10599" xr:uid="{4B064456-B3B1-4B04-A024-41F9964ADD43}"/>
    <cellStyle name="Comma 9 2 2 5 4 2" xfId="20979" xr:uid="{755E6D50-A281-4A13-84B5-51D522FD572A}"/>
    <cellStyle name="Comma 9 2 2 5 5" xfId="23655" xr:uid="{435834F1-E757-4761-960E-34D3DB17B906}"/>
    <cellStyle name="Comma 9 2 2 5 6" xfId="13030" xr:uid="{5AE173AE-BF38-4842-AA91-78EA7873D122}"/>
    <cellStyle name="Comma 9 2 2 6" xfId="2290" xr:uid="{00000000-0005-0000-0000-000057020000}"/>
    <cellStyle name="Comma 9 2 2 6 2" xfId="7417" xr:uid="{F0EED383-DED6-4BF2-97EE-EDD10841C3A9}"/>
    <cellStyle name="Comma 9 2 2 6 2 2" xfId="17797" xr:uid="{E2E25D04-1C5B-42F3-971A-9693DBE7026D}"/>
    <cellStyle name="Comma 9 2 2 6 3" xfId="10250" xr:uid="{94DC420B-AA21-4FD5-93D5-21B40811B1C2}"/>
    <cellStyle name="Comma 9 2 2 6 3 2" xfId="20630" xr:uid="{E6D15CCE-188C-46C1-8F19-27097D48CB9C}"/>
    <cellStyle name="Comma 9 2 2 6 4" xfId="22651" xr:uid="{D0547388-BB56-43F0-887B-5DC1986503B8}"/>
    <cellStyle name="Comma 9 2 2 6 5" xfId="26804" xr:uid="{140F2489-462A-432C-AAD8-2C4B4DBDF3A3}"/>
    <cellStyle name="Comma 9 2 2 6 6" xfId="14964" xr:uid="{93BB5F1A-804A-42CC-B8EB-C9CEF1F05211}"/>
    <cellStyle name="Comma 9 2 2 7" xfId="3825" xr:uid="{F187D117-A490-47DB-9E10-75EB17734E90}"/>
    <cellStyle name="Comma 9 2 2 7 2" xfId="8658" xr:uid="{644F7400-21EC-44AC-96AB-03542AB9BCFE}"/>
    <cellStyle name="Comma 9 2 2 7 2 2" xfId="19038" xr:uid="{C00F856F-2CD0-4E3B-A3DA-35E428B0F0FE}"/>
    <cellStyle name="Comma 9 2 2 7 3" xfId="11491" xr:uid="{DC85BDFB-B499-4C6E-A0B1-105AFB53FA00}"/>
    <cellStyle name="Comma 9 2 2 7 3 2" xfId="21871" xr:uid="{2AB65E47-B840-4E3A-9190-E4321AA48705}"/>
    <cellStyle name="Comma 9 2 2 7 4" xfId="26442" xr:uid="{0585DF1F-C5C2-4D34-BBE6-8DFF8DBF905E}"/>
    <cellStyle name="Comma 9 2 2 7 5" xfId="28041" xr:uid="{BEC9E2EF-CCA4-4CC5-8AB1-C4763C60ED1D}"/>
    <cellStyle name="Comma 9 2 2 7 6" xfId="16205" xr:uid="{F05C9D44-64C0-4600-BDB2-376264D8F02B}"/>
    <cellStyle name="Comma 9 2 2 8" xfId="4929" xr:uid="{3AD1A3B8-0529-4279-AFBA-6A259E6478D4}"/>
    <cellStyle name="Comma 9 2 2 8 2" xfId="14221" xr:uid="{3A55FC0C-5526-4111-8F2F-A420A93B599F}"/>
    <cellStyle name="Comma 9 2 2 9" xfId="6674" xr:uid="{6EFE6E0B-F24A-4847-A285-0AA765FBEBDF}"/>
    <cellStyle name="Comma 9 2 2 9 2" xfId="17054" xr:uid="{0ECC4CAE-5358-4A94-B368-95E70F3C5906}"/>
    <cellStyle name="Comma 9 2 3" xfId="541" xr:uid="{00000000-0005-0000-0000-000022030000}"/>
    <cellStyle name="Comma 9 2 3 10" xfId="12680" xr:uid="{F4C62D95-DF88-450B-B844-5FCA3C4178EF}"/>
    <cellStyle name="Comma 9 2 3 2" xfId="1824" xr:uid="{00000000-0005-0000-0000-000023030000}"/>
    <cellStyle name="Comma 9 2 3 2 2" xfId="3077" xr:uid="{00000000-0005-0000-0000-00005E020000}"/>
    <cellStyle name="Comma 9 2 3 2 2 2" xfId="8157" xr:uid="{00C34E79-4A12-4FEF-8FD7-A120007AC003}"/>
    <cellStyle name="Comma 9 2 3 2 2 2 2" xfId="28830" xr:uid="{9400F8BF-E03C-47B4-8A73-79D8316A2F57}"/>
    <cellStyle name="Comma 9 2 3 2 2 2 3" xfId="28632" xr:uid="{7A2BE245-EA15-44B8-97A3-BD9684DEFF4F}"/>
    <cellStyle name="Comma 9 2 3 2 2 2 4" xfId="18537" xr:uid="{11C459B9-9635-43E5-A2CE-CA3DDB0927D6}"/>
    <cellStyle name="Comma 9 2 3 2 2 3" xfId="10990" xr:uid="{179EA3D4-61C5-47DF-BA03-BCD2392F900C}"/>
    <cellStyle name="Comma 9 2 3 2 2 3 2" xfId="21370" xr:uid="{2A1FE7AD-F25F-4C3B-8926-616BF3F7D3E5}"/>
    <cellStyle name="Comma 9 2 3 2 2 4" xfId="25747" xr:uid="{942CDB3C-31B9-48FD-A9C8-9181B9986ACB}"/>
    <cellStyle name="Comma 9 2 3 2 2 5" xfId="15704" xr:uid="{A62BBE42-1AD1-4C98-BC5F-080129262303}"/>
    <cellStyle name="Comma 9 2 3 2 3" xfId="3697" xr:uid="{00000000-0005-0000-0000-000023030000}"/>
    <cellStyle name="Comma 9 2 3 2 4" xfId="5648" xr:uid="{E79966CE-366E-44ED-8CF4-EF18FE3B9A08}"/>
    <cellStyle name="Comma 9 2 3 2 4 2" xfId="29962" xr:uid="{C540771B-03DD-4A97-8D6C-125C8B900220}"/>
    <cellStyle name="Comma 9 2 3 2 5" xfId="23090" xr:uid="{7BC34336-6CF0-4232-A50B-C2757E6B9AA2}"/>
    <cellStyle name="Comma 9 2 3 2 6" xfId="13590" xr:uid="{AE8E06AD-96D0-46A8-B033-8D8865597D33}"/>
    <cellStyle name="Comma 9 2 3 3" xfId="1825" xr:uid="{00000000-0005-0000-0000-000024030000}"/>
    <cellStyle name="Comma 9 2 3 3 2" xfId="2685" xr:uid="{00000000-0005-0000-0000-00005F020000}"/>
    <cellStyle name="Comma 9 2 3 3 2 2" xfId="7809" xr:uid="{B9ACF73D-5345-46F9-B10F-7BF577F6FA2C}"/>
    <cellStyle name="Comma 9 2 3 3 2 2 2" xfId="18189" xr:uid="{7BDE12E2-F66C-43CB-A936-014FC451446C}"/>
    <cellStyle name="Comma 9 2 3 3 2 3" xfId="10642" xr:uid="{7B796FA2-53F4-4E07-ACB6-8A1AA81C96CF}"/>
    <cellStyle name="Comma 9 2 3 3 2 3 2" xfId="21022" xr:uid="{865B3BD9-33FF-4391-A8D9-6B5ECEDC6CF6}"/>
    <cellStyle name="Comma 9 2 3 3 2 4" xfId="15356" xr:uid="{372507FF-8B1F-490B-A74C-426CD780667A}"/>
    <cellStyle name="Comma 9 2 3 3 2 5" xfId="30443" xr:uid="{B9D0D307-C678-4D48-9BB3-FA80D0D64076}"/>
    <cellStyle name="Comma 9 2 3 3 3" xfId="2078" xr:uid="{00000000-0005-0000-0000-000024030000}"/>
    <cellStyle name="Comma 9 2 3 3 4" xfId="5649" xr:uid="{CE82BC05-DECC-433A-A1AE-079FA93D71A1}"/>
    <cellStyle name="Comma 9 2 3 3 4 2" xfId="29910" xr:uid="{DEAC15BD-E4D5-4066-9D0F-223E4FCD8552}"/>
    <cellStyle name="Comma 9 2 3 3 5" xfId="25040" xr:uid="{6B690C1C-4E4E-4CEB-9458-3070211420B8}"/>
    <cellStyle name="Comma 9 2 3 3 6" xfId="13098" xr:uid="{9A279FFC-6243-4F00-B96A-9C2520A46EDC}"/>
    <cellStyle name="Comma 9 2 3 4" xfId="1823" xr:uid="{00000000-0005-0000-0000-000025030000}"/>
    <cellStyle name="Comma 9 2 3 4 2" xfId="4654" xr:uid="{2B316BF8-A02B-4FA6-9E0C-A81BF302FB1E}"/>
    <cellStyle name="Comma 9 2 3 4 2 2" xfId="9406" xr:uid="{83C3117E-0556-4527-B429-6733E7FC28FB}"/>
    <cellStyle name="Comma 9 2 3 4 2 2 2" xfId="19786" xr:uid="{75F44DC8-6775-40EE-BB1B-FE5900228869}"/>
    <cellStyle name="Comma 9 2 3 4 2 3" xfId="12239" xr:uid="{02383733-3AC8-4F33-847D-F4EDED4B1500}"/>
    <cellStyle name="Comma 9 2 3 4 2 3 2" xfId="22619" xr:uid="{7E9B7457-55E4-47A6-AEC3-2AB45A85A26B}"/>
    <cellStyle name="Comma 9 2 3 4 2 4" xfId="28308" xr:uid="{517B9FA5-CA7B-4147-8281-57997331AEA6}"/>
    <cellStyle name="Comma 9 2 3 4 2 5" xfId="27039" xr:uid="{67CB897C-285F-4C47-BC05-557ED67C8AB1}"/>
    <cellStyle name="Comma 9 2 3 4 2 6" xfId="16953" xr:uid="{3AB9AAA6-8579-4953-89F0-8E36A6C0DD15}"/>
    <cellStyle name="Comma 9 2 3 4 3" xfId="22757" xr:uid="{53723204-0815-4045-A056-7FCD23F7396E}"/>
    <cellStyle name="Comma 9 2 3 5" xfId="4134" xr:uid="{58960FB7-AA3D-4773-B9E0-BAA94B5F7831}"/>
    <cellStyle name="Comma 9 2 3 5 2" xfId="8906" xr:uid="{45BD0102-A3DB-46F1-B996-4B740B50B967}"/>
    <cellStyle name="Comma 9 2 3 5 2 2" xfId="29011" xr:uid="{FD6FD515-24A7-44F7-9B6A-EE8B41326D0B}"/>
    <cellStyle name="Comma 9 2 3 5 2 3" xfId="27359" xr:uid="{4196D849-59CB-4781-A66E-CA6616B641F1}"/>
    <cellStyle name="Comma 9 2 3 5 2 4" xfId="19286" xr:uid="{1B49DD98-D93E-4499-8109-0BF6F8E1781D}"/>
    <cellStyle name="Comma 9 2 3 5 2 5" xfId="31016" xr:uid="{F7D350F9-DB22-40CD-A277-E89E784C5412}"/>
    <cellStyle name="Comma 9 2 3 5 3" xfId="11739" xr:uid="{FEEBFF0E-3A22-490B-94EE-A20B651F3918}"/>
    <cellStyle name="Comma 9 2 3 5 3 2" xfId="22119" xr:uid="{7BCDA1FB-7008-4553-90F2-782DDE9547DF}"/>
    <cellStyle name="Comma 9 2 3 5 4" xfId="28101" xr:uid="{6B05F112-D1B4-4987-9ED9-AD61916186A5}"/>
    <cellStyle name="Comma 9 2 3 5 5" xfId="16453" xr:uid="{E2103747-DE1C-424E-A121-811632EDB617}"/>
    <cellStyle name="Comma 9 2 3 6" xfId="4930" xr:uid="{B11DD8E7-1558-472B-8FE9-B7DE5AE1C3AA}"/>
    <cellStyle name="Comma 9 2 3 6 2" xfId="28258" xr:uid="{B5064F52-1DEC-48C6-AD6C-94D57ED80CDC}"/>
    <cellStyle name="Comma 9 2 3 6 3" xfId="27716" xr:uid="{90953E80-ECF8-4692-9972-22BB6C8DE61E}"/>
    <cellStyle name="Comma 9 2 3 6 4" xfId="14222" xr:uid="{6FE659B4-9790-4D04-B838-7A04B11F19B9}"/>
    <cellStyle name="Comma 9 2 3 7" xfId="6675" xr:uid="{A3767453-1D26-4077-9762-3232EF5FAEF7}"/>
    <cellStyle name="Comma 9 2 3 7 2" xfId="28415" xr:uid="{C0ECF8F6-3BBF-4631-AE2A-78AAE82D9245}"/>
    <cellStyle name="Comma 9 2 3 7 3" xfId="27283" xr:uid="{A1AC7B48-6458-4882-A59B-BA808F918EEC}"/>
    <cellStyle name="Comma 9 2 3 7 4" xfId="17055" xr:uid="{C6323C8C-63AA-4061-9C69-B64F539EFDEC}"/>
    <cellStyle name="Comma 9 2 3 8" xfId="9508" xr:uid="{19B45FED-76C2-4145-940D-2F2BC325C947}"/>
    <cellStyle name="Comma 9 2 3 8 2" xfId="19888" xr:uid="{A7D0349A-2623-433A-82FA-CC129D323731}"/>
    <cellStyle name="Comma 9 2 3 9" xfId="25165" xr:uid="{491DEFD9-42C7-46F8-B951-F96D761D4FA0}"/>
    <cellStyle name="Comma 9 2 4" xfId="1826" xr:uid="{00000000-0005-0000-0000-000026030000}"/>
    <cellStyle name="Comma 9 2 4 2" xfId="3078" xr:uid="{00000000-0005-0000-0000-000060020000}"/>
    <cellStyle name="Comma 9 2 4 2 2" xfId="8158" xr:uid="{3871DE92-AD0D-4C55-9FDA-EB07377910AF}"/>
    <cellStyle name="Comma 9 2 4 2 2 2" xfId="28831" xr:uid="{35DDB46A-9F32-451D-BE4A-FB8BA2BFC5CB}"/>
    <cellStyle name="Comma 9 2 4 2 2 2 2" xfId="31229" xr:uid="{D86CE846-FB1A-46CF-AAA1-01DB85ECFA69}"/>
    <cellStyle name="Comma 9 2 4 2 2 2 3" xfId="30808" xr:uid="{BE13AE7C-8747-44CE-A1E1-1A36A7111489}"/>
    <cellStyle name="Comma 9 2 4 2 2 3" xfId="27381" xr:uid="{1D429F61-482C-40AA-9F51-7ED2D3E08585}"/>
    <cellStyle name="Comma 9 2 4 2 2 4" xfId="18538" xr:uid="{E513781B-C37F-4A79-B6A8-73A52D5D952C}"/>
    <cellStyle name="Comma 9 2 4 2 3" xfId="10991" xr:uid="{5FAD14CD-9E4E-4A54-B659-08425DC4EB51}"/>
    <cellStyle name="Comma 9 2 4 2 3 2" xfId="21371" xr:uid="{D5BA3C34-8A17-499D-9401-2290B594129A}"/>
    <cellStyle name="Comma 9 2 4 2 4" xfId="25661" xr:uid="{DE4B7DEE-3DFB-4D95-9D94-5B6697CA1424}"/>
    <cellStyle name="Comma 9 2 4 2 5" xfId="15705" xr:uid="{B32A986E-B469-403A-9A26-89063FFD10F3}"/>
    <cellStyle name="Comma 9 2 4 3" xfId="3618" xr:uid="{00000000-0005-0000-0000-000026030000}"/>
    <cellStyle name="Comma 9 2 4 4" xfId="4419" xr:uid="{730607A7-848F-4DD4-AC1A-3254E1DC46BC}"/>
    <cellStyle name="Comma 9 2 4 4 2" xfId="9191" xr:uid="{C7AB3644-B0B6-4154-BE4F-C29BF5ECB030}"/>
    <cellStyle name="Comma 9 2 4 4 2 2" xfId="19571" xr:uid="{7AE53B1F-54DA-4F06-99C4-5B8CE011620E}"/>
    <cellStyle name="Comma 9 2 4 4 2 3" xfId="31085" xr:uid="{BE5A0B73-4A4C-4029-A301-6535C3F13C1D}"/>
    <cellStyle name="Comma 9 2 4 4 2 4" xfId="30807" xr:uid="{C1548C2B-E83F-4CD1-8AE4-504BDC32719D}"/>
    <cellStyle name="Comma 9 2 4 4 3" xfId="12024" xr:uid="{05AB095B-DD55-4F70-B186-D55D3B66DE04}"/>
    <cellStyle name="Comma 9 2 4 4 3 2" xfId="22404" xr:uid="{83C0AEC2-D7F8-4FB1-8063-95763749ADDC}"/>
    <cellStyle name="Comma 9 2 4 4 4" xfId="27980" xr:uid="{48E7C24F-7C7F-4635-9EBC-9D453F175853}"/>
    <cellStyle name="Comma 9 2 4 4 5" xfId="28161" xr:uid="{38EC5DA3-2ECC-43FA-AFF3-4E44C4962149}"/>
    <cellStyle name="Comma 9 2 4 4 6" xfId="16738" xr:uid="{E7145DA8-4655-4CB9-96FD-E1E6B4F01E4F}"/>
    <cellStyle name="Comma 9 2 4 5" xfId="5650" xr:uid="{D9BE428C-8235-4EF9-B20E-E5BB3AFC6747}"/>
    <cellStyle name="Comma 9 2 4 5 2" xfId="29692" xr:uid="{E7A06D38-4B4A-4976-BC01-C3B6B233E532}"/>
    <cellStyle name="Comma 9 2 4 5 2 2" xfId="30980" xr:uid="{FFEA7A56-AD8A-44D9-BC17-C7A9B2757E95}"/>
    <cellStyle name="Comma 9 2 4 6" xfId="24675" xr:uid="{6EEEF6C0-BA3C-4450-82E6-71744843DDBB}"/>
    <cellStyle name="Comma 9 2 4 7" xfId="13591" xr:uid="{81F21B33-152E-41A4-8622-BE740F8B59B3}"/>
    <cellStyle name="Comma 9 2 5" xfId="1827" xr:uid="{00000000-0005-0000-0000-000027030000}"/>
    <cellStyle name="Comma 9 2 5 2" xfId="2880" xr:uid="{00000000-0005-0000-0000-000061020000}"/>
    <cellStyle name="Comma 9 2 5 2 2" xfId="7997" xr:uid="{30435070-21F0-450E-8F48-DD2475E78426}"/>
    <cellStyle name="Comma 9 2 5 2 2 2" xfId="27244" xr:uid="{B2DCA550-CDEE-430E-8093-FA1E260FBBA3}"/>
    <cellStyle name="Comma 9 2 5 2 2 2 2" xfId="31187" xr:uid="{935049C4-8F57-47F7-A020-2141BFAE117B}"/>
    <cellStyle name="Comma 9 2 5 2 2 2 3" xfId="30809" xr:uid="{E09FB7FE-6B02-4145-8F9C-245D63874152}"/>
    <cellStyle name="Comma 9 2 5 2 2 3" xfId="26152" xr:uid="{A90172AA-ECBA-49AF-A27D-7287150C6C55}"/>
    <cellStyle name="Comma 9 2 5 2 2 4" xfId="18377" xr:uid="{BB53FA4A-1DDF-48F5-8459-C96D8C66B94A}"/>
    <cellStyle name="Comma 9 2 5 2 3" xfId="10830" xr:uid="{8DBDF390-F889-45B9-8090-2E42DC2B125A}"/>
    <cellStyle name="Comma 9 2 5 2 3 2" xfId="21210" xr:uid="{3D817999-D32B-42D4-A4EE-FDDC6CAAAB75}"/>
    <cellStyle name="Comma 9 2 5 2 4" xfId="28530" xr:uid="{EFD68B7B-CEB1-42E8-96C8-A4CE64C8ED24}"/>
    <cellStyle name="Comma 9 2 5 2 5" xfId="15544" xr:uid="{178AD210-1937-49B9-920C-01104FD1710F}"/>
    <cellStyle name="Comma 9 2 5 3" xfId="3536" xr:uid="{00000000-0005-0000-0000-000027030000}"/>
    <cellStyle name="Comma 9 2 5 4" xfId="5651" xr:uid="{D7164F72-134C-4D46-901D-95E30936FD2B}"/>
    <cellStyle name="Comma 9 2 5 4 2" xfId="29925" xr:uid="{5C9B02E0-C788-4B1D-BC0E-E607E53C7539}"/>
    <cellStyle name="Comma 9 2 5 5" xfId="25504" xr:uid="{683D3246-020B-45A9-8F05-CD8C07E60BC7}"/>
    <cellStyle name="Comma 9 2 5 6" xfId="13378" xr:uid="{D127C0C3-511A-4158-94C4-3B598D743006}"/>
    <cellStyle name="Comma 9 2 6" xfId="1819" xr:uid="{00000000-0005-0000-0000-000028030000}"/>
    <cellStyle name="Comma 9 2 6 2" xfId="2539" xr:uid="{00000000-0005-0000-0000-000062020000}"/>
    <cellStyle name="Comma 9 2 6 2 2" xfId="7664" xr:uid="{12A85B8F-612E-4B7E-8375-3FD272B72C3E}"/>
    <cellStyle name="Comma 9 2 6 2 2 2" xfId="18044" xr:uid="{63602DFF-BD8A-4BE0-91FF-331DD6264E16}"/>
    <cellStyle name="Comma 9 2 6 2 3" xfId="10497" xr:uid="{61B4E7AC-8DB2-43F1-868D-FAA2881C85E4}"/>
    <cellStyle name="Comma 9 2 6 2 3 2" xfId="20877" xr:uid="{1BB267DC-2623-4AAD-9299-6628C1181669}"/>
    <cellStyle name="Comma 9 2 6 2 4" xfId="28007" xr:uid="{93DFBBE4-AEC2-43A7-B32D-98AE37918C88}"/>
    <cellStyle name="Comma 9 2 6 2 5" xfId="27052" xr:uid="{3C93F917-4687-49AB-A2DE-9CFA582651C6}"/>
    <cellStyle name="Comma 9 2 6 2 6" xfId="15211" xr:uid="{B954EB0A-A415-4D84-A87E-51039639E08C}"/>
    <cellStyle name="Comma 9 2 6 3" xfId="3705" xr:uid="{00000000-0005-0000-0000-000028030000}"/>
    <cellStyle name="Comma 9 2 6 4" xfId="5644" xr:uid="{D898191B-5E99-42ED-AE9E-BA7EEF98ED5F}"/>
    <cellStyle name="Comma 9 2 6 4 2" xfId="29877" xr:uid="{E41C2E13-76EE-4F01-AD17-0737E327D418}"/>
    <cellStyle name="Comma 9 2 6 5" xfId="23854" xr:uid="{D61276F4-B8A3-4202-B41B-BD1945D207E6}"/>
    <cellStyle name="Comma 9 2 6 6" xfId="12927" xr:uid="{0F80994B-85B6-4398-ADA2-8150445C52AA}"/>
    <cellStyle name="Comma 9 2 7" xfId="2233" xr:uid="{00000000-0005-0000-0000-000056020000}"/>
    <cellStyle name="Comma 9 2 7 2" xfId="7360" xr:uid="{C4B32B00-5182-49D8-9EA5-796AE2208F5A}"/>
    <cellStyle name="Comma 9 2 7 2 2" xfId="26719" xr:uid="{E24BCB5C-C6EA-4FDB-9EC3-913147FB8779}"/>
    <cellStyle name="Comma 9 2 7 2 2 2" xfId="31182" xr:uid="{B8E870C8-2DC3-4142-9B70-BD70882B4D51}"/>
    <cellStyle name="Comma 9 2 7 2 2 3" xfId="30810" xr:uid="{BBA9BA85-2DE8-4D34-8E86-BAE1DE19E844}"/>
    <cellStyle name="Comma 9 2 7 2 3" xfId="28267" xr:uid="{90482539-1104-4FEC-A0B4-4BBC91205F8D}"/>
    <cellStyle name="Comma 9 2 7 2 4" xfId="17740" xr:uid="{A997357B-75E5-4FBD-8E85-7D845313D2E4}"/>
    <cellStyle name="Comma 9 2 7 3" xfId="10193" xr:uid="{6CC74026-AB08-411B-B16F-52096AABA2AE}"/>
    <cellStyle name="Comma 9 2 7 3 2" xfId="20573" xr:uid="{D660BE8F-3CEC-43C8-B3F2-515CBFAE10A6}"/>
    <cellStyle name="Comma 9 2 7 4" xfId="25033" xr:uid="{6B933433-0728-4A4C-81A0-760F81048C5E}"/>
    <cellStyle name="Comma 9 2 7 5" xfId="14907" xr:uid="{9E029389-AF9E-4E2C-80CF-C3A6CB490564}"/>
    <cellStyle name="Comma 9 2 8" xfId="3877" xr:uid="{14ABF57D-7E2D-49B0-92F4-00CADDA395CB}"/>
    <cellStyle name="Comma 9 2 8 2" xfId="8709" xr:uid="{A7E88751-1D29-4175-B2B8-DA20A976F5E3}"/>
    <cellStyle name="Comma 9 2 8 2 2" xfId="19089" xr:uid="{E69C0CF9-2C8E-461A-BD73-73D7F51D1663}"/>
    <cellStyle name="Comma 9 2 8 3" xfId="11542" xr:uid="{95E42C6C-C80A-4C6F-AEA5-4FFFB2425A1A}"/>
    <cellStyle name="Comma 9 2 8 3 2" xfId="21922" xr:uid="{7A3F958E-C57F-4788-976D-1AE8E6A57944}"/>
    <cellStyle name="Comma 9 2 8 4" xfId="26412" xr:uid="{FD7B0B76-E8B9-487D-8AAD-C9933C1ACB6C}"/>
    <cellStyle name="Comma 9 2 8 5" xfId="27760" xr:uid="{AC65A6F0-19BB-40A6-9BE0-0678F17B6B3B}"/>
    <cellStyle name="Comma 9 2 8 6" xfId="16256" xr:uid="{6C8D399F-9CD0-4228-9326-262AC491334C}"/>
    <cellStyle name="Comma 9 2 9" xfId="4928" xr:uid="{BD7D2C77-C633-4CFC-AAC8-AEB80D7AE154}"/>
    <cellStyle name="Comma 9 2 9 2" xfId="25983" xr:uid="{FF5AE70A-CB98-46FE-AEBC-034F7A064D0C}"/>
    <cellStyle name="Comma 9 2 9 3" xfId="27779" xr:uid="{9617A20E-B9DC-4147-BB81-6D931C61435A}"/>
    <cellStyle name="Comma 9 2 9 4" xfId="14220" xr:uid="{B60DB025-08CD-4CE5-A225-EF26AA61A2E6}"/>
    <cellStyle name="Comma 9 3" xfId="542" xr:uid="{00000000-0005-0000-0000-000029030000}"/>
    <cellStyle name="Comma 9 3 10" xfId="9509" xr:uid="{E7E81DE3-7484-41E0-8FA9-F356A46CD991}"/>
    <cellStyle name="Comma 9 3 10 2" xfId="19889" xr:uid="{ABE7FEB3-D309-49D2-9D77-CEDDF86F8FC8}"/>
    <cellStyle name="Comma 9 3 11" xfId="24494" xr:uid="{D4380A83-A032-4878-B2BD-F5EDC2355B6A}"/>
    <cellStyle name="Comma 9 3 12" xfId="12521" xr:uid="{1EC29B22-E11A-4F03-9D04-7890D63A35C8}"/>
    <cellStyle name="Comma 9 3 2" xfId="1829" xr:uid="{00000000-0005-0000-0000-00002A030000}"/>
    <cellStyle name="Comma 9 3 2 2" xfId="3080" xr:uid="{00000000-0005-0000-0000-000065020000}"/>
    <cellStyle name="Comma 9 3 2 2 2" xfId="6169" xr:uid="{5D3F1E2F-6C13-4865-A186-7E6BC20EDFBA}"/>
    <cellStyle name="Comma 9 3 2 2 2 2" xfId="24146" xr:uid="{7FAC486F-3150-4423-B79F-82D92D5D4315}"/>
    <cellStyle name="Comma 9 3 2 2 2 2 2" xfId="28012" xr:uid="{6EDB3307-FB2D-428A-B7BB-51FD25238CFA}"/>
    <cellStyle name="Comma 9 3 2 2 2 2 3" xfId="31149" xr:uid="{5B67C8A6-D0F9-4F81-B1C0-F30C304F8C08}"/>
    <cellStyle name="Comma 9 3 2 2 2 3" xfId="26868" xr:uid="{652D5C03-1AD5-43F2-95C2-87421CEC1E98}"/>
    <cellStyle name="Comma 9 3 2 2 2 4" xfId="15707" xr:uid="{4A7AF802-84FA-4651-8493-69DBEFBEF268}"/>
    <cellStyle name="Comma 9 3 2 2 3" xfId="8160" xr:uid="{41C885F3-2F9F-457C-9A41-B93334694117}"/>
    <cellStyle name="Comma 9 3 2 2 3 2" xfId="18540" xr:uid="{52F9EBF8-6C8D-4A10-9E5C-BDDF8CD76353}"/>
    <cellStyle name="Comma 9 3 2 2 4" xfId="10993" xr:uid="{6690BEA3-7986-4505-B2F3-1A50EFC06E03}"/>
    <cellStyle name="Comma 9 3 2 2 4 2" xfId="21373" xr:uid="{16FA8055-7EF8-4083-8B83-CB2D93CE4C92}"/>
    <cellStyle name="Comma 9 3 2 2 5" xfId="24467" xr:uid="{C74E39ED-E802-4F6C-B356-E5113AB4E949}"/>
    <cellStyle name="Comma 9 3 2 2 5 2" xfId="30074" xr:uid="{8548742A-9BBA-4637-B5B9-9DA740E4A09B}"/>
    <cellStyle name="Comma 9 3 2 2 6" xfId="27864" xr:uid="{1092D0DD-8FB3-44DD-86EE-6FC6DA4E3B78}"/>
    <cellStyle name="Comma 9 3 2 2 7" xfId="13593" xr:uid="{20D41558-9592-4905-9B8D-FAFB5DB1DBDE}"/>
    <cellStyle name="Comma 9 3 2 3" xfId="2687" xr:uid="{00000000-0005-0000-0000-000064020000}"/>
    <cellStyle name="Comma 9 3 2 3 2" xfId="7811" xr:uid="{45825168-987C-424D-9B12-52F792D7F9B4}"/>
    <cellStyle name="Comma 9 3 2 3 2 2" xfId="28521" xr:uid="{E0FBFBB5-EC4B-4CDC-A0B7-7F4A0932546C}"/>
    <cellStyle name="Comma 9 3 2 3 2 3" xfId="28377" xr:uid="{B1C725C8-4663-4026-A58A-6EC98692EB7D}"/>
    <cellStyle name="Comma 9 3 2 3 2 4" xfId="18191" xr:uid="{CF70C67C-65D6-4BF2-9FF7-5986B90AEE6F}"/>
    <cellStyle name="Comma 9 3 2 3 3" xfId="10644" xr:uid="{51C13CA6-B671-4F5D-917F-E88F4B3AEAF6}"/>
    <cellStyle name="Comma 9 3 2 3 3 2" xfId="21024" xr:uid="{4A99DD87-1800-46CD-ADE8-C5F3EF349A55}"/>
    <cellStyle name="Comma 9 3 2 3 4" xfId="22680" xr:uid="{3EB0B22D-8F5E-48CF-B5FA-63B60A9EE603}"/>
    <cellStyle name="Comma 9 3 2 3 5" xfId="15358" xr:uid="{F541BCBC-753B-4B7B-AEF7-D891549388FA}"/>
    <cellStyle name="Comma 9 3 2 4" xfId="3694" xr:uid="{00000000-0005-0000-0000-00002A030000}"/>
    <cellStyle name="Comma 9 3 2 4 2" xfId="26649" xr:uid="{5A147B94-5AF9-4CDC-8BC6-C737EBE8A913}"/>
    <cellStyle name="Comma 9 3 2 4 3" xfId="26682" xr:uid="{FB1D1AC5-9D11-429C-BF39-EEAC07E5768E}"/>
    <cellStyle name="Comma 9 3 2 5" xfId="4269" xr:uid="{F1DB953E-CDE1-43E8-9BEA-964C5E5A9856}"/>
    <cellStyle name="Comma 9 3 2 5 2" xfId="9041" xr:uid="{F26FC550-BC30-48DE-A2FC-AF981BC732EC}"/>
    <cellStyle name="Comma 9 3 2 5 2 2" xfId="19421" xr:uid="{6FDAA852-56CA-4BF6-BB17-4AA7D4E56C64}"/>
    <cellStyle name="Comma 9 3 2 5 2 3" xfId="31045" xr:uid="{A3B5197F-9B5D-4143-A697-326D2D0AB011}"/>
    <cellStyle name="Comma 9 3 2 5 2 4" xfId="30811" xr:uid="{C5508924-C6EA-4A67-BDDF-7E50FD3BE005}"/>
    <cellStyle name="Comma 9 3 2 5 3" xfId="11874" xr:uid="{A33959D1-ED4C-4C55-92A7-CC84556D1C9C}"/>
    <cellStyle name="Comma 9 3 2 5 3 2" xfId="22254" xr:uid="{D062A147-5A9C-4F48-A79B-58F7E85DB901}"/>
    <cellStyle name="Comma 9 3 2 5 4" xfId="27366" xr:uid="{FD0C7BF0-A587-4637-98FE-1287570FBD22}"/>
    <cellStyle name="Comma 9 3 2 5 5" xfId="28425" xr:uid="{A03FA1EB-B70A-4B0D-B080-7587374271FE}"/>
    <cellStyle name="Comma 9 3 2 5 6" xfId="16588" xr:uid="{9A425600-8E7C-4649-8D14-D414987A8C3D}"/>
    <cellStyle name="Comma 9 3 2 6" xfId="5653" xr:uid="{77D156F7-476C-46F2-93AE-31A8AC882BEE}"/>
    <cellStyle name="Comma 9 3 2 6 2" xfId="29725" xr:uid="{553F6754-B523-42B0-B4FE-4907B6316108}"/>
    <cellStyle name="Comma 9 3 2 6 2 2" xfId="30981" xr:uid="{699CA55B-0135-496F-BFC8-968E66D2718F}"/>
    <cellStyle name="Comma 9 3 2 7" xfId="25226" xr:uid="{32CD50D2-C9AE-4571-939C-C8C54DC3B34F}"/>
    <cellStyle name="Comma 9 3 2 8" xfId="13100" xr:uid="{B68D3080-BA5F-48EA-9188-311DC047BBAB}"/>
    <cellStyle name="Comma 9 3 2 9" xfId="29992" xr:uid="{9DCA55B1-63A8-4DF5-A458-C59A6106A22A}"/>
    <cellStyle name="Comma 9 3 3" xfId="1830" xr:uid="{00000000-0005-0000-0000-00002B030000}"/>
    <cellStyle name="Comma 9 3 3 2" xfId="3081" xr:uid="{00000000-0005-0000-0000-000066020000}"/>
    <cellStyle name="Comma 9 3 3 2 2" xfId="8161" xr:uid="{30BFB4DD-F5E5-4102-846B-4027E615BCE0}"/>
    <cellStyle name="Comma 9 3 3 2 2 2" xfId="28833" xr:uid="{1D3DCD9E-22E3-4A2B-BFEA-68D716F7632B}"/>
    <cellStyle name="Comma 9 3 3 2 2 2 2" xfId="31230" xr:uid="{122F2141-B372-4667-A3EB-B92731022D63}"/>
    <cellStyle name="Comma 9 3 3 2 2 2 3" xfId="30813" xr:uid="{B37193DA-685B-4302-9C78-E276FA29B8E2}"/>
    <cellStyle name="Comma 9 3 3 2 2 3" xfId="27468" xr:uid="{761CFDA3-BD8E-439D-AE3A-6616D3D38BC8}"/>
    <cellStyle name="Comma 9 3 3 2 2 4" xfId="18541" xr:uid="{6FF6D2FD-49D1-478F-8C56-148E459735BA}"/>
    <cellStyle name="Comma 9 3 3 2 3" xfId="10994" xr:uid="{8A4A876A-3AFA-455C-9C42-6A97F80DED57}"/>
    <cellStyle name="Comma 9 3 3 2 3 2" xfId="21374" xr:uid="{9FE326AD-216F-4337-A89B-6ED14C842C11}"/>
    <cellStyle name="Comma 9 3 3 2 4" xfId="24094" xr:uid="{4A6A6AAB-A78E-43A5-A912-AA5037B542FD}"/>
    <cellStyle name="Comma 9 3 3 2 5" xfId="15708" xr:uid="{4224EED2-F5B5-4C80-A76D-50B890931CA9}"/>
    <cellStyle name="Comma 9 3 3 3" xfId="3704" xr:uid="{00000000-0005-0000-0000-00002B030000}"/>
    <cellStyle name="Comma 9 3 3 4" xfId="4420" xr:uid="{18170F86-C2D3-41E7-9BBC-5C6417543022}"/>
    <cellStyle name="Comma 9 3 3 4 2" xfId="9192" xr:uid="{26B92FD6-E0D8-470C-9556-778A5F8FEAFF}"/>
    <cellStyle name="Comma 9 3 3 4 2 2" xfId="19572" xr:uid="{F377DAD8-5711-4268-8A8B-9A61CD9EDB6C}"/>
    <cellStyle name="Comma 9 3 3 4 2 3" xfId="31086" xr:uid="{057F8738-14E9-452A-B2A1-4B72350EA751}"/>
    <cellStyle name="Comma 9 3 3 4 2 4" xfId="30812" xr:uid="{BE881679-89E9-4CF6-A166-B978E2ED3F85}"/>
    <cellStyle name="Comma 9 3 3 4 3" xfId="12025" xr:uid="{84CDBBE9-88B1-45BB-84B9-365383A18EEB}"/>
    <cellStyle name="Comma 9 3 3 4 3 2" xfId="22405" xr:uid="{11C3063F-87D1-4D1E-B343-A620DEF1A22B}"/>
    <cellStyle name="Comma 9 3 3 4 4" xfId="16739" xr:uid="{A83B7572-DEFE-4674-B9BC-F693F0EB8DA2}"/>
    <cellStyle name="Comma 9 3 3 5" xfId="5654" xr:uid="{B525BE71-296E-4A8D-A239-535718B25E1D}"/>
    <cellStyle name="Comma 9 3 3 5 2" xfId="29696" xr:uid="{25FDA149-4835-475C-A7F8-D677AAAFBB08}"/>
    <cellStyle name="Comma 9 3 3 5 2 2" xfId="30982" xr:uid="{8A31E08D-F38C-4717-AA35-0B286BA438E3}"/>
    <cellStyle name="Comma 9 3 3 6" xfId="24664" xr:uid="{3D67FC07-C30E-4BB2-B210-DB9C3EA33BDF}"/>
    <cellStyle name="Comma 9 3 3 7" xfId="13594" xr:uid="{5FA0F202-D403-4101-916A-106D8E59EF14}"/>
    <cellStyle name="Comma 9 3 4" xfId="1828" xr:uid="{00000000-0005-0000-0000-00002C030000}"/>
    <cellStyle name="Comma 9 3 4 2" xfId="3079" xr:uid="{00000000-0005-0000-0000-000067020000}"/>
    <cellStyle name="Comma 9 3 4 2 2" xfId="8159" xr:uid="{A44917E5-A260-4E57-A00D-74E81142C856}"/>
    <cellStyle name="Comma 9 3 4 2 2 2" xfId="28832" xr:uid="{E1D0D1D7-BCBC-4025-A9A4-65F4CA9D0DA2}"/>
    <cellStyle name="Comma 9 3 4 2 2 3" xfId="26694" xr:uid="{6EFBF9CB-8F8C-49E7-9369-5F3AF238C536}"/>
    <cellStyle name="Comma 9 3 4 2 2 4" xfId="18539" xr:uid="{411A0BFC-0770-4A0F-9BFF-5513F5ADE6E2}"/>
    <cellStyle name="Comma 9 3 4 2 3" xfId="10992" xr:uid="{379F143A-75EE-4D4F-83EE-FE40F42B0461}"/>
    <cellStyle name="Comma 9 3 4 2 3 2" xfId="21372" xr:uid="{0A5CACF6-8CDA-4E18-9620-A72C6691C0CE}"/>
    <cellStyle name="Comma 9 3 4 2 4" xfId="25174" xr:uid="{96CFF20C-9ADF-43F2-ABAD-249183DF8F3F}"/>
    <cellStyle name="Comma 9 3 4 2 5" xfId="15706" xr:uid="{12C4A8BE-B9AB-4776-A2A2-D7A439B32A7B}"/>
    <cellStyle name="Comma 9 3 4 3" xfId="3669" xr:uid="{00000000-0005-0000-0000-00002C030000}"/>
    <cellStyle name="Comma 9 3 4 4" xfId="5652" xr:uid="{2992C92C-8EDE-4819-B747-CFD197F07934}"/>
    <cellStyle name="Comma 9 3 4 4 2" xfId="29963" xr:uid="{BB309544-82A9-4F34-A3A4-5C8ABA70C651}"/>
    <cellStyle name="Comma 9 3 4 5" xfId="22863" xr:uid="{7A0D85F2-7603-4244-8EA4-BCE31E460284}"/>
    <cellStyle name="Comma 9 3 4 6" xfId="13592" xr:uid="{E59C85B5-D30B-41E2-8D24-850FCB8A133A}"/>
    <cellStyle name="Comma 9 3 5" xfId="2582" xr:uid="{00000000-0005-0000-0000-000068020000}"/>
    <cellStyle name="Comma 9 3 5 2" xfId="5847" xr:uid="{9AFCFEEE-2505-4F6D-A481-F03D7C6B099D}"/>
    <cellStyle name="Comma 9 3 5 2 2" xfId="27705" xr:uid="{71638D3E-073B-465B-8079-C421AEEF8FCF}"/>
    <cellStyle name="Comma 9 3 5 2 2 2" xfId="31195" xr:uid="{A200391D-8B39-419F-859D-3D90BFEFCC8C}"/>
    <cellStyle name="Comma 9 3 5 2 2 3" xfId="30814" xr:uid="{66DD9239-68FF-45F3-AF1C-1AA6F4162EB8}"/>
    <cellStyle name="Comma 9 3 5 2 3" xfId="28110" xr:uid="{88E78A97-D798-40B1-B121-601BFA26463A}"/>
    <cellStyle name="Comma 9 3 5 2 4" xfId="15254" xr:uid="{876EBB0C-63E8-4A7B-9EDA-9C1C3871BA2F}"/>
    <cellStyle name="Comma 9 3 5 3" xfId="7707" xr:uid="{BEA5950F-02E1-43FC-B1F1-A36C58FBB631}"/>
    <cellStyle name="Comma 9 3 5 3 2" xfId="18087" xr:uid="{FF85433C-FEC8-47E7-B6A5-8EEC6298B380}"/>
    <cellStyle name="Comma 9 3 5 4" xfId="10540" xr:uid="{65183B43-D80D-49BA-BEF9-F6E503BD1F06}"/>
    <cellStyle name="Comma 9 3 5 4 2" xfId="20920" xr:uid="{21238C72-15FC-4007-A9F9-B93D39F31BED}"/>
    <cellStyle name="Comma 9 3 5 5" xfId="23342" xr:uid="{E1FCD651-C478-44B8-92D8-7921DAE26410}"/>
    <cellStyle name="Comma 9 3 5 6" xfId="12970" xr:uid="{D658D3A0-00E0-4869-960E-19BC6F8649B5}"/>
    <cellStyle name="Comma 9 3 6" xfId="2289" xr:uid="{00000000-0005-0000-0000-000063020000}"/>
    <cellStyle name="Comma 9 3 6 2" xfId="7416" xr:uid="{025F373A-BE43-4E48-85A7-5A7239E2FC8F}"/>
    <cellStyle name="Comma 9 3 6 2 2" xfId="17796" xr:uid="{A00288B0-3EAD-4837-B259-F6C4CCB3457F}"/>
    <cellStyle name="Comma 9 3 6 3" xfId="10249" xr:uid="{CA02812C-EBA4-4234-A901-7D6F1FC3AB91}"/>
    <cellStyle name="Comma 9 3 6 3 2" xfId="20629" xr:uid="{8FCD722B-FB2D-486A-89B1-ACD6791E1381}"/>
    <cellStyle name="Comma 9 3 6 4" xfId="25402" xr:uid="{7C46B817-38A3-42C6-882C-98B3949A937A}"/>
    <cellStyle name="Comma 9 3 6 5" xfId="27259" xr:uid="{93B1D2DF-2A26-4BF0-ACE2-6FB4605820E9}"/>
    <cellStyle name="Comma 9 3 6 6" xfId="14963" xr:uid="{828B998B-8124-4DEA-903D-2B09FAA8B816}"/>
    <cellStyle name="Comma 9 3 7" xfId="3824" xr:uid="{9D146E72-9673-49A7-806E-FB272B5C17CE}"/>
    <cellStyle name="Comma 9 3 7 2" xfId="8657" xr:uid="{BC26A82D-0058-4EFB-8C47-948475657A86}"/>
    <cellStyle name="Comma 9 3 7 2 2" xfId="19037" xr:uid="{55C8ACED-B877-4D7A-A9B1-AC60BCE92CAA}"/>
    <cellStyle name="Comma 9 3 7 3" xfId="11490" xr:uid="{FDD557D6-8B8B-4718-92FD-32760A075EE3}"/>
    <cellStyle name="Comma 9 3 7 3 2" xfId="21870" xr:uid="{0FD211B6-4E5B-487B-87A0-EE2F7A318503}"/>
    <cellStyle name="Comma 9 3 7 4" xfId="26116" xr:uid="{0E9C60C0-50AC-45C5-A9CD-C7BE1E7C0246}"/>
    <cellStyle name="Comma 9 3 7 5" xfId="28093" xr:uid="{1633684F-EEAE-4F4D-8516-7185672DF3DD}"/>
    <cellStyle name="Comma 9 3 7 6" xfId="16204" xr:uid="{301EE679-6692-44AB-93B8-513D570952F7}"/>
    <cellStyle name="Comma 9 3 8" xfId="4931" xr:uid="{77B32B7E-E9F2-43A7-9503-9206BCE0429D}"/>
    <cellStyle name="Comma 9 3 8 2" xfId="14223" xr:uid="{84EDABC1-9EAF-47EA-9F3B-282B5B0532D7}"/>
    <cellStyle name="Comma 9 3 9" xfId="6676" xr:uid="{E1EE7C5D-FE69-4EF7-AC70-A5F4889A2F0D}"/>
    <cellStyle name="Comma 9 3 9 2" xfId="17056" xr:uid="{742713B6-8D96-48AF-8C04-8C2D9EA52616}"/>
    <cellStyle name="Comma 9 4" xfId="543" xr:uid="{00000000-0005-0000-0000-00002D030000}"/>
    <cellStyle name="Comma 9 4 10" xfId="12679" xr:uid="{3C78FD5E-2306-4C10-B6FB-57929E2C1CCB}"/>
    <cellStyle name="Comma 9 4 2" xfId="1832" xr:uid="{00000000-0005-0000-0000-00002E030000}"/>
    <cellStyle name="Comma 9 4 2 2" xfId="3082" xr:uid="{00000000-0005-0000-0000-00006A020000}"/>
    <cellStyle name="Comma 9 4 2 2 2" xfId="8162" xr:uid="{D45C281E-EDA4-4C74-897C-FA30A35FA9EC}"/>
    <cellStyle name="Comma 9 4 2 2 2 2" xfId="28834" xr:uid="{5EAC4C5F-3550-465C-8620-97567FEA2F7B}"/>
    <cellStyle name="Comma 9 4 2 2 2 3" xfId="28399" xr:uid="{D04C0551-F87A-4571-AF8D-4BD6E13F12A9}"/>
    <cellStyle name="Comma 9 4 2 2 2 4" xfId="18542" xr:uid="{0B0475C1-0F95-4754-8A42-092F6CFCE269}"/>
    <cellStyle name="Comma 9 4 2 2 3" xfId="10995" xr:uid="{505883EF-447C-4761-BB1F-648E3A0C6355}"/>
    <cellStyle name="Comma 9 4 2 2 3 2" xfId="21375" xr:uid="{3D737D26-8D47-42D5-BB22-1E4818534386}"/>
    <cellStyle name="Comma 9 4 2 2 4" xfId="24004" xr:uid="{96A29539-771F-4E38-884F-6CC3BCAFD248}"/>
    <cellStyle name="Comma 9 4 2 2 5" xfId="15709" xr:uid="{412DA1D9-9811-42B5-8081-0F6DE9609973}"/>
    <cellStyle name="Comma 9 4 2 3" xfId="2862" xr:uid="{00000000-0005-0000-0000-00002E030000}"/>
    <cellStyle name="Comma 9 4 2 4" xfId="5655" xr:uid="{FACDA99C-DDD8-460F-90C1-E63427823092}"/>
    <cellStyle name="Comma 9 4 2 4 2" xfId="29779" xr:uid="{E30DC661-0A7D-4302-84B9-97F8610FC21A}"/>
    <cellStyle name="Comma 9 4 2 5" xfId="24263" xr:uid="{3265BF72-9522-42AA-B61C-3BDC8B8C2FEA}"/>
    <cellStyle name="Comma 9 4 2 6" xfId="13595" xr:uid="{777200A9-6584-4AD9-8F33-936578F81C45}"/>
    <cellStyle name="Comma 9 4 3" xfId="1833" xr:uid="{00000000-0005-0000-0000-00002F030000}"/>
    <cellStyle name="Comma 9 4 3 2" xfId="2684" xr:uid="{00000000-0005-0000-0000-00006B020000}"/>
    <cellStyle name="Comma 9 4 3 2 2" xfId="7808" xr:uid="{E331375F-8633-44FE-825C-9D28423035A0}"/>
    <cellStyle name="Comma 9 4 3 2 2 2" xfId="18188" xr:uid="{1DAC768A-1B7D-40B1-827C-C4417E242BA6}"/>
    <cellStyle name="Comma 9 4 3 2 3" xfId="10641" xr:uid="{70FCB1B9-77A8-47C2-8CD6-DDBFED7DE979}"/>
    <cellStyle name="Comma 9 4 3 2 3 2" xfId="21021" xr:uid="{F4D14E92-635C-44F3-AF4A-2EE9D0000A5A}"/>
    <cellStyle name="Comma 9 4 3 2 4" xfId="15355" xr:uid="{A80AE682-E449-4C51-8007-0414D76349D1}"/>
    <cellStyle name="Comma 9 4 3 2 5" xfId="30444" xr:uid="{B26AB995-9DA7-45C6-8F4A-F83B12EC79F3}"/>
    <cellStyle name="Comma 9 4 3 3" xfId="2864" xr:uid="{00000000-0005-0000-0000-00002F030000}"/>
    <cellStyle name="Comma 9 4 3 4" xfId="5656" xr:uid="{5A2DC35C-DA84-47EE-9C97-6ECF34E3F1B9}"/>
    <cellStyle name="Comma 9 4 3 4 2" xfId="29756" xr:uid="{3FF33E2E-17F3-4806-92DB-FC2FBAC24A0C}"/>
    <cellStyle name="Comma 9 4 3 5" xfId="23995" xr:uid="{5E6A089C-D917-41FC-BC1A-85B936181ADC}"/>
    <cellStyle name="Comma 9 4 3 6" xfId="13097" xr:uid="{CA7AFE53-3DF3-4060-99A5-F06C7E393E9D}"/>
    <cellStyle name="Comma 9 4 4" xfId="1831" xr:uid="{00000000-0005-0000-0000-000030030000}"/>
    <cellStyle name="Comma 9 4 4 2" xfId="4624" xr:uid="{FE65B954-A8A9-4EAA-8C9D-BB93F9307337}"/>
    <cellStyle name="Comma 9 4 4 2 2" xfId="9396" xr:uid="{CC2D082B-9568-4061-BFBC-7503E89197A5}"/>
    <cellStyle name="Comma 9 4 4 2 2 2" xfId="19776" xr:uid="{1081FF1A-E036-4CD8-8BA8-9FC86411E3A1}"/>
    <cellStyle name="Comma 9 4 4 2 3" xfId="12229" xr:uid="{857A7544-3BCE-4D2B-A6D8-4060EFC69FAD}"/>
    <cellStyle name="Comma 9 4 4 2 3 2" xfId="22609" xr:uid="{3C845386-DD0D-4613-A146-6785A04FC2CA}"/>
    <cellStyle name="Comma 9 4 4 2 4" xfId="28494" xr:uid="{A373CDC8-DBDB-4B19-BFB6-C534F20C37EB}"/>
    <cellStyle name="Comma 9 4 4 2 5" xfId="26180" xr:uid="{54DC8C73-61C9-4057-873E-9401108C2B6F}"/>
    <cellStyle name="Comma 9 4 4 2 6" xfId="16943" xr:uid="{52C391CC-B8A7-420E-80D5-E049C16AC34D}"/>
    <cellStyle name="Comma 9 4 4 3" xfId="25129" xr:uid="{2F96BC45-D1A8-477B-912B-54E4C4A93C35}"/>
    <cellStyle name="Comma 9 4 5" xfId="4133" xr:uid="{3A5B6A9D-E2F9-4176-8736-970E7F931A38}"/>
    <cellStyle name="Comma 9 4 5 2" xfId="8905" xr:uid="{231E58DE-E60E-4884-A444-43E1D087A008}"/>
    <cellStyle name="Comma 9 4 5 2 2" xfId="29010" xr:uid="{50BE6FA5-AEA9-4730-8B03-94597896F2AC}"/>
    <cellStyle name="Comma 9 4 5 2 3" xfId="27945" xr:uid="{FC375E88-CEB9-42BF-B05D-CC17C8C7FACB}"/>
    <cellStyle name="Comma 9 4 5 2 4" xfId="19285" xr:uid="{8C961C43-0FD4-4DE2-AF9A-F682BF2269EA}"/>
    <cellStyle name="Comma 9 4 5 2 5" xfId="31015" xr:uid="{C70E7451-E225-40B7-9553-75756977E965}"/>
    <cellStyle name="Comma 9 4 5 3" xfId="11738" xr:uid="{97DBAD62-6B6E-4B36-BEDA-3E9C71377653}"/>
    <cellStyle name="Comma 9 4 5 3 2" xfId="22118" xr:uid="{5B2E8434-CDB6-4456-9914-5C1A52D21BA2}"/>
    <cellStyle name="Comma 9 4 5 4" xfId="23807" xr:uid="{43B1E241-E8F2-4E70-A670-726EB7856799}"/>
    <cellStyle name="Comma 9 4 5 5" xfId="16452" xr:uid="{1D690D66-5B99-40BC-A859-3606B2565E5A}"/>
    <cellStyle name="Comma 9 4 6" xfId="4932" xr:uid="{0091691E-B76B-4D47-B30A-70E1F774625F}"/>
    <cellStyle name="Comma 9 4 6 2" xfId="27139" xr:uid="{03F91043-8AF1-4A18-845A-F17760B2E279}"/>
    <cellStyle name="Comma 9 4 6 3" xfId="26023" xr:uid="{60957D1F-98E5-47F2-8A98-70467DECF462}"/>
    <cellStyle name="Comma 9 4 6 4" xfId="14224" xr:uid="{5C397A5E-5721-42D2-9020-F116BDBE3D50}"/>
    <cellStyle name="Comma 9 4 7" xfId="6677" xr:uid="{BF37F11C-F416-4874-9EC2-E625A9DD0D55}"/>
    <cellStyle name="Comma 9 4 7 2" xfId="25855" xr:uid="{6DBE41EF-36D8-4C35-8416-709ECA033017}"/>
    <cellStyle name="Comma 9 4 7 3" xfId="27648" xr:uid="{12019546-0995-48DF-B220-09A66AC498C8}"/>
    <cellStyle name="Comma 9 4 7 4" xfId="17057" xr:uid="{32AF84CE-B18D-464C-A70E-6DE5EC154F9A}"/>
    <cellStyle name="Comma 9 4 8" xfId="9510" xr:uid="{9CB2F9B3-66D1-40D1-952E-C5E337CE3155}"/>
    <cellStyle name="Comma 9 4 8 2" xfId="19890" xr:uid="{EACFA2CD-C989-4EFF-B1E9-0B93E72AA165}"/>
    <cellStyle name="Comma 9 4 9" xfId="23379" xr:uid="{DC4BC53C-6F1B-438D-AE51-C463E2080EF4}"/>
    <cellStyle name="Comma 9 5" xfId="544" xr:uid="{00000000-0005-0000-0000-000031030000}"/>
    <cellStyle name="Comma 9 5 10" xfId="13596" xr:uid="{83B15E35-6B93-4D49-AEF8-1630BB09035E}"/>
    <cellStyle name="Comma 9 5 2" xfId="1835" xr:uid="{00000000-0005-0000-0000-000032030000}"/>
    <cellStyle name="Comma 9 5 2 2" xfId="23871" xr:uid="{DCC8170A-53AF-458D-A295-81F5DBDF94FB}"/>
    <cellStyle name="Comma 9 5 2 2 2" xfId="29733" xr:uid="{4EE9F0A9-B64B-4BBC-877F-5C2DC9EA782C}"/>
    <cellStyle name="Comma 9 5 2 2 2 2" xfId="30816" xr:uid="{7DDDB3C0-0AA8-429A-9485-C1BA4A808B64}"/>
    <cellStyle name="Comma 9 5 2 3" xfId="25739" xr:uid="{BD4F76CC-DB4F-408A-9F04-DD94FC6E59F4}"/>
    <cellStyle name="Comma 9 5 2 4" xfId="30061" xr:uid="{2C5886AA-A058-4749-A25F-7DF620D43BC6}"/>
    <cellStyle name="Comma 9 5 3" xfId="1836" xr:uid="{00000000-0005-0000-0000-000033030000}"/>
    <cellStyle name="Comma 9 5 4" xfId="1834" xr:uid="{00000000-0005-0000-0000-000034030000}"/>
    <cellStyle name="Comma 9 5 5" xfId="4421" xr:uid="{8EC6386D-C2C1-405F-852E-EAC3F4EC2A41}"/>
    <cellStyle name="Comma 9 5 5 2" xfId="9193" xr:uid="{8A7F21B0-5A5D-4C74-B81C-486ACD5191D6}"/>
    <cellStyle name="Comma 9 5 5 2 2" xfId="19573" xr:uid="{E6AFE00C-408F-49CE-97BB-B98173877846}"/>
    <cellStyle name="Comma 9 5 5 2 3" xfId="31087" xr:uid="{2CDF2188-A78B-4855-8CE4-F384313AF8EE}"/>
    <cellStyle name="Comma 9 5 5 2 4" xfId="30815" xr:uid="{A68B76D1-A43A-4AAC-9BB7-E9A4D4A197E0}"/>
    <cellStyle name="Comma 9 5 5 3" xfId="12026" xr:uid="{5D6BBF46-0E92-42E9-8FE6-45DB54368DB5}"/>
    <cellStyle name="Comma 9 5 5 3 2" xfId="22406" xr:uid="{BDC8279A-D582-4486-AC4B-D513E2A5B65C}"/>
    <cellStyle name="Comma 9 5 5 4" xfId="16740" xr:uid="{537E17A7-7BE3-4DD4-B5E0-334C97CB41B1}"/>
    <cellStyle name="Comma 9 5 6" xfId="4933" xr:uid="{3BEECAB2-096E-478B-8733-052CC5DA46D1}"/>
    <cellStyle name="Comma 9 5 6 2" xfId="14225" xr:uid="{132FD597-578A-4B73-932F-F8193B464CB5}"/>
    <cellStyle name="Comma 9 5 7" xfId="6678" xr:uid="{C13BDEBE-EC6F-4B5B-B3FF-187FD5333AD1}"/>
    <cellStyle name="Comma 9 5 7 2" xfId="17058" xr:uid="{640FFE14-AE5F-4D33-94EA-47F986E50348}"/>
    <cellStyle name="Comma 9 5 8" xfId="9511" xr:uid="{A92927A1-ABCD-49F8-9AAF-A2700459F7EF}"/>
    <cellStyle name="Comma 9 5 8 2" xfId="19891" xr:uid="{6FC0863A-4F9B-40B6-857E-4D242A7598FA}"/>
    <cellStyle name="Comma 9 5 9" xfId="25536" xr:uid="{D2C37B91-35F4-4516-8914-A4B4F52CA9F9}"/>
    <cellStyle name="Comma 9 6" xfId="1837" xr:uid="{00000000-0005-0000-0000-000035030000}"/>
    <cellStyle name="Comma 9 6 2" xfId="2879" xr:uid="{00000000-0005-0000-0000-00006D020000}"/>
    <cellStyle name="Comma 9 6 2 2" xfId="7996" xr:uid="{F8DF9D05-4BF2-44A5-8B37-515E769FFBD5}"/>
    <cellStyle name="Comma 9 6 2 2 2" xfId="28511" xr:uid="{72FA9D96-51E4-4F4A-978B-4A85F827A191}"/>
    <cellStyle name="Comma 9 6 2 2 2 2" xfId="31206" xr:uid="{AC86CCF5-87B5-486C-A95D-B373481C3E5D}"/>
    <cellStyle name="Comma 9 6 2 2 2 3" xfId="30817" xr:uid="{A3D88B5A-1B43-49B3-A188-71217E96AF43}"/>
    <cellStyle name="Comma 9 6 2 2 3" xfId="28127" xr:uid="{13D8EEBD-E61C-47F1-8E6D-4914C778CF50}"/>
    <cellStyle name="Comma 9 6 2 2 4" xfId="18376" xr:uid="{2FBE579A-0724-40CE-A96C-AE6C5A8A6738}"/>
    <cellStyle name="Comma 9 6 2 3" xfId="10829" xr:uid="{117361D7-DE3B-48DA-A416-490B2DBE8F56}"/>
    <cellStyle name="Comma 9 6 2 3 2" xfId="21209" xr:uid="{4B1EFDCC-AF3A-4AA3-A4B3-4EA13FEE091E}"/>
    <cellStyle name="Comma 9 6 2 4" xfId="23706" xr:uid="{52309564-43A7-44AD-ACC3-88FC48623B4F}"/>
    <cellStyle name="Comma 9 6 2 5" xfId="15543" xr:uid="{A5167BCE-42C2-4F06-B756-5F61D70AB861}"/>
    <cellStyle name="Comma 9 6 3" xfId="3700" xr:uid="{00000000-0005-0000-0000-000035030000}"/>
    <cellStyle name="Comma 9 6 4" xfId="5657" xr:uid="{F0889DBC-5892-417F-8EE7-FA192F9E9925}"/>
    <cellStyle name="Comma 9 6 4 2" xfId="29767" xr:uid="{B3881E7F-EA6D-4505-A0C2-F6197E7FCB7D}"/>
    <cellStyle name="Comma 9 6 5" xfId="24582" xr:uid="{56AB86CB-57DE-41F5-A230-5CEEE65EC711}"/>
    <cellStyle name="Comma 9 6 6" xfId="13377" xr:uid="{9075C2A9-E0C7-42DA-8F05-B5C16EE5D13C}"/>
    <cellStyle name="Comma 9 7" xfId="1838" xr:uid="{00000000-0005-0000-0000-000036030000}"/>
    <cellStyle name="Comma 9 7 2" xfId="2479" xr:uid="{00000000-0005-0000-0000-00006E020000}"/>
    <cellStyle name="Comma 9 7 2 2" xfId="7604" xr:uid="{D5B135C5-3CB5-4DF1-B349-0B52A0BC6519}"/>
    <cellStyle name="Comma 9 7 2 2 2" xfId="17984" xr:uid="{839A207B-8E9A-435A-B9A2-4DB69BB8C548}"/>
    <cellStyle name="Comma 9 7 2 3" xfId="10437" xr:uid="{7A2A9931-09CA-4C00-8628-5260613B428F}"/>
    <cellStyle name="Comma 9 7 2 3 2" xfId="20817" xr:uid="{BB635F78-7B5F-469E-A4E1-A95E414DCC15}"/>
    <cellStyle name="Comma 9 7 2 4" xfId="27707" xr:uid="{E697571F-732E-4AA2-8232-8ADA520FD7E3}"/>
    <cellStyle name="Comma 9 7 2 5" xfId="27042" xr:uid="{2C8384A5-EDEB-4BC1-BCE6-5F8E40BA29C5}"/>
    <cellStyle name="Comma 9 7 2 6" xfId="15151" xr:uid="{5BA22906-1C66-4AAA-9480-D2A998B67ED2}"/>
    <cellStyle name="Comma 9 7 3" xfId="3658" xr:uid="{00000000-0005-0000-0000-000036030000}"/>
    <cellStyle name="Comma 9 7 4" xfId="5658" xr:uid="{30261AFC-BC09-4145-A1C1-20C674F34240}"/>
    <cellStyle name="Comma 9 7 4 2" xfId="29865" xr:uid="{F821CFCD-FFB9-4C80-B833-DA30AE5E5A8C}"/>
    <cellStyle name="Comma 9 7 5" xfId="24923" xr:uid="{29E6EB39-4CF9-46EE-BB9A-ACC34553CA10}"/>
    <cellStyle name="Comma 9 7 6" xfId="12867" xr:uid="{B716D2F0-27D6-45B7-9D21-02D2AFFE409C}"/>
    <cellStyle name="Comma 9 8" xfId="1818" xr:uid="{00000000-0005-0000-0000-000037030000}"/>
    <cellStyle name="Comma 9 8 2" xfId="2173" xr:uid="{00000000-0005-0000-0000-000055020000}"/>
    <cellStyle name="Comma 9 8 2 2" xfId="7300" xr:uid="{0681815D-DA0A-44AC-B63D-096C72FAF05F}"/>
    <cellStyle name="Comma 9 8 2 2 2" xfId="17680" xr:uid="{4E66BBA4-5680-4D52-8C98-7FD554A826E1}"/>
    <cellStyle name="Comma 9 8 2 3" xfId="10133" xr:uid="{8A8E8938-B03B-4A5B-B9C5-378A6A3693A6}"/>
    <cellStyle name="Comma 9 8 2 3 2" xfId="20513" xr:uid="{50971F9A-6718-488A-A0F2-E7DA43E14EA9}"/>
    <cellStyle name="Comma 9 8 2 4" xfId="27924" xr:uid="{0F5FA70B-01F5-4593-A104-BDD6E3273FAB}"/>
    <cellStyle name="Comma 9 8 2 5" xfId="25963" xr:uid="{B66DC2D6-5D54-4F8E-82C0-EC4FEB159109}"/>
    <cellStyle name="Comma 9 8 2 6" xfId="14847" xr:uid="{80F29169-2463-4D00-9FF7-78830790E047}"/>
    <cellStyle name="Comma 9 8 3" xfId="3545" xr:uid="{00000000-0005-0000-0000-000037030000}"/>
    <cellStyle name="Comma 9 8 4" xfId="25253" xr:uid="{002E24B2-B2C8-44B9-8713-3DE11B6D9157}"/>
    <cellStyle name="Comma 9 9" xfId="3876" xr:uid="{843F6AD1-FCB4-445A-AA8D-FE1C9F50769F}"/>
    <cellStyle name="Comma 9 9 2" xfId="8708" xr:uid="{95A34064-24CD-4754-9807-8A57438B2F68}"/>
    <cellStyle name="Comma 9 9 2 2" xfId="19088" xr:uid="{7555BDD1-0452-4A18-A1C8-2D9D28563F51}"/>
    <cellStyle name="Comma 9 9 3" xfId="11541" xr:uid="{6B5AB9F2-6D06-45A2-91F3-BB97F134CEA2}"/>
    <cellStyle name="Comma 9 9 3 2" xfId="21921" xr:uid="{5C5B9B25-98D4-49A4-940B-809F1F4D44DD}"/>
    <cellStyle name="Comma 9 9 4" xfId="28053" xr:uid="{86BCF2E4-A5F7-4B4D-9E16-0B7509DA28D2}"/>
    <cellStyle name="Comma 9 9 5" xfId="28682" xr:uid="{7A68E2DD-3DD2-483A-8D01-3717E66A3056}"/>
    <cellStyle name="Comma 9 9 6" xfId="16255" xr:uid="{C6FC2547-1541-496E-83B5-C02EE9239EC9}"/>
    <cellStyle name="Currency" xfId="545" builtinId="4"/>
    <cellStyle name="Currency 10" xfId="9512" xr:uid="{E689EB5D-FEBE-4207-8328-F59950977F17}"/>
    <cellStyle name="Currency 10 2" xfId="19892" xr:uid="{2B6095D5-BCD8-4CCD-85E7-EE646FEB2A7C}"/>
    <cellStyle name="Currency 11" xfId="31725" xr:uid="{50C09DAD-7BB7-4B5C-917D-B69F3EB82B30}"/>
    <cellStyle name="Currency 12" xfId="31726" xr:uid="{69491EB7-021E-4ADE-A85E-04FC9A02E371}"/>
    <cellStyle name="Currency 2" xfId="546" xr:uid="{00000000-0005-0000-0000-000039030000}"/>
    <cellStyle name="Currency 2 2" xfId="547" xr:uid="{00000000-0005-0000-0000-00003A030000}"/>
    <cellStyle name="Currency 2 2 2" xfId="1840" xr:uid="{00000000-0005-0000-0000-00003B030000}"/>
    <cellStyle name="Currency 2 2 2 2" xfId="25522" xr:uid="{F33B5A7B-A6F4-4F39-9943-AAAD1FE7791C}"/>
    <cellStyle name="Currency 2 2 2 2 2" xfId="29675" xr:uid="{8A10BD16-5AEB-494E-881F-7E0D230EA123}"/>
    <cellStyle name="Currency 2 2 2 3" xfId="25760" xr:uid="{8F717FAC-E6A7-4309-961E-F4148D0E234D}"/>
    <cellStyle name="Currency 2 2 3" xfId="1841" xr:uid="{00000000-0005-0000-0000-00003C030000}"/>
    <cellStyle name="Currency 2 2 3 2" xfId="31310" xr:uid="{7BFE6CF7-9CFB-4E56-9502-51B9DDDA54DC}"/>
    <cellStyle name="Currency 2 2 3 3" xfId="31261" xr:uid="{1228AB1E-3502-40BF-A461-A45B15291AD2}"/>
    <cellStyle name="Currency 2 2 4" xfId="1839" xr:uid="{00000000-0005-0000-0000-00003D030000}"/>
    <cellStyle name="Currency 2 2 5" xfId="30403" xr:uid="{6C56C78C-CF80-400B-8AD4-5EA478965CBC}"/>
    <cellStyle name="Currency 2 2 5 2" xfId="30445" xr:uid="{52EAF437-DE7B-45B5-A79E-F2F09DDEC780}"/>
    <cellStyle name="Currency 2 2 6" xfId="31732" xr:uid="{B1431204-32C2-4525-9311-376EB91B9E68}"/>
    <cellStyle name="Currency 2 3" xfId="548" xr:uid="{00000000-0005-0000-0000-00003E030000}"/>
    <cellStyle name="Currency 2 4" xfId="549" xr:uid="{00000000-0005-0000-0000-00003F030000}"/>
    <cellStyle name="Currency 2 4 10" xfId="27031" xr:uid="{E2BB59DD-EAC6-4905-8F26-36D6C8445F5A}"/>
    <cellStyle name="Currency 2 4 11" xfId="14227" xr:uid="{EFB3DA06-E140-4491-AB6E-684BE1B48751}"/>
    <cellStyle name="Currency 2 4 2" xfId="550" xr:uid="{00000000-0005-0000-0000-000040030000}"/>
    <cellStyle name="Currency 2 4 2 2" xfId="1844" xr:uid="{00000000-0005-0000-0000-000041030000}"/>
    <cellStyle name="Currency 2 4 2 3" xfId="1845" xr:uid="{00000000-0005-0000-0000-000042030000}"/>
    <cellStyle name="Currency 2 4 2 4" xfId="1843" xr:uid="{00000000-0005-0000-0000-000043030000}"/>
    <cellStyle name="Currency 2 4 2 5" xfId="6681" xr:uid="{6B07941A-733F-4265-B589-986D489FB7FB}"/>
    <cellStyle name="Currency 2 4 2 5 2" xfId="17061" xr:uid="{A75C8787-838D-458D-9893-435FAFB16D29}"/>
    <cellStyle name="Currency 2 4 2 6" xfId="9514" xr:uid="{4A2CCE91-071D-4DFC-94AA-3F311A8B76DD}"/>
    <cellStyle name="Currency 2 4 2 6 2" xfId="19894" xr:uid="{F9F12B49-8742-44E9-86C5-23FD4B485300}"/>
    <cellStyle name="Currency 2 4 2 7" xfId="25184" xr:uid="{8C613C50-0C1C-451F-91C4-8486798283CE}"/>
    <cellStyle name="Currency 2 4 2 8" xfId="14228" xr:uid="{F0C44351-F905-47A4-AD58-729DEE0B4430}"/>
    <cellStyle name="Currency 2 4 3" xfId="1846" xr:uid="{00000000-0005-0000-0000-000044030000}"/>
    <cellStyle name="Currency 2 4 3 2" xfId="31311" xr:uid="{63EA3BD5-D743-4D3E-B117-DC4C143B3472}"/>
    <cellStyle name="Currency 2 4 3 3" xfId="31270" xr:uid="{143BD92B-F210-4D52-85D1-C1196C82AA7E}"/>
    <cellStyle name="Currency 2 4 4" xfId="1847" xr:uid="{00000000-0005-0000-0000-000045030000}"/>
    <cellStyle name="Currency 2 4 5" xfId="1842" xr:uid="{00000000-0005-0000-0000-000046030000}"/>
    <cellStyle name="Currency 2 4 6" xfId="6680" xr:uid="{8CFBB05E-FC06-4B48-9CB7-78AB3B06959E}"/>
    <cellStyle name="Currency 2 4 6 2" xfId="17060" xr:uid="{24208534-EA6E-486C-9511-89CD5A46A0BC}"/>
    <cellStyle name="Currency 2 4 6 3" xfId="29820" xr:uid="{7495F884-4559-4BB6-B6DD-02CAC4FD0E91}"/>
    <cellStyle name="Currency 2 4 7" xfId="9513" xr:uid="{E9C1AF90-268C-4F7A-A2C6-48777BDDBCCB}"/>
    <cellStyle name="Currency 2 4 7 2" xfId="19893" xr:uid="{58A25324-231A-479A-B501-749E4161E97F}"/>
    <cellStyle name="Currency 2 4 8" xfId="24632" xr:uid="{27BCA51D-A890-4632-B002-5D71C0530BA5}"/>
    <cellStyle name="Currency 2 4 9" xfId="22900" xr:uid="{F015D0BA-F72C-4632-855D-37F062B28834}"/>
    <cellStyle name="Currency 2 5" xfId="1848" xr:uid="{00000000-0005-0000-0000-000047030000}"/>
    <cellStyle name="Currency 2 5 2" xfId="31272" xr:uid="{C9960BEB-433F-4D8A-AB3D-38B8005C5B97}"/>
    <cellStyle name="Currency 2 5 3" xfId="31312" xr:uid="{17E81078-713B-441E-8C51-6F85DC0B3771}"/>
    <cellStyle name="Currency 2 5 4" xfId="31254" xr:uid="{71529EA7-54A6-4052-B414-B4F635F70A11}"/>
    <cellStyle name="Currency 2 6" xfId="30402" xr:uid="{BCAB48D8-82F5-4F43-A322-3E67DE7472E1}"/>
    <cellStyle name="Currency 2 6 2" xfId="31260" xr:uid="{E8739B1A-634F-45BD-BCE4-041B23EE0F95}"/>
    <cellStyle name="Currency 2 7" xfId="31731" xr:uid="{64F74D17-D806-4C43-B557-ADB798BEED05}"/>
    <cellStyle name="Currency 3" xfId="551" xr:uid="{00000000-0005-0000-0000-000048030000}"/>
    <cellStyle name="Currency 3 10" xfId="30619" xr:uid="{CC98C09A-FB90-4F09-8713-CE67BE1C4FA6}"/>
    <cellStyle name="Currency 3 11" xfId="30917" xr:uid="{AC79C766-96F4-4BB0-9D53-CAD075CD5FB9}"/>
    <cellStyle name="Currency 3 12" xfId="31730" xr:uid="{BBB3409B-21CA-4FEF-99F6-CD30D3F98184}"/>
    <cellStyle name="Currency 3 2" xfId="552" xr:uid="{00000000-0005-0000-0000-000049030000}"/>
    <cellStyle name="Currency 3 2 2" xfId="1850" xr:uid="{00000000-0005-0000-0000-00004A030000}"/>
    <cellStyle name="Currency 3 2 2 2" xfId="30603" xr:uid="{87CC1BB8-D490-4CBA-AE62-52158B1BF23D}"/>
    <cellStyle name="Currency 3 2 2 2 2" xfId="30819" xr:uid="{0C94806D-7676-421F-9E69-D685AFF23599}"/>
    <cellStyle name="Currency 3 2 2 3" xfId="30564" xr:uid="{1EE52B54-EC85-4641-BC5E-D5D513A14121}"/>
    <cellStyle name="Currency 3 2 2 4" xfId="30930" xr:uid="{9104C6C5-305B-4CE0-B9BE-66CC40287E6D}"/>
    <cellStyle name="Currency 3 2 3" xfId="1851" xr:uid="{00000000-0005-0000-0000-00004B030000}"/>
    <cellStyle name="Currency 3 2 3 2" xfId="30614" xr:uid="{2D020D6F-B1E2-42BA-9525-8CD612C11686}"/>
    <cellStyle name="Currency 3 2 3 2 2" xfId="30820" xr:uid="{793F920B-E972-4134-AAFB-C8B0826B0E0C}"/>
    <cellStyle name="Currency 3 2 3 3" xfId="30575" xr:uid="{B4E6E47A-8B2C-4E61-BB8D-30D9C4F7C82A}"/>
    <cellStyle name="Currency 3 2 3 4" xfId="30941" xr:uid="{F852420D-7AB5-4DD1-92DF-D97324C12DE3}"/>
    <cellStyle name="Currency 3 2 4" xfId="1849" xr:uid="{00000000-0005-0000-0000-00004C030000}"/>
    <cellStyle name="Currency 3 2 4 2" xfId="30556" xr:uid="{143D821B-A1E5-45AA-8D28-FA09A9A6E54E}"/>
    <cellStyle name="Currency 3 2 4 2 2" xfId="30821" xr:uid="{5A603EFF-9CB2-4DC6-9418-67911C9EF2AE}"/>
    <cellStyle name="Currency 3 2 5" xfId="6682" xr:uid="{4FCFE811-3755-46F4-8803-2EFC844A90DA}"/>
    <cellStyle name="Currency 3 2 5 2" xfId="17062" xr:uid="{1F927C96-6E01-4C40-9B2D-7222789598FC}"/>
    <cellStyle name="Currency 3 2 5 2 2" xfId="30818" xr:uid="{82416E93-F733-465F-9221-BF5CA319CA6B}"/>
    <cellStyle name="Currency 3 2 5 3" xfId="30446" xr:uid="{CFB4445B-2822-44EE-97D3-586E0F3CB5E1}"/>
    <cellStyle name="Currency 3 2 6" xfId="9515" xr:uid="{A25B73E7-4A18-4EDD-982A-FC35F1B762F1}"/>
    <cellStyle name="Currency 3 2 6 2" xfId="19895" xr:uid="{FCE94371-A497-4F1A-B43C-D5DF03027CDF}"/>
    <cellStyle name="Currency 3 2 7" xfId="25616" xr:uid="{E1682AC9-7E11-46F4-8DF3-337BFBCF6CAC}"/>
    <cellStyle name="Currency 3 2 8" xfId="14229" xr:uid="{ADDB2CFA-D549-4A22-A71D-B2AEB10EA70D}"/>
    <cellStyle name="Currency 3 3" xfId="30412" xr:uid="{D9261D7C-4BB0-4F23-8A7D-89513C8C9F65}"/>
    <cellStyle name="Currency 3 4" xfId="30413" xr:uid="{56B42A0C-41FC-4CE6-B7AD-37115BE76475}"/>
    <cellStyle name="Currency 3 4 2" xfId="30447" xr:uid="{FAFC5492-58AD-4064-AA46-E99FA44DE317}"/>
    <cellStyle name="Currency 3 4 2 2" xfId="30604" xr:uid="{26A558A6-6954-4BC7-9B2E-CB04CA19DF15}"/>
    <cellStyle name="Currency 3 4 2 2 2" xfId="30822" xr:uid="{BAD0F4FB-A620-4584-9052-59B615478FE4}"/>
    <cellStyle name="Currency 3 4 2 3" xfId="30565" xr:uid="{CF89AC64-B129-47C4-9033-859EF82BC59F}"/>
    <cellStyle name="Currency 3 4 2 4" xfId="30931" xr:uid="{BFD1A78F-8924-435D-8C6C-0D4901C78012}"/>
    <cellStyle name="Currency 3 4 3" xfId="30557" xr:uid="{20CD84F8-EDE8-4AF4-B532-A3E1B5109EF4}"/>
    <cellStyle name="Currency 3 4 3 2" xfId="30634" xr:uid="{DF88B98C-68E1-47F3-A338-2C5D7520D934}"/>
    <cellStyle name="Currency 3 4 3 3" xfId="30944" xr:uid="{45BC16B4-B7BF-4099-8716-EADE89E871F5}"/>
    <cellStyle name="Currency 3 4 4" xfId="30590" xr:uid="{68808DD4-EE59-4BA1-BF12-A45A21B1D415}"/>
    <cellStyle name="Currency 3 4 5" xfId="30623" xr:uid="{D16E1CA0-3C3A-427D-9FC3-9BB85E6A1553}"/>
    <cellStyle name="Currency 3 4 6" xfId="30921" xr:uid="{FAD81B93-BBB8-43D5-BD80-94DF096C6A51}"/>
    <cellStyle name="Currency 3 5" xfId="30414" xr:uid="{81863DDD-1FEA-49F1-AEA7-615BE80C86A1}"/>
    <cellStyle name="Currency 3 5 2" xfId="30448" xr:uid="{CE9DCB24-732B-4ADA-857C-6F58DD618B77}"/>
    <cellStyle name="Currency 3 5 2 2" xfId="30605" xr:uid="{34227F4F-8C86-4B60-BC19-C90512E35E07}"/>
    <cellStyle name="Currency 3 5 2 2 2" xfId="30823" xr:uid="{239D24BD-EA61-4223-A6AC-E2D0B4B19C16}"/>
    <cellStyle name="Currency 3 5 2 3" xfId="30566" xr:uid="{DD97E0D8-3A98-41BE-B0BE-039F013CA0A8}"/>
    <cellStyle name="Currency 3 5 2 4" xfId="30932" xr:uid="{7558C0CC-CC3C-48DB-873C-E663906AD405}"/>
    <cellStyle name="Currency 3 5 3" xfId="30591" xr:uid="{06599778-836F-4CFE-92BA-FDF17CE2D98E}"/>
    <cellStyle name="Currency 3 5 3 2" xfId="30635" xr:uid="{2D11F2B4-9C32-4FD4-856C-702A205F961B}"/>
    <cellStyle name="Currency 3 5 3 3" xfId="30945" xr:uid="{DF42840B-E34C-485E-9570-C84EC1F5ECCC}"/>
    <cellStyle name="Currency 3 5 4" xfId="30624" xr:uid="{DFF81114-405C-4BD9-882E-3E6DCC627BBA}"/>
    <cellStyle name="Currency 3 5 5" xfId="30922" xr:uid="{889487E8-CDE1-4124-A152-07293079280A}"/>
    <cellStyle name="Currency 3 6" xfId="30555" xr:uid="{E6F281E3-0276-4ECA-AC9C-37A1F772038D}"/>
    <cellStyle name="Currency 3 7" xfId="30572" xr:uid="{5086352A-41FE-4853-9FBE-0A6014B61D30}"/>
    <cellStyle name="Currency 3 7 2" xfId="30611" xr:uid="{7367140C-062D-4451-8ECD-8EE326D93E2A}"/>
    <cellStyle name="Currency 3 7 3" xfId="30630" xr:uid="{EE3C1B3E-C238-41D4-83A6-0E95DA0C6E18}"/>
    <cellStyle name="Currency 3 7 4" xfId="30937" xr:uid="{95BC5195-8BFF-481F-A698-758C4BBDB773}"/>
    <cellStyle name="Currency 3 8" xfId="30545" xr:uid="{0CD1A085-9703-4560-91E9-56A6256AB4B6}"/>
    <cellStyle name="Currency 3 9" xfId="30576" xr:uid="{DB854ECE-A65B-4464-A0DC-C7561B51E415}"/>
    <cellStyle name="Currency 4" xfId="553" xr:uid="{00000000-0005-0000-0000-00004D030000}"/>
    <cellStyle name="Currency 4 10" xfId="554" xr:uid="{00000000-0005-0000-0000-00004E030000}"/>
    <cellStyle name="Currency 4 10 10" xfId="12681" xr:uid="{C89A52B3-84DE-4D56-AB19-F2222440D6C3}"/>
    <cellStyle name="Currency 4 10 2" xfId="1854" xr:uid="{00000000-0005-0000-0000-00004F030000}"/>
    <cellStyle name="Currency 4 10 2 2" xfId="3083" xr:uid="{00000000-0005-0000-0000-000075020000}"/>
    <cellStyle name="Currency 4 10 2 2 2" xfId="8163" xr:uid="{7A792EC4-ACE5-466A-BF18-DA894CE6B7E6}"/>
    <cellStyle name="Currency 4 10 2 2 2 2" xfId="18543" xr:uid="{82EF5D85-311B-4726-91D4-7AEA7459CB9A}"/>
    <cellStyle name="Currency 4 10 2 2 3" xfId="10996" xr:uid="{18F09CAA-3970-48F4-8028-B9700EEADCCB}"/>
    <cellStyle name="Currency 4 10 2 2 3 2" xfId="21376" xr:uid="{FBE3B2B8-BF65-4F7D-810C-65B197035DF8}"/>
    <cellStyle name="Currency 4 10 2 2 4" xfId="28668" xr:uid="{6B3573D9-B002-4527-BE7A-14C87DB37E3F}"/>
    <cellStyle name="Currency 4 10 2 2 5" xfId="28002" xr:uid="{3458A60A-E96B-4782-9C92-3C1E6BE08ED3}"/>
    <cellStyle name="Currency 4 10 2 2 6" xfId="15710" xr:uid="{EE4DF844-B7A5-4C38-8430-F6129C4964E3}"/>
    <cellStyle name="Currency 4 10 2 3" xfId="2051" xr:uid="{00000000-0005-0000-0000-00004F030000}"/>
    <cellStyle name="Currency 4 10 2 4" xfId="5659" xr:uid="{A2AAE002-0A20-488C-9C52-4228652B0BF6}"/>
    <cellStyle name="Currency 4 10 2 4 2" xfId="29780" xr:uid="{BF8FBF9C-A9AE-4570-B79D-C7C876F315A5}"/>
    <cellStyle name="Currency 4 10 2 5" xfId="25409" xr:uid="{B0582985-45F2-4C4B-80A7-F2EC0648FFB9}"/>
    <cellStyle name="Currency 4 10 2 6" xfId="13597" xr:uid="{22E4A5B0-9FF4-47B3-85B5-231E69F48698}"/>
    <cellStyle name="Currency 4 10 3" xfId="1855" xr:uid="{00000000-0005-0000-0000-000050030000}"/>
    <cellStyle name="Currency 4 10 3 2" xfId="24733" xr:uid="{CA990BB0-C204-4B40-886F-F2954B0D0D94}"/>
    <cellStyle name="Currency 4 10 3 3" xfId="24530" xr:uid="{7D6C6936-280A-4C1C-8BFF-53EA962C5745}"/>
    <cellStyle name="Currency 4 10 3 4" xfId="30062" xr:uid="{40918CAD-B437-47A8-B12D-997B4568D142}"/>
    <cellStyle name="Currency 4 10 3 5" xfId="29664" xr:uid="{67C50BD9-2CAF-4C73-BD9D-C799CBCDBB6B}"/>
    <cellStyle name="Currency 4 10 4" xfId="1853" xr:uid="{00000000-0005-0000-0000-000051030000}"/>
    <cellStyle name="Currency 4 10 4 2" xfId="24283" xr:uid="{ED9A845B-35BA-45AD-AF0D-05D9F0ECF894}"/>
    <cellStyle name="Currency 4 10 4 3" xfId="23778" xr:uid="{D5B3556B-A73E-4DB9-A41F-1F71F0BEC923}"/>
    <cellStyle name="Currency 4 10 5" xfId="4135" xr:uid="{28316C04-2271-4F96-8382-FEA953367420}"/>
    <cellStyle name="Currency 4 10 5 2" xfId="8907" xr:uid="{21AE18FF-01CE-414B-8875-3BAD9B9FCB74}"/>
    <cellStyle name="Currency 4 10 5 2 2" xfId="19287" xr:uid="{9966A440-B95F-4ADC-9324-D570952B48A6}"/>
    <cellStyle name="Currency 4 10 5 2 3" xfId="31017" xr:uid="{0871327B-F0E4-4A2A-83E5-48144795B73F}"/>
    <cellStyle name="Currency 4 10 5 2 4" xfId="30824" xr:uid="{F6878F02-5380-4822-B59B-FA3551951465}"/>
    <cellStyle name="Currency 4 10 5 3" xfId="11740" xr:uid="{8EDF15E3-3BF4-4105-81C3-E58B929AF5B2}"/>
    <cellStyle name="Currency 4 10 5 3 2" xfId="22120" xr:uid="{567DDC84-5198-4391-AC59-3C901AD1288D}"/>
    <cellStyle name="Currency 4 10 5 4" xfId="25950" xr:uid="{60920962-F1EA-43F0-A991-A08232A9634E}"/>
    <cellStyle name="Currency 4 10 5 5" xfId="28206" xr:uid="{D87AB717-F7E9-4807-B0A8-76E8CF9660A8}"/>
    <cellStyle name="Currency 4 10 5 6" xfId="16454" xr:uid="{B11E6810-51CE-4318-A490-C1192DB9235C}"/>
    <cellStyle name="Currency 4 10 6" xfId="4936" xr:uid="{F803A6F7-BC98-40BE-B52A-DDBD368BD4A7}"/>
    <cellStyle name="Currency 4 10 6 2" xfId="28037" xr:uid="{24DF6FA4-CC8D-41D8-A018-9EF7C39184F9}"/>
    <cellStyle name="Currency 4 10 6 3" xfId="28438" xr:uid="{BE24D556-7083-4982-A77C-092D2A3B50D3}"/>
    <cellStyle name="Currency 4 10 6 4" xfId="14231" xr:uid="{77673FEB-C8F7-4DBD-9C8B-128DB655EB07}"/>
    <cellStyle name="Currency 4 10 7" xfId="6684" xr:uid="{E7B1152D-13C8-4C51-99D0-C1CE86CA2672}"/>
    <cellStyle name="Currency 4 10 7 2" xfId="17064" xr:uid="{9F440BE2-68A6-4EF1-861E-6FCD31280449}"/>
    <cellStyle name="Currency 4 10 8" xfId="9517" xr:uid="{69CFF2B3-C837-4AF4-82CA-58394D59C04B}"/>
    <cellStyle name="Currency 4 10 8 2" xfId="19897" xr:uid="{2252050E-2952-4216-9021-BCEE2F54784E}"/>
    <cellStyle name="Currency 4 10 9" xfId="24281" xr:uid="{6C0D5AE9-E8ED-4663-A503-398A88041B84}"/>
    <cellStyle name="Currency 4 11" xfId="555" xr:uid="{00000000-0005-0000-0000-000052030000}"/>
    <cellStyle name="Currency 4 11 2" xfId="1857" xr:uid="{00000000-0005-0000-0000-000053030000}"/>
    <cellStyle name="Currency 4 11 2 2" xfId="25669" xr:uid="{6AE32305-D723-4F2B-9726-69A14A97E3DF}"/>
    <cellStyle name="Currency 4 11 2 2 2" xfId="29796" xr:uid="{E480E336-5C3C-44AC-9220-09707E85CE00}"/>
    <cellStyle name="Currency 4 11 2 2 2 2" xfId="30826" xr:uid="{4D352770-668B-4CB1-9BFD-BFF3A4AC1C1B}"/>
    <cellStyle name="Currency 4 11 2 3" xfId="22790" xr:uid="{5ABBA574-11C1-4A53-8D6F-81175CE6891C}"/>
    <cellStyle name="Currency 4 11 2 4" xfId="30042" xr:uid="{91030C44-997A-4D80-B0EF-B6069FB20D88}"/>
    <cellStyle name="Currency 4 11 3" xfId="1858" xr:uid="{00000000-0005-0000-0000-000054030000}"/>
    <cellStyle name="Currency 4 11 4" xfId="1856" xr:uid="{00000000-0005-0000-0000-000055030000}"/>
    <cellStyle name="Currency 4 11 5" xfId="4937" xr:uid="{BFC9E390-F889-4696-9995-875A71621CBA}"/>
    <cellStyle name="Currency 4 11 5 2" xfId="14232" xr:uid="{8AECC12D-B054-4142-9C5F-758968040410}"/>
    <cellStyle name="Currency 4 11 5 2 2" xfId="31117" xr:uid="{C0B40B35-E5C0-4FB5-9DCF-943164FD01CF}"/>
    <cellStyle name="Currency 4 11 5 2 3" xfId="30825" xr:uid="{E4F6EF9A-2249-4A18-99D1-59B07C1167CD}"/>
    <cellStyle name="Currency 4 11 6" xfId="6685" xr:uid="{0B58B3C8-2CC9-497F-8371-C9F709B7FDE3}"/>
    <cellStyle name="Currency 4 11 6 2" xfId="17065" xr:uid="{3DC1AB66-354C-4573-99AC-B2AFCBB0FB06}"/>
    <cellStyle name="Currency 4 11 7" xfId="9518" xr:uid="{8147509B-15A1-4C96-A0C2-45BD4C595CC9}"/>
    <cellStyle name="Currency 4 11 7 2" xfId="19898" xr:uid="{41CBA3BB-6B53-4097-A6A0-65C21B147329}"/>
    <cellStyle name="Currency 4 11 8" xfId="25119" xr:uid="{04ACA9BD-851F-42B7-91D0-95019CD4E73C}"/>
    <cellStyle name="Currency 4 11 9" xfId="13379" xr:uid="{F2C1A7B9-8D2A-4045-8439-6F7BD31BCAD2}"/>
    <cellStyle name="Currency 4 12" xfId="1859" xr:uid="{00000000-0005-0000-0000-000056030000}"/>
    <cellStyle name="Currency 4 12 2" xfId="2434" xr:uid="{00000000-0005-0000-0000-000077020000}"/>
    <cellStyle name="Currency 4 12 2 2" xfId="7559" xr:uid="{3D331767-DFA7-49F7-B67B-E2844C1A1125}"/>
    <cellStyle name="Currency 4 12 2 2 2" xfId="17939" xr:uid="{47AE85F2-3195-456D-AD1F-5296A0FD07A1}"/>
    <cellStyle name="Currency 4 12 2 2 2 2" xfId="31132" xr:uid="{59565F86-36CB-4BB2-8FFA-3406B5C83954}"/>
    <cellStyle name="Currency 4 12 2 2 2 3" xfId="30827" xr:uid="{CADA9377-013A-437D-AE8B-EEFEA9B1C519}"/>
    <cellStyle name="Currency 4 12 2 3" xfId="10392" xr:uid="{74AA856C-1546-48A1-902B-0B9C48E13197}"/>
    <cellStyle name="Currency 4 12 2 3 2" xfId="20772" xr:uid="{DB56C7FD-1566-4A75-8FCC-9C848565BFF6}"/>
    <cellStyle name="Currency 4 12 2 4" xfId="15106" xr:uid="{29096738-BB6A-486C-9D3B-D9E98C7DF5A2}"/>
    <cellStyle name="Currency 4 12 2 5" xfId="30449" xr:uid="{A1023E56-DF96-4373-8785-3BEA0179AB65}"/>
    <cellStyle name="Currency 4 12 3" xfId="3605" xr:uid="{00000000-0005-0000-0000-000056030000}"/>
    <cellStyle name="Currency 4 12 4" xfId="5660" xr:uid="{442882FD-A814-4225-99B5-C1E0B22554C2}"/>
    <cellStyle name="Currency 4 12 4 2" xfId="29744" xr:uid="{80832A7C-4F8F-4063-9660-3EE52C1F2BAF}"/>
    <cellStyle name="Currency 4 12 5" xfId="22760" xr:uid="{63F35A41-69FD-49A0-A60E-7B3978025D2D}"/>
    <cellStyle name="Currency 4 12 6" xfId="12821" xr:uid="{BE8AD55E-3093-4446-86E2-D073A8C1FFA1}"/>
    <cellStyle name="Currency 4 13" xfId="1860" xr:uid="{00000000-0005-0000-0000-000057030000}"/>
    <cellStyle name="Currency 4 13 2" xfId="2164" xr:uid="{00000000-0005-0000-0000-000073020000}"/>
    <cellStyle name="Currency 4 13 2 2" xfId="7291" xr:uid="{ED095754-1457-4145-9AB5-64B9CBFBC360}"/>
    <cellStyle name="Currency 4 13 2 2 2" xfId="17671" xr:uid="{8091C615-6AC9-417A-9B8D-39A46392F9F0}"/>
    <cellStyle name="Currency 4 13 2 3" xfId="10124" xr:uid="{842A2EB4-2F05-4C39-8A60-C6703A06F64D}"/>
    <cellStyle name="Currency 4 13 2 3 2" xfId="20504" xr:uid="{258F88F9-5150-4BC3-96C5-9ED93391EAFF}"/>
    <cellStyle name="Currency 4 13 2 4" xfId="28296" xr:uid="{53E75C48-0B63-4183-9B7C-D7E63C929532}"/>
    <cellStyle name="Currency 4 13 2 5" xfId="27337" xr:uid="{C17836A6-C549-4DBA-A4BB-6076037FA8EE}"/>
    <cellStyle name="Currency 4 13 2 6" xfId="14838" xr:uid="{14041440-C9DD-441B-854D-DD8735680B6E}"/>
    <cellStyle name="Currency 4 13 3" xfId="2076" xr:uid="{00000000-0005-0000-0000-000057030000}"/>
    <cellStyle name="Currency 4 13 4" xfId="23378" xr:uid="{D88FAFBE-9691-4F2E-80BC-179C5A201D6E}"/>
    <cellStyle name="Currency 4 13 4 2" xfId="29857" xr:uid="{B799D5DA-0548-4483-A7DA-59D6502F3999}"/>
    <cellStyle name="Currency 4 13 5" xfId="30000" xr:uid="{4FCFD07F-7408-4267-B201-B872777B8AC2}"/>
    <cellStyle name="Currency 4 14" xfId="1852" xr:uid="{00000000-0005-0000-0000-000058030000}"/>
    <cellStyle name="Currency 4 14 2" xfId="25802" xr:uid="{FBE6B4CA-BCAB-44EE-A7E9-70F4C6699F61}"/>
    <cellStyle name="Currency 4 14 2 2" xfId="30828" xr:uid="{08C9B446-C64D-40BA-8420-DEAE598B52CC}"/>
    <cellStyle name="Currency 4 14 2 3" xfId="30579" xr:uid="{7D39938B-7E55-4F5A-BF14-F961544A2D2A}"/>
    <cellStyle name="Currency 4 14 3" xfId="25775" xr:uid="{9A16FB8B-ADB5-4AC7-9F1A-D13AAB955871}"/>
    <cellStyle name="Currency 4 15" xfId="3880" xr:uid="{8A16B6F4-4C91-4357-9C17-F36A8BA48B18}"/>
    <cellStyle name="Currency 4 15 2" xfId="8712" xr:uid="{8EB94A9F-EF8B-4EA7-897E-FE94FBF423D5}"/>
    <cellStyle name="Currency 4 15 2 2" xfId="19092" xr:uid="{98BB6A6F-5B49-4748-8DB0-C0E4275141D6}"/>
    <cellStyle name="Currency 4 15 3" xfId="11545" xr:uid="{38A5F320-0DE0-46D5-A927-27C5471EBED7}"/>
    <cellStyle name="Currency 4 15 3 2" xfId="21925" xr:uid="{571A51F8-6074-48F7-BBB4-1AC0F039850E}"/>
    <cellStyle name="Currency 4 15 4" xfId="27294" xr:uid="{B2877688-2F6B-4368-95B5-4718C229756B}"/>
    <cellStyle name="Currency 4 15 5" xfId="26518" xr:uid="{C27C6762-C1D9-464C-B909-10F478B0DAED}"/>
    <cellStyle name="Currency 4 15 6" xfId="16259" xr:uid="{C60FEDF8-8FD8-476E-B86E-1BEECE6D3847}"/>
    <cellStyle name="Currency 4 16" xfId="4935" xr:uid="{2E48FC4A-ACA0-4D64-BB27-D26AB243475C}"/>
    <cellStyle name="Currency 4 16 2" xfId="27590" xr:uid="{7DBE2F17-F500-45BB-8C28-33AA7DF16E87}"/>
    <cellStyle name="Currency 4 16 3" xfId="26840" xr:uid="{5E6EA418-A6FA-41B7-A169-4158FC19B3FD}"/>
    <cellStyle name="Currency 4 16 4" xfId="14230" xr:uid="{E5BB4F4D-65E4-4119-89EF-B26E1F145ED9}"/>
    <cellStyle name="Currency 4 17" xfId="6683" xr:uid="{23119076-1826-438F-A532-AFC5D5908B0C}"/>
    <cellStyle name="Currency 4 17 2" xfId="17063" xr:uid="{84C8C268-56AD-4B42-9168-6A1E80FAA892}"/>
    <cellStyle name="Currency 4 18" xfId="9516" xr:uid="{DEE09A3A-0523-4291-B302-B35F22E14947}"/>
    <cellStyle name="Currency 4 18 2" xfId="19896" xr:uid="{B2E97F39-C4B4-4017-88F1-E8DB22F1FEF5}"/>
    <cellStyle name="Currency 4 19" xfId="22843" xr:uid="{CD82A28B-6BBC-4D24-BA6B-DBE201BB073F}"/>
    <cellStyle name="Currency 4 2" xfId="556" xr:uid="{00000000-0005-0000-0000-000059030000}"/>
    <cellStyle name="Currency 4 2 10" xfId="4938" xr:uid="{7CE55DFC-6AB4-49FF-B062-66C91C3D19B3}"/>
    <cellStyle name="Currency 4 2 10 2" xfId="27653" xr:uid="{B5983676-F40C-431A-A600-57A48763A5C4}"/>
    <cellStyle name="Currency 4 2 10 3" xfId="26910" xr:uid="{2AA3DBB0-A053-4C1D-ACC6-1B9B3D63B6E8}"/>
    <cellStyle name="Currency 4 2 10 4" xfId="14233" xr:uid="{D104C87A-7ABC-4ED6-A828-217CB3DD3CA6}"/>
    <cellStyle name="Currency 4 2 11" xfId="6686" xr:uid="{B5AC1A94-00AB-423D-9ED8-093C7331C0FA}"/>
    <cellStyle name="Currency 4 2 11 2" xfId="17066" xr:uid="{FA29BC29-6948-4046-9E61-620462271D69}"/>
    <cellStyle name="Currency 4 2 12" xfId="9519" xr:uid="{99278EF3-BC64-40D5-A41C-D1BBB7E92051}"/>
    <cellStyle name="Currency 4 2 12 2" xfId="19899" xr:uid="{CF63DCC8-C075-4F0E-9FCB-66AA89898ADA}"/>
    <cellStyle name="Currency 4 2 13" xfId="23305" xr:uid="{C0F291B2-0F24-468C-A470-39546BA1EA8C}"/>
    <cellStyle name="Currency 4 2 14" xfId="12419" xr:uid="{61B0A083-6D10-4333-BA5F-38A9CD77F14B}"/>
    <cellStyle name="Currency 4 2 2" xfId="557" xr:uid="{00000000-0005-0000-0000-00005A030000}"/>
    <cellStyle name="Currency 4 2 2 10" xfId="6687" xr:uid="{E924E7D5-EEB2-48A0-AB3C-FC2465E48362}"/>
    <cellStyle name="Currency 4 2 2 10 2" xfId="17067" xr:uid="{2AC6DD1D-EB61-45BE-863B-CD2611824E85}"/>
    <cellStyle name="Currency 4 2 2 11" xfId="9520" xr:uid="{E04CC9AF-519D-4284-9439-E38B1CBDB025}"/>
    <cellStyle name="Currency 4 2 2 11 2" xfId="19900" xr:uid="{179D9FE8-DC4A-4A66-90F9-01A96618D461}"/>
    <cellStyle name="Currency 4 2 2 12" xfId="24834" xr:uid="{557BFA1C-DCB3-4381-8D1D-328BAAF1BB48}"/>
    <cellStyle name="Currency 4 2 2 13" xfId="12479" xr:uid="{48380BA2-5D42-43E8-9181-C7C6489F582C}"/>
    <cellStyle name="Currency 4 2 2 2" xfId="558" xr:uid="{00000000-0005-0000-0000-00005B030000}"/>
    <cellStyle name="Currency 4 2 2 2 10" xfId="9521" xr:uid="{D7792FC4-660D-4C69-8479-83A98CBA5288}"/>
    <cellStyle name="Currency 4 2 2 2 10 2" xfId="19901" xr:uid="{F61283B0-DDE0-4A4D-8DDA-38AF6E104196}"/>
    <cellStyle name="Currency 4 2 2 2 11" xfId="23795" xr:uid="{6BFC9E81-2557-4A8A-A80C-6DBBCE540376}"/>
    <cellStyle name="Currency 4 2 2 2 12" xfId="12525" xr:uid="{BD0B3595-35FD-4A85-BCA8-12D04857AA2D}"/>
    <cellStyle name="Currency 4 2 2 2 2" xfId="1864" xr:uid="{00000000-0005-0000-0000-00005C030000}"/>
    <cellStyle name="Currency 4 2 2 2 2 2" xfId="3085" xr:uid="{00000000-0005-0000-0000-00007C020000}"/>
    <cellStyle name="Currency 4 2 2 2 2 2 2" xfId="6170" xr:uid="{3688B7CC-920A-49CE-8F5C-A63ADC39A1FD}"/>
    <cellStyle name="Currency 4 2 2 2 2 2 2 2" xfId="28275" xr:uid="{DCF2970D-8D47-4C4A-B66C-0F5DF9A0326F}"/>
    <cellStyle name="Currency 4 2 2 2 2 2 2 3" xfId="28318" xr:uid="{43DE835C-E4BB-4BA9-AE0C-0D6D1B34494B}"/>
    <cellStyle name="Currency 4 2 2 2 2 2 2 4" xfId="15712" xr:uid="{B4E63A51-BF19-41A6-A3F9-C86E5DA7D71B}"/>
    <cellStyle name="Currency 4 2 2 2 2 2 3" xfId="8165" xr:uid="{11B0660F-2B66-45A8-ABB5-D7786E6025C7}"/>
    <cellStyle name="Currency 4 2 2 2 2 2 3 2" xfId="18545" xr:uid="{3677FF65-3179-47D8-BF89-8023B736CC7B}"/>
    <cellStyle name="Currency 4 2 2 2 2 2 4" xfId="10998" xr:uid="{F4B7426D-37A2-4AD3-9108-2BF0B5D8E954}"/>
    <cellStyle name="Currency 4 2 2 2 2 2 4 2" xfId="21378" xr:uid="{E1A63A5C-6CD3-4859-A95B-383D2421C311}"/>
    <cellStyle name="Currency 4 2 2 2 2 2 5" xfId="25287" xr:uid="{3B11134B-3D6C-47C6-9D7D-3220DDA33DE8}"/>
    <cellStyle name="Currency 4 2 2 2 2 2 6" xfId="27209" xr:uid="{8F821E97-BBE8-4B19-903E-01305D917831}"/>
    <cellStyle name="Currency 4 2 2 2 2 2 7" xfId="13599" xr:uid="{2F5E4AA7-08A4-4739-9D5C-0FD9A020F792}"/>
    <cellStyle name="Currency 4 2 2 2 2 3" xfId="2692" xr:uid="{00000000-0005-0000-0000-00007B020000}"/>
    <cellStyle name="Currency 4 2 2 2 2 3 2" xfId="7816" xr:uid="{1FF16178-2B08-4E6A-AB25-0B4BFD600FA2}"/>
    <cellStyle name="Currency 4 2 2 2 2 3 2 2" xfId="28005" xr:uid="{BA6C94ED-13EE-42EF-B9BB-F915C33DECC8}"/>
    <cellStyle name="Currency 4 2 2 2 2 3 2 3" xfId="27467" xr:uid="{8236B4FE-D5FC-4F0B-9702-DB72491E0818}"/>
    <cellStyle name="Currency 4 2 2 2 2 3 2 4" xfId="18196" xr:uid="{CE04EA8D-052C-4BBD-93ED-F0D5F91FA45F}"/>
    <cellStyle name="Currency 4 2 2 2 2 3 3" xfId="10649" xr:uid="{9CFBD146-D83F-4CC8-AF4A-A9B8D5843DF2}"/>
    <cellStyle name="Currency 4 2 2 2 2 3 3 2" xfId="21029" xr:uid="{4AFCC743-FA0D-4F2A-94CB-96E5BC9C847F}"/>
    <cellStyle name="Currency 4 2 2 2 2 3 4" xfId="24058" xr:uid="{C57C7806-3BB8-4151-AFF1-2022B9C2BAA7}"/>
    <cellStyle name="Currency 4 2 2 2 2 3 5" xfId="15363" xr:uid="{C5369981-2202-4D8C-9F0D-B27E3412C25A}"/>
    <cellStyle name="Currency 4 2 2 2 2 4" xfId="3702" xr:uid="{00000000-0005-0000-0000-00005C030000}"/>
    <cellStyle name="Currency 4 2 2 2 2 4 2" xfId="26598" xr:uid="{F886625C-0AFC-492F-A3D1-E841A6F7365F}"/>
    <cellStyle name="Currency 4 2 2 2 2 4 3" xfId="26880" xr:uid="{F81CAD20-DEED-47B7-BD1C-8459B3A8B952}"/>
    <cellStyle name="Currency 4 2 2 2 2 5" xfId="4271" xr:uid="{DB678E1F-F1EB-415D-8189-981646C9AD72}"/>
    <cellStyle name="Currency 4 2 2 2 2 5 2" xfId="9043" xr:uid="{A997A002-51DC-428D-9D9A-8390B6CA7F20}"/>
    <cellStyle name="Currency 4 2 2 2 2 5 2 2" xfId="19423" xr:uid="{5779248A-0167-4B0D-97F6-18172432DF5A}"/>
    <cellStyle name="Currency 4 2 2 2 2 5 2 3" xfId="31047" xr:uid="{3B7AB140-6A10-4BC0-BE67-072D624912D8}"/>
    <cellStyle name="Currency 4 2 2 2 2 5 2 4" xfId="30829" xr:uid="{841903E7-109E-4832-AD2D-F43F3855F60D}"/>
    <cellStyle name="Currency 4 2 2 2 2 5 3" xfId="11876" xr:uid="{B570B061-A6FE-4BE4-8262-8A3A437A7EC0}"/>
    <cellStyle name="Currency 4 2 2 2 2 5 3 2" xfId="22256" xr:uid="{549C98A1-7C4B-4065-9044-14CFB49B77DC}"/>
    <cellStyle name="Currency 4 2 2 2 2 5 4" xfId="27520" xr:uid="{0E0B8DDC-1564-46C0-BC44-A2A8C5F7C96A}"/>
    <cellStyle name="Currency 4 2 2 2 2 5 5" xfId="27602" xr:uid="{69244FEA-B661-4569-8F52-94339BC4842D}"/>
    <cellStyle name="Currency 4 2 2 2 2 5 6" xfId="16590" xr:uid="{A45FA4F4-052B-49EC-A1CC-7DEE362FD4CB}"/>
    <cellStyle name="Currency 4 2 2 2 2 6" xfId="5663" xr:uid="{BF7DF391-C85B-4BD0-A2FA-E856C1E1B837}"/>
    <cellStyle name="Currency 4 2 2 2 2 6 2" xfId="29726" xr:uid="{D4F02699-9D7A-4636-8246-722EE6D50577}"/>
    <cellStyle name="Currency 4 2 2 2 2 6 2 2" xfId="30983" xr:uid="{25D31D1E-9374-4588-8BAD-34D1CFD1B55D}"/>
    <cellStyle name="Currency 4 2 2 2 2 7" xfId="22682" xr:uid="{AB73C219-89C9-4191-8E87-5E4330197BFE}"/>
    <cellStyle name="Currency 4 2 2 2 2 8" xfId="13105" xr:uid="{1655F9DF-4D17-4F9F-9CAE-DC6F8C6EF0E8}"/>
    <cellStyle name="Currency 4 2 2 2 3" xfId="1865" xr:uid="{00000000-0005-0000-0000-00005D030000}"/>
    <cellStyle name="Currency 4 2 2 2 3 2" xfId="3086" xr:uid="{00000000-0005-0000-0000-00007D020000}"/>
    <cellStyle name="Currency 4 2 2 2 3 2 2" xfId="8166" xr:uid="{9D23410F-F07A-447E-A7A6-0CAFF5985449}"/>
    <cellStyle name="Currency 4 2 2 2 3 2 2 2" xfId="28836" xr:uid="{06941125-7C96-42BA-A28D-34E6CCA3D8C6}"/>
    <cellStyle name="Currency 4 2 2 2 3 2 2 2 2" xfId="31231" xr:uid="{3429C379-89FB-4D0B-AA6F-20CAB746CD96}"/>
    <cellStyle name="Currency 4 2 2 2 3 2 2 2 3" xfId="30831" xr:uid="{8634E1EF-FB6D-4204-A640-59C7D326ADDF}"/>
    <cellStyle name="Currency 4 2 2 2 3 2 2 3" xfId="26852" xr:uid="{77F1A8C5-0AA4-4CC9-9F31-861556EFC010}"/>
    <cellStyle name="Currency 4 2 2 2 3 2 2 4" xfId="18546" xr:uid="{E759ECE0-2A5E-40BE-86E4-AE97AA408258}"/>
    <cellStyle name="Currency 4 2 2 2 3 2 3" xfId="10999" xr:uid="{BA158067-73CD-43F9-AEB2-2278BDB95667}"/>
    <cellStyle name="Currency 4 2 2 2 3 2 3 2" xfId="21379" xr:uid="{E1421810-EB1E-48A1-B126-9B300EE9C975}"/>
    <cellStyle name="Currency 4 2 2 2 3 2 4" xfId="25647" xr:uid="{256A75EC-637D-4BE9-AD3C-BB4054B363D8}"/>
    <cellStyle name="Currency 4 2 2 2 3 2 5" xfId="15713" xr:uid="{EBFF9E94-0DD9-4222-A386-91E2CA987D69}"/>
    <cellStyle name="Currency 4 2 2 2 3 3" xfId="2087" xr:uid="{00000000-0005-0000-0000-00005D030000}"/>
    <cellStyle name="Currency 4 2 2 2 3 4" xfId="4422" xr:uid="{3F8880EA-BDCC-4264-BCE8-60BF4BA92E42}"/>
    <cellStyle name="Currency 4 2 2 2 3 4 2" xfId="9194" xr:uid="{FD36FD56-46F6-4D3B-B9F6-689E1F5F0734}"/>
    <cellStyle name="Currency 4 2 2 2 3 4 2 2" xfId="19574" xr:uid="{6F9AA829-FAFE-4260-A170-9D6A9F5DEBC9}"/>
    <cellStyle name="Currency 4 2 2 2 3 4 2 3" xfId="31088" xr:uid="{D1E76A2F-6447-478C-A663-6EA53EC550CC}"/>
    <cellStyle name="Currency 4 2 2 2 3 4 2 4" xfId="30830" xr:uid="{657565F7-E228-4780-9F08-C035C0197582}"/>
    <cellStyle name="Currency 4 2 2 2 3 4 3" xfId="12027" xr:uid="{749C648E-FE14-4E78-88E1-738DB6998D09}"/>
    <cellStyle name="Currency 4 2 2 2 3 4 3 2" xfId="22407" xr:uid="{8C8B550F-F6E7-4047-A75E-4E13D2B95563}"/>
    <cellStyle name="Currency 4 2 2 2 3 4 4" xfId="16741" xr:uid="{0A45D439-F008-4276-BCCC-1A592538F7EB}"/>
    <cellStyle name="Currency 4 2 2 2 3 5" xfId="5664" xr:uid="{2D7828CB-E2C0-4146-9476-187DEA31046E}"/>
    <cellStyle name="Currency 4 2 2 2 3 5 2" xfId="29713" xr:uid="{EC6735F0-7DE9-4568-B77B-F6FDEF7A8DC7}"/>
    <cellStyle name="Currency 4 2 2 2 3 5 2 2" xfId="30984" xr:uid="{CFC58C28-6C1B-47B8-8F44-D625CD50AA8A}"/>
    <cellStyle name="Currency 4 2 2 2 3 6" xfId="22666" xr:uid="{15B918AE-678C-49C0-9E66-682B52E15F1F}"/>
    <cellStyle name="Currency 4 2 2 2 3 7" xfId="13600" xr:uid="{CD1D9F12-7423-4636-BB08-F1DA4C51B085}"/>
    <cellStyle name="Currency 4 2 2 2 4" xfId="1863" xr:uid="{00000000-0005-0000-0000-00005E030000}"/>
    <cellStyle name="Currency 4 2 2 2 4 2" xfId="3084" xr:uid="{00000000-0005-0000-0000-00007E020000}"/>
    <cellStyle name="Currency 4 2 2 2 4 2 2" xfId="8164" xr:uid="{3E0C9CBD-1BDD-4D4D-AC3B-38B36802B03E}"/>
    <cellStyle name="Currency 4 2 2 2 4 2 2 2" xfId="28835" xr:uid="{6D84C83D-A4D2-4098-AD3E-999BE8D72815}"/>
    <cellStyle name="Currency 4 2 2 2 4 2 2 3" xfId="27098" xr:uid="{E06DE2C2-9923-4FB1-B7F5-5027FA1F3B76}"/>
    <cellStyle name="Currency 4 2 2 2 4 2 2 4" xfId="18544" xr:uid="{70AEAA82-E9C7-4677-B3D2-4A044445B867}"/>
    <cellStyle name="Currency 4 2 2 2 4 2 3" xfId="10997" xr:uid="{87D96046-58A7-4656-BC78-7523A2D5308F}"/>
    <cellStyle name="Currency 4 2 2 2 4 2 3 2" xfId="21377" xr:uid="{911DE9A5-E645-4507-9539-A78CE5E85084}"/>
    <cellStyle name="Currency 4 2 2 2 4 2 4" xfId="27549" xr:uid="{9E5508BD-0A72-4689-AF3B-59B978984740}"/>
    <cellStyle name="Currency 4 2 2 2 4 2 5" xfId="15711" xr:uid="{F311196B-7DF4-4496-A2E5-2D96B7A7FEA7}"/>
    <cellStyle name="Currency 4 2 2 2 4 3" xfId="3586" xr:uid="{00000000-0005-0000-0000-00005E030000}"/>
    <cellStyle name="Currency 4 2 2 2 4 4" xfId="5662" xr:uid="{06882770-1EE0-45F0-A226-52CE0F863C5B}"/>
    <cellStyle name="Currency 4 2 2 2 4 4 2" xfId="29964" xr:uid="{FF29FBEB-C139-42CC-898F-F368F7E51091}"/>
    <cellStyle name="Currency 4 2 2 2 4 5" xfId="24697" xr:uid="{68697844-2BE1-45A1-8C80-4FCA89377120}"/>
    <cellStyle name="Currency 4 2 2 2 4 6" xfId="13598" xr:uid="{3B8B31F1-F86F-4BB4-B066-241BD2D4A438}"/>
    <cellStyle name="Currency 4 2 2 2 5" xfId="2648" xr:uid="{00000000-0005-0000-0000-00007F020000}"/>
    <cellStyle name="Currency 4 2 2 2 5 2" xfId="5910" xr:uid="{83E46272-0DC1-48F9-A571-1CF062190DDF}"/>
    <cellStyle name="Currency 4 2 2 2 5 2 2" xfId="26288" xr:uid="{28B265D6-57F6-46F1-B54D-41941B40D1D7}"/>
    <cellStyle name="Currency 4 2 2 2 5 2 2 2" xfId="31173" xr:uid="{599A9C6C-AF98-47C8-9562-6F1C30BA128B}"/>
    <cellStyle name="Currency 4 2 2 2 5 2 2 3" xfId="30832" xr:uid="{92DF8621-EC15-4BA9-BFE4-A154DAF79516}"/>
    <cellStyle name="Currency 4 2 2 2 5 2 3" xfId="28172" xr:uid="{DC7D8C25-8C23-4107-BDC1-B746510148FB}"/>
    <cellStyle name="Currency 4 2 2 2 5 2 4" xfId="15320" xr:uid="{A98FC3E3-572A-40ED-A21E-F5ECEABB3036}"/>
    <cellStyle name="Currency 4 2 2 2 5 3" xfId="7773" xr:uid="{25711A40-4108-4F35-A2B4-70F996F6CED1}"/>
    <cellStyle name="Currency 4 2 2 2 5 3 2" xfId="18153" xr:uid="{3408E077-60C0-4AFB-95A8-135D5E7B625E}"/>
    <cellStyle name="Currency 4 2 2 2 5 4" xfId="10606" xr:uid="{704F98E0-1C98-4DFD-9553-83B92A07B364}"/>
    <cellStyle name="Currency 4 2 2 2 5 4 2" xfId="20986" xr:uid="{A371C0BE-95BF-4651-940A-4FB05495D601}"/>
    <cellStyle name="Currency 4 2 2 2 5 5" xfId="23495" xr:uid="{60D28789-341B-47F0-8C26-505604337F32}"/>
    <cellStyle name="Currency 4 2 2 2 5 6" xfId="13044" xr:uid="{6ED3DC99-6AC8-4E10-BAE0-B6C7CD7F2146}"/>
    <cellStyle name="Currency 4 2 2 2 6" xfId="2293" xr:uid="{00000000-0005-0000-0000-00007A020000}"/>
    <cellStyle name="Currency 4 2 2 2 6 2" xfId="7420" xr:uid="{F671DDA7-3E30-4C62-82F6-73444BD626D3}"/>
    <cellStyle name="Currency 4 2 2 2 6 2 2" xfId="17800" xr:uid="{DDDE0EDC-E9B1-422B-8168-05F3B033392F}"/>
    <cellStyle name="Currency 4 2 2 2 6 3" xfId="10253" xr:uid="{BCEA1E7E-7C7A-447F-9F10-C5A83EEDA9C7}"/>
    <cellStyle name="Currency 4 2 2 2 6 3 2" xfId="20633" xr:uid="{C45980F5-9E3F-4555-B7F5-17068C6F33AC}"/>
    <cellStyle name="Currency 4 2 2 2 6 4" xfId="22866" xr:uid="{518C6954-DE2D-4A1F-B51B-FD39A6713FDC}"/>
    <cellStyle name="Currency 4 2 2 2 6 5" xfId="26798" xr:uid="{CBFD2042-DFFD-4375-BCFF-EC63999D1C44}"/>
    <cellStyle name="Currency 4 2 2 2 6 6" xfId="14967" xr:uid="{0492F95F-2C72-41AC-8F42-86FE9E07F6D7}"/>
    <cellStyle name="Currency 4 2 2 2 7" xfId="3828" xr:uid="{AEDD572E-49A8-4592-81DB-9FDFE8A31D30}"/>
    <cellStyle name="Currency 4 2 2 2 7 2" xfId="8661" xr:uid="{F5FA23B3-90C2-4BF7-A52B-E182D1D987E7}"/>
    <cellStyle name="Currency 4 2 2 2 7 2 2" xfId="19041" xr:uid="{D96DD5AE-ECD6-4C43-8598-7B0529A20AB6}"/>
    <cellStyle name="Currency 4 2 2 2 7 3" xfId="11494" xr:uid="{BBF68987-22E1-4A7F-9D1E-3AEE85A9A77A}"/>
    <cellStyle name="Currency 4 2 2 2 7 3 2" xfId="21874" xr:uid="{F0317D2F-E882-438D-ADF9-5A31A6255D9C}"/>
    <cellStyle name="Currency 4 2 2 2 7 4" xfId="26215" xr:uid="{6750DDDB-9048-4B28-97CC-33D0EF6C2B58}"/>
    <cellStyle name="Currency 4 2 2 2 7 5" xfId="26292" xr:uid="{73484976-F7E6-4EF2-BE00-4B7F773BD133}"/>
    <cellStyle name="Currency 4 2 2 2 7 6" xfId="16208" xr:uid="{1750DA11-4588-4CA5-8D39-D176BD0A9D3D}"/>
    <cellStyle name="Currency 4 2 2 2 8" xfId="4940" xr:uid="{740CED31-770C-481C-B112-BA20FC30C448}"/>
    <cellStyle name="Currency 4 2 2 2 8 2" xfId="14235" xr:uid="{D5F5BC0A-4A43-44E9-BE67-3E39B11243A7}"/>
    <cellStyle name="Currency 4 2 2 2 9" xfId="6688" xr:uid="{A7F7E3E4-0F05-4536-9E3B-CC3F3C6D97F5}"/>
    <cellStyle name="Currency 4 2 2 2 9 2" xfId="17068" xr:uid="{7D8C6FF3-2185-4AF1-9706-F4F5A1E7BD83}"/>
    <cellStyle name="Currency 4 2 2 3" xfId="559" xr:uid="{00000000-0005-0000-0000-00005F030000}"/>
    <cellStyle name="Currency 4 2 2 3 10" xfId="12683" xr:uid="{12FB2570-54E9-49DD-9D58-A74BA829CB74}"/>
    <cellStyle name="Currency 4 2 2 3 2" xfId="1867" xr:uid="{00000000-0005-0000-0000-000060030000}"/>
    <cellStyle name="Currency 4 2 2 3 2 2" xfId="3087" xr:uid="{00000000-0005-0000-0000-000081020000}"/>
    <cellStyle name="Currency 4 2 2 3 2 2 2" xfId="8167" xr:uid="{2D1CDA98-77C7-48FC-960A-6583ECA88D6E}"/>
    <cellStyle name="Currency 4 2 2 3 2 2 2 2" xfId="28837" xr:uid="{18A7D48F-E35C-43F1-BA04-69DE9CF7540D}"/>
    <cellStyle name="Currency 4 2 2 3 2 2 2 3" xfId="28625" xr:uid="{D5812786-C032-4CDF-9EDA-498A1EE67794}"/>
    <cellStyle name="Currency 4 2 2 3 2 2 2 4" xfId="18547" xr:uid="{45EED34F-0258-46DF-8948-96EFD8EAFA27}"/>
    <cellStyle name="Currency 4 2 2 3 2 2 3" xfId="11000" xr:uid="{6F15308D-77B7-45E6-8AD3-9B2CFCA37476}"/>
    <cellStyle name="Currency 4 2 2 3 2 2 3 2" xfId="21380" xr:uid="{7F1298BF-0552-4CFA-B969-9AB32C01784D}"/>
    <cellStyle name="Currency 4 2 2 3 2 2 4" xfId="24200" xr:uid="{1DAE9C54-2866-43E3-8327-95AAB3BC852E}"/>
    <cellStyle name="Currency 4 2 2 3 2 2 5" xfId="15714" xr:uid="{7AE32027-111A-482B-B7C3-2C8BEBD24D70}"/>
    <cellStyle name="Currency 4 2 2 3 2 3" xfId="3587" xr:uid="{00000000-0005-0000-0000-000060030000}"/>
    <cellStyle name="Currency 4 2 2 3 2 4" xfId="5665" xr:uid="{8018743C-C0EA-4511-8D4B-89AF2CE609A2}"/>
    <cellStyle name="Currency 4 2 2 3 2 4 2" xfId="29965" xr:uid="{BCF43D88-6F00-4BCB-8D9B-D13D0B18D182}"/>
    <cellStyle name="Currency 4 2 2 3 2 5" xfId="24412" xr:uid="{1F3EC9DF-3A17-44F8-BCD3-8F434B9ACAE7}"/>
    <cellStyle name="Currency 4 2 2 3 2 6" xfId="13601" xr:uid="{D2ED86B0-06EC-40E1-B798-C5EA65BD5F87}"/>
    <cellStyle name="Currency 4 2 2 3 3" xfId="1868" xr:uid="{00000000-0005-0000-0000-000061030000}"/>
    <cellStyle name="Currency 4 2 2 3 3 2" xfId="2691" xr:uid="{00000000-0005-0000-0000-000082020000}"/>
    <cellStyle name="Currency 4 2 2 3 3 2 2" xfId="7815" xr:uid="{E7254797-DD52-4F58-B785-D77F75FC3C5E}"/>
    <cellStyle name="Currency 4 2 2 3 3 2 2 2" xfId="18195" xr:uid="{F9AA6FD1-34E3-4F94-A6AC-969C0D5DB479}"/>
    <cellStyle name="Currency 4 2 2 3 3 2 3" xfId="10648" xr:uid="{1A451A4B-7CE6-4ECD-9171-CA89AA3AC624}"/>
    <cellStyle name="Currency 4 2 2 3 3 2 3 2" xfId="21028" xr:uid="{06392627-01C8-474B-9D68-76A9C022F644}"/>
    <cellStyle name="Currency 4 2 2 3 3 2 4" xfId="15362" xr:uid="{539A20AD-36D9-4CB3-B257-FCB66F05D8B7}"/>
    <cellStyle name="Currency 4 2 2 3 3 2 5" xfId="30450" xr:uid="{3FE6DD69-5112-4CB9-B21A-BAC2204DC643}"/>
    <cellStyle name="Currency 4 2 2 3 3 3" xfId="3656" xr:uid="{00000000-0005-0000-0000-000061030000}"/>
    <cellStyle name="Currency 4 2 2 3 3 4" xfId="5666" xr:uid="{54673D43-2BB9-4497-8CC5-C0E86AE657BC}"/>
    <cellStyle name="Currency 4 2 2 3 3 4 2" xfId="29911" xr:uid="{DD81D97E-F9C6-4B81-A72E-F394027770CE}"/>
    <cellStyle name="Currency 4 2 2 3 3 5" xfId="24678" xr:uid="{8D09122D-84F4-4960-9374-9E24DCCB9E3A}"/>
    <cellStyle name="Currency 4 2 2 3 3 6" xfId="13104" xr:uid="{B6B5EFCA-9112-4ABA-BFEE-B840EF71AE48}"/>
    <cellStyle name="Currency 4 2 2 3 4" xfId="1866" xr:uid="{00000000-0005-0000-0000-000062030000}"/>
    <cellStyle name="Currency 4 2 2 3 4 2" xfId="4656" xr:uid="{CC980793-D0C8-4424-A7C5-AE4A8E64578E}"/>
    <cellStyle name="Currency 4 2 2 3 4 2 2" xfId="9408" xr:uid="{AED29F7E-434E-42FA-8E6A-C66FF95573B4}"/>
    <cellStyle name="Currency 4 2 2 3 4 2 2 2" xfId="19788" xr:uid="{3117212E-7C17-4F6C-9C44-E06FC96A4C80}"/>
    <cellStyle name="Currency 4 2 2 3 4 2 3" xfId="12241" xr:uid="{011EA6B3-49D7-4835-AAD1-9FBAB145647D}"/>
    <cellStyle name="Currency 4 2 2 3 4 2 3 2" xfId="22621" xr:uid="{8337E57A-7EAC-4C18-8CA6-458217DE41E4}"/>
    <cellStyle name="Currency 4 2 2 3 4 2 4" xfId="25924" xr:uid="{DC08C6D1-B735-40EB-A43C-FF0621B728A5}"/>
    <cellStyle name="Currency 4 2 2 3 4 2 5" xfId="26458" xr:uid="{DE2F6A7B-293C-4CCE-9EAD-3A88EB6DCAF3}"/>
    <cellStyle name="Currency 4 2 2 3 4 2 6" xfId="16955" xr:uid="{0D780D72-C747-452F-A29B-D4296A86D028}"/>
    <cellStyle name="Currency 4 2 2 3 4 3" xfId="25277" xr:uid="{8CE549D3-FDA6-487B-943C-0B255D4EA3CA}"/>
    <cellStyle name="Currency 4 2 2 3 5" xfId="4137" xr:uid="{95FA858A-2BDC-4173-BFEE-BF2ABA95A8C7}"/>
    <cellStyle name="Currency 4 2 2 3 5 2" xfId="8909" xr:uid="{1C92966F-C3D2-4662-B0CA-E68A72E70994}"/>
    <cellStyle name="Currency 4 2 2 3 5 2 2" xfId="29013" xr:uid="{9831571E-A929-40C4-9791-AFA563C1D249}"/>
    <cellStyle name="Currency 4 2 2 3 5 2 3" xfId="27998" xr:uid="{3A23BD10-8C90-4E9E-A470-3426702BB18A}"/>
    <cellStyle name="Currency 4 2 2 3 5 2 4" xfId="19289" xr:uid="{90BD0B2D-3193-410C-96C9-313653765774}"/>
    <cellStyle name="Currency 4 2 2 3 5 2 5" xfId="31019" xr:uid="{CF2B4C35-60CF-460E-A7D8-6BD89E16FAF9}"/>
    <cellStyle name="Currency 4 2 2 3 5 3" xfId="11742" xr:uid="{426FC3C0-6268-42CE-8128-FC1454B2F22D}"/>
    <cellStyle name="Currency 4 2 2 3 5 3 2" xfId="22122" xr:uid="{C265E806-E5E1-4BD8-8320-E58B3EE5BF41}"/>
    <cellStyle name="Currency 4 2 2 3 5 4" xfId="26184" xr:uid="{590F1586-4CEF-447B-9C49-1778174C47A7}"/>
    <cellStyle name="Currency 4 2 2 3 5 5" xfId="16456" xr:uid="{9AB822C2-1588-42F8-943D-E0258AB25A9A}"/>
    <cellStyle name="Currency 4 2 2 3 6" xfId="4941" xr:uid="{66E85FEB-3D31-49A1-8112-4EA1334B0591}"/>
    <cellStyle name="Currency 4 2 2 3 6 2" xfId="25931" xr:uid="{A128CCC4-F47A-4B50-A174-18F517781FE9}"/>
    <cellStyle name="Currency 4 2 2 3 6 3" xfId="27596" xr:uid="{0A2C335F-ADB7-43CE-AEB9-B2A88B3C7C2A}"/>
    <cellStyle name="Currency 4 2 2 3 6 4" xfId="14236" xr:uid="{F7241AC6-56D9-4A60-98A9-B4C740F85212}"/>
    <cellStyle name="Currency 4 2 2 3 7" xfId="6689" xr:uid="{86F2CBE7-DEE3-4F39-B0A0-F72FF436338F}"/>
    <cellStyle name="Currency 4 2 2 3 7 2" xfId="27506" xr:uid="{682B9FDD-1A05-400E-92AE-A006F4ABDC57}"/>
    <cellStyle name="Currency 4 2 2 3 7 3" xfId="27080" xr:uid="{CE759CE1-7EF2-445D-BC83-7828FB74C5F0}"/>
    <cellStyle name="Currency 4 2 2 3 7 4" xfId="17069" xr:uid="{FD0314CA-2EC9-4017-AA15-A8E7FF309620}"/>
    <cellStyle name="Currency 4 2 2 3 8" xfId="9522" xr:uid="{AFD745C1-6FE5-41C6-9F9B-3C2CD35EBF91}"/>
    <cellStyle name="Currency 4 2 2 3 8 2" xfId="19902" xr:uid="{47128C4A-90B2-49E8-9482-60BEA9C11F66}"/>
    <cellStyle name="Currency 4 2 2 3 9" xfId="25213" xr:uid="{3120D515-0BF3-471E-B23D-AC38E91AAB33}"/>
    <cellStyle name="Currency 4 2 2 4" xfId="1869" xr:uid="{00000000-0005-0000-0000-000063030000}"/>
    <cellStyle name="Currency 4 2 2 4 2" xfId="3088" xr:uid="{00000000-0005-0000-0000-000083020000}"/>
    <cellStyle name="Currency 4 2 2 4 2 2" xfId="8168" xr:uid="{B249E808-69BA-41E5-8517-06DD57AB579C}"/>
    <cellStyle name="Currency 4 2 2 4 2 2 2" xfId="28838" xr:uid="{D6F6C0B3-24CD-49D3-9FE1-5B5A449CBB59}"/>
    <cellStyle name="Currency 4 2 2 4 2 2 2 2" xfId="31232" xr:uid="{69AF95F0-2C79-4BC4-A731-DBA5CA72172F}"/>
    <cellStyle name="Currency 4 2 2 4 2 2 2 3" xfId="30834" xr:uid="{F7ED024B-50A5-4D78-9170-B4E74ADDAF8F}"/>
    <cellStyle name="Currency 4 2 2 4 2 2 3" xfId="27662" xr:uid="{FE1F9BD8-45C0-4168-80EA-FFDAF9B57489}"/>
    <cellStyle name="Currency 4 2 2 4 2 2 4" xfId="18548" xr:uid="{F48EE902-35A7-4BF1-9B26-C1E31B105C17}"/>
    <cellStyle name="Currency 4 2 2 4 2 3" xfId="11001" xr:uid="{E1C145DE-9ED4-4C61-A237-6B63AB3CB48E}"/>
    <cellStyle name="Currency 4 2 2 4 2 3 2" xfId="21381" xr:uid="{B0FC5EB6-BB8C-4AB1-B5D6-872074AAD62C}"/>
    <cellStyle name="Currency 4 2 2 4 2 4" xfId="25709" xr:uid="{A6864269-8090-4440-A199-8765F072ADFD}"/>
    <cellStyle name="Currency 4 2 2 4 2 5" xfId="15715" xr:uid="{1A8C1341-98D4-4639-9C51-3862C5A8F731}"/>
    <cellStyle name="Currency 4 2 2 4 3" xfId="3657" xr:uid="{00000000-0005-0000-0000-000063030000}"/>
    <cellStyle name="Currency 4 2 2 4 4" xfId="4423" xr:uid="{CF69BC13-52B8-4798-8E81-C7268A38C4FA}"/>
    <cellStyle name="Currency 4 2 2 4 4 2" xfId="9195" xr:uid="{25EC9408-17FB-4110-9134-B0181A0953B7}"/>
    <cellStyle name="Currency 4 2 2 4 4 2 2" xfId="19575" xr:uid="{EB5CBB7B-9B8D-4BF2-A01D-4B991EC898A3}"/>
    <cellStyle name="Currency 4 2 2 4 4 2 3" xfId="31089" xr:uid="{ADCB1A0A-2CA2-44D3-9A0C-3CB9A9AFA32C}"/>
    <cellStyle name="Currency 4 2 2 4 4 2 4" xfId="30833" xr:uid="{93DE7190-B7AD-4AB0-B507-D2661CDEBD52}"/>
    <cellStyle name="Currency 4 2 2 4 4 3" xfId="12028" xr:uid="{45D01D25-64E5-4D7B-B559-F428CC890CC5}"/>
    <cellStyle name="Currency 4 2 2 4 4 3 2" xfId="22408" xr:uid="{B1793D73-9662-4491-B6B8-AD4071769B2C}"/>
    <cellStyle name="Currency 4 2 2 4 4 4" xfId="26829" xr:uid="{86EEE576-954E-46C6-8F94-D72670018F49}"/>
    <cellStyle name="Currency 4 2 2 4 4 5" xfId="27077" xr:uid="{B8309A1A-9020-4BB3-B765-C3DD96BB5058}"/>
    <cellStyle name="Currency 4 2 2 4 4 6" xfId="16742" xr:uid="{80C1B030-FA98-4752-BD54-270B469BDE53}"/>
    <cellStyle name="Currency 4 2 2 4 5" xfId="5667" xr:uid="{9E1FAF8C-48F2-4F7F-A8B8-765DCFB35246}"/>
    <cellStyle name="Currency 4 2 2 4 5 2" xfId="29695" xr:uid="{DF7D1619-517D-47AF-AAFD-626650862B22}"/>
    <cellStyle name="Currency 4 2 2 4 5 2 2" xfId="30985" xr:uid="{6FA4CAAA-8E9A-4CF5-91CC-0CAAFF2C5227}"/>
    <cellStyle name="Currency 4 2 2 4 6" xfId="23816" xr:uid="{35ADBFBA-A85C-477A-84F5-63440B36A8E0}"/>
    <cellStyle name="Currency 4 2 2 4 7" xfId="13602" xr:uid="{5DF953C3-1FED-4440-A60D-B6FE9F74927B}"/>
    <cellStyle name="Currency 4 2 2 5" xfId="1870" xr:uid="{00000000-0005-0000-0000-000064030000}"/>
    <cellStyle name="Currency 4 2 2 5 2" xfId="2882" xr:uid="{00000000-0005-0000-0000-000084020000}"/>
    <cellStyle name="Currency 4 2 2 5 2 2" xfId="7999" xr:uid="{39A33189-87A6-47F7-AE7B-3CE47C8BD1E0}"/>
    <cellStyle name="Currency 4 2 2 5 2 2 2" xfId="28695" xr:uid="{CB894F0A-1EC9-4C97-B186-4672DCD65E4E}"/>
    <cellStyle name="Currency 4 2 2 5 2 2 2 2" xfId="31212" xr:uid="{DDC9AFF2-2326-4EB9-95EC-058A72C5EA4C}"/>
    <cellStyle name="Currency 4 2 2 5 2 2 2 3" xfId="30835" xr:uid="{33C4AC48-D594-48B2-8E15-C4425C6412AB}"/>
    <cellStyle name="Currency 4 2 2 5 2 2 3" xfId="27640" xr:uid="{C1626618-0956-44A0-841F-AC04F55A02CD}"/>
    <cellStyle name="Currency 4 2 2 5 2 2 4" xfId="18379" xr:uid="{6E6533DC-EAC9-4A28-9F2E-162B9DFA2256}"/>
    <cellStyle name="Currency 4 2 2 5 2 3" xfId="10832" xr:uid="{C2851AB1-8DD7-440F-9C38-6DB498380CD3}"/>
    <cellStyle name="Currency 4 2 2 5 2 3 2" xfId="21212" xr:uid="{17197483-858B-441E-8415-CE8B299F041B}"/>
    <cellStyle name="Currency 4 2 2 5 2 4" xfId="28512" xr:uid="{D122D015-4BB5-48E6-8525-1DB2A3C3DCB6}"/>
    <cellStyle name="Currency 4 2 2 5 2 5" xfId="15546" xr:uid="{06D4D528-8926-46F3-A3DA-B3E62D726AD4}"/>
    <cellStyle name="Currency 4 2 2 5 3" xfId="3582" xr:uid="{00000000-0005-0000-0000-000064030000}"/>
    <cellStyle name="Currency 4 2 2 5 4" xfId="5668" xr:uid="{58D8500D-FBEA-4C98-8081-053458571054}"/>
    <cellStyle name="Currency 4 2 2 5 4 2" xfId="29926" xr:uid="{924939E3-BF39-442A-AD08-F63E11A1C0F0}"/>
    <cellStyle name="Currency 4 2 2 5 5" xfId="24708" xr:uid="{1126450A-31DB-4C4F-A335-641F4D6358E9}"/>
    <cellStyle name="Currency 4 2 2 5 6" xfId="13381" xr:uid="{B9CC0FFD-36D7-45F1-8435-2944F2221DC5}"/>
    <cellStyle name="Currency 4 2 2 6" xfId="1862" xr:uid="{00000000-0005-0000-0000-000065030000}"/>
    <cellStyle name="Currency 4 2 2 6 2" xfId="2553" xr:uid="{00000000-0005-0000-0000-000085020000}"/>
    <cellStyle name="Currency 4 2 2 6 2 2" xfId="7678" xr:uid="{3D87AF66-468E-446E-8E2A-12333BEEC211}"/>
    <cellStyle name="Currency 4 2 2 6 2 2 2" xfId="18058" xr:uid="{9D1B622F-8CE9-4FAE-8DE9-FF2B53091631}"/>
    <cellStyle name="Currency 4 2 2 6 2 3" xfId="10511" xr:uid="{AE359255-6574-4D24-BC2C-EC9BC5BE4DD1}"/>
    <cellStyle name="Currency 4 2 2 6 2 3 2" xfId="20891" xr:uid="{B859BCC4-C3FA-4BDC-A65D-0286EBFF7CE3}"/>
    <cellStyle name="Currency 4 2 2 6 2 4" xfId="28246" xr:uid="{A12BB49D-A8F9-4964-9A34-0C236A16D621}"/>
    <cellStyle name="Currency 4 2 2 6 2 5" xfId="25941" xr:uid="{B0A45D3E-317E-4D72-B4F1-4EEBBA210DD0}"/>
    <cellStyle name="Currency 4 2 2 6 2 6" xfId="15225" xr:uid="{F8B74700-4FBE-4A67-97B7-952F3D106425}"/>
    <cellStyle name="Currency 4 2 2 6 3" xfId="3621" xr:uid="{00000000-0005-0000-0000-000065030000}"/>
    <cellStyle name="Currency 4 2 2 6 4" xfId="5661" xr:uid="{229CF4C7-E3F3-480B-A319-0C1C5676E734}"/>
    <cellStyle name="Currency 4 2 2 6 4 2" xfId="29880" xr:uid="{90064861-D917-4C49-97BF-764532CE1FD2}"/>
    <cellStyle name="Currency 4 2 2 6 5" xfId="25122" xr:uid="{07D8DC91-EC45-4BF7-9FC3-FFAF7C1D6E88}"/>
    <cellStyle name="Currency 4 2 2 6 6" xfId="12941" xr:uid="{A5B3E042-E960-477F-9489-5C7CF4EE0B5B}"/>
    <cellStyle name="Currency 4 2 2 7" xfId="2247" xr:uid="{00000000-0005-0000-0000-000079020000}"/>
    <cellStyle name="Currency 4 2 2 7 2" xfId="7374" xr:uid="{CF61BC43-D246-40C1-8228-F46B8E85AA20}"/>
    <cellStyle name="Currency 4 2 2 7 2 2" xfId="27456" xr:uid="{155B2DC9-5B67-461A-8EAA-84F12AA59FCC}"/>
    <cellStyle name="Currency 4 2 2 7 2 2 2" xfId="31192" xr:uid="{8BFEFF6A-F05D-4F21-A359-E27BC701FB97}"/>
    <cellStyle name="Currency 4 2 2 7 2 2 3" xfId="30836" xr:uid="{AD4086B9-CE40-4A7C-AF4B-5AEC0730E92D}"/>
    <cellStyle name="Currency 4 2 2 7 2 3" xfId="27140" xr:uid="{F94D2FD7-9A02-40AF-8B43-7BF5C73AF079}"/>
    <cellStyle name="Currency 4 2 2 7 2 4" xfId="17754" xr:uid="{DBAA10A6-010A-4A90-8EA4-0D37EA7DA690}"/>
    <cellStyle name="Currency 4 2 2 7 3" xfId="10207" xr:uid="{B5A59965-5130-43D4-BD34-6120EF025F3B}"/>
    <cellStyle name="Currency 4 2 2 7 3 2" xfId="20587" xr:uid="{C290ED95-C53C-4400-AF1F-4BBD0AF54E79}"/>
    <cellStyle name="Currency 4 2 2 7 4" xfId="25138" xr:uid="{263A0DD8-E8EA-4EAC-8584-88E97C69B1A3}"/>
    <cellStyle name="Currency 4 2 2 7 5" xfId="14921" xr:uid="{83F0063F-A364-4B33-9973-13665D2F9F7E}"/>
    <cellStyle name="Currency 4 2 2 8" xfId="3882" xr:uid="{02D6025C-9008-4080-A62F-87941E94EAC3}"/>
    <cellStyle name="Currency 4 2 2 8 2" xfId="8714" xr:uid="{31ABCD9A-557C-4FBD-B23D-4E8EA293FC85}"/>
    <cellStyle name="Currency 4 2 2 8 2 2" xfId="19094" xr:uid="{00DFE264-E757-4BD1-BEED-EDC5FF6E9E40}"/>
    <cellStyle name="Currency 4 2 2 8 3" xfId="11547" xr:uid="{555440EB-A1AE-4960-8CF0-72DF55CCC59F}"/>
    <cellStyle name="Currency 4 2 2 8 3 2" xfId="21927" xr:uid="{86593793-E730-4EA6-BCCA-C72710799FA4}"/>
    <cellStyle name="Currency 4 2 2 8 4" xfId="27787" xr:uid="{F66A2384-47A5-4FA5-820D-9018DE561E82}"/>
    <cellStyle name="Currency 4 2 2 8 5" xfId="26744" xr:uid="{186FE025-C58D-40FD-8360-E37021ADA0FB}"/>
    <cellStyle name="Currency 4 2 2 8 6" xfId="16261" xr:uid="{A5E47255-A51E-4511-8025-47516A45DD44}"/>
    <cellStyle name="Currency 4 2 2 9" xfId="4939" xr:uid="{A4837D9E-0938-4336-AB79-069CE2A75BEB}"/>
    <cellStyle name="Currency 4 2 2 9 2" xfId="28366" xr:uid="{3DF05A3F-F5D8-48EB-9C06-9CE90129E617}"/>
    <cellStyle name="Currency 4 2 2 9 3" xfId="27346" xr:uid="{34372BF1-5B0F-4D78-8F8E-BE7F7FE86EE0}"/>
    <cellStyle name="Currency 4 2 2 9 4" xfId="14234" xr:uid="{B87B5004-9D66-42A9-B637-834375DCC983}"/>
    <cellStyle name="Currency 4 2 3" xfId="560" xr:uid="{00000000-0005-0000-0000-000066030000}"/>
    <cellStyle name="Currency 4 2 3 10" xfId="9523" xr:uid="{695ED208-2620-44DF-8ED8-E638FF8739D1}"/>
    <cellStyle name="Currency 4 2 3 10 2" xfId="19903" xr:uid="{8EC27CBF-38A1-4ACC-A7E0-07191E691C39}"/>
    <cellStyle name="Currency 4 2 3 11" xfId="23274" xr:uid="{E3E388FA-5DD8-4981-84F3-518176296E34}"/>
    <cellStyle name="Currency 4 2 3 12" xfId="12524" xr:uid="{92D5FDE4-7754-4360-AE4E-375B07903A2C}"/>
    <cellStyle name="Currency 4 2 3 2" xfId="1872" xr:uid="{00000000-0005-0000-0000-000067030000}"/>
    <cellStyle name="Currency 4 2 3 2 2" xfId="3090" xr:uid="{00000000-0005-0000-0000-000088020000}"/>
    <cellStyle name="Currency 4 2 3 2 2 2" xfId="6171" xr:uid="{529FDFE1-490E-439F-9A13-75EB267CAC06}"/>
    <cellStyle name="Currency 4 2 3 2 2 2 2" xfId="25785" xr:uid="{F431D705-0B00-4DD5-933D-39E3B7975FE7}"/>
    <cellStyle name="Currency 4 2 3 2 2 2 2 2" xfId="28576" xr:uid="{33859A7B-3E3E-44FA-AB81-4F9A6CEE3E82}"/>
    <cellStyle name="Currency 4 2 3 2 2 2 2 3" xfId="31164" xr:uid="{3B754025-5AC2-41B4-85AB-66A50B2BE5A3}"/>
    <cellStyle name="Currency 4 2 3 2 2 2 3" xfId="27868" xr:uid="{A981DF5B-5B04-4B53-915B-2398880F7EA4}"/>
    <cellStyle name="Currency 4 2 3 2 2 2 4" xfId="15717" xr:uid="{C24EDAA9-5D1E-4600-86CF-2ED8BEF3ABA6}"/>
    <cellStyle name="Currency 4 2 3 2 2 3" xfId="8170" xr:uid="{34656554-6727-4A10-9ACA-B181A3EE2E28}"/>
    <cellStyle name="Currency 4 2 3 2 2 3 2" xfId="18550" xr:uid="{F72D74B5-7058-43DA-857E-5760BF2B87F3}"/>
    <cellStyle name="Currency 4 2 3 2 2 4" xfId="11003" xr:uid="{5932ADF4-53B9-4E05-9A00-5465848E08D8}"/>
    <cellStyle name="Currency 4 2 3 2 2 4 2" xfId="21383" xr:uid="{525AD4BB-1C5B-4334-9322-D0C6B119D911}"/>
    <cellStyle name="Currency 4 2 3 2 2 5" xfId="24237" xr:uid="{1A5353D5-0119-46F7-B2FB-9B1991F58909}"/>
    <cellStyle name="Currency 4 2 3 2 2 5 2" xfId="30081" xr:uid="{21807AB0-79A4-4976-8C9B-271BC80672DC}"/>
    <cellStyle name="Currency 4 2 3 2 2 6" xfId="26205" xr:uid="{2BC38E44-7C15-46FF-BAD3-946606B00C78}"/>
    <cellStyle name="Currency 4 2 3 2 2 7" xfId="13604" xr:uid="{6932969E-A1A3-4AC4-8909-D1F94B61B969}"/>
    <cellStyle name="Currency 4 2 3 2 3" xfId="2693" xr:uid="{00000000-0005-0000-0000-000087020000}"/>
    <cellStyle name="Currency 4 2 3 2 3 2" xfId="7817" xr:uid="{5DFFB09E-D274-43B4-B6E0-BD55CF92B166}"/>
    <cellStyle name="Currency 4 2 3 2 3 2 2" xfId="28181" xr:uid="{63F14ABF-E145-4E7D-B680-BE1E0C62CDDA}"/>
    <cellStyle name="Currency 4 2 3 2 3 2 3" xfId="27691" xr:uid="{7619C5EA-2AFE-4ABE-BAFA-968FD09C35B7}"/>
    <cellStyle name="Currency 4 2 3 2 3 2 4" xfId="18197" xr:uid="{421F896E-D0D1-4FB9-A760-44BC4C8C6E60}"/>
    <cellStyle name="Currency 4 2 3 2 3 3" xfId="10650" xr:uid="{845C16D8-8D3E-41C7-8397-39891DB842CE}"/>
    <cellStyle name="Currency 4 2 3 2 3 3 2" xfId="21030" xr:uid="{4541039F-E2E9-43CB-B98F-E3493F725D50}"/>
    <cellStyle name="Currency 4 2 3 2 3 4" xfId="24101" xr:uid="{43A3297C-4A6C-4FA1-84AD-A107F954B7B8}"/>
    <cellStyle name="Currency 4 2 3 2 3 5" xfId="15364" xr:uid="{4D537A8F-8D36-4A54-87CC-7F5812182BA3}"/>
    <cellStyle name="Currency 4 2 3 2 4" xfId="3615" xr:uid="{00000000-0005-0000-0000-000067030000}"/>
    <cellStyle name="Currency 4 2 3 2 4 2" xfId="28593" xr:uid="{34300D74-C053-4AAD-9447-88E2ED878C9A}"/>
    <cellStyle name="Currency 4 2 3 2 4 3" xfId="26230" xr:uid="{149D8F1A-E6C2-4FB7-87CA-FA6E9DD07168}"/>
    <cellStyle name="Currency 4 2 3 2 5" xfId="4272" xr:uid="{6C21EA1C-5FC1-4AF8-8D45-861CCF0AD6F3}"/>
    <cellStyle name="Currency 4 2 3 2 5 2" xfId="9044" xr:uid="{D2CE4BA3-C487-47E9-9CAE-F483B713702D}"/>
    <cellStyle name="Currency 4 2 3 2 5 2 2" xfId="19424" xr:uid="{4E1B1DE2-BE2D-429C-ABFB-2D7273E3FB02}"/>
    <cellStyle name="Currency 4 2 3 2 5 2 3" xfId="31048" xr:uid="{92252FF1-0E6E-4F89-9FC8-C021125B6D9E}"/>
    <cellStyle name="Currency 4 2 3 2 5 2 4" xfId="30837" xr:uid="{2AE58734-02FC-450F-90A1-8F5E85C2D3B9}"/>
    <cellStyle name="Currency 4 2 3 2 5 3" xfId="11877" xr:uid="{BE6DA673-B497-4F82-B97B-096E06E1E983}"/>
    <cellStyle name="Currency 4 2 3 2 5 3 2" xfId="22257" xr:uid="{819E14CE-8029-4574-8034-A7B24823BEAB}"/>
    <cellStyle name="Currency 4 2 3 2 5 4" xfId="28716" xr:uid="{61A02F48-DA36-4DA1-BB9A-2CEFB590F505}"/>
    <cellStyle name="Currency 4 2 3 2 5 5" xfId="25920" xr:uid="{329B915E-4F03-4FBD-9623-05CA2ADFF798}"/>
    <cellStyle name="Currency 4 2 3 2 5 6" xfId="16591" xr:uid="{7C3E439B-919E-4FBE-BCB6-38BA65C38AC5}"/>
    <cellStyle name="Currency 4 2 3 2 6" xfId="5670" xr:uid="{ECC4CDE5-61C7-4742-B2AF-01B672A90F98}"/>
    <cellStyle name="Currency 4 2 3 2 6 2" xfId="29727" xr:uid="{FE5A2704-6749-4B6E-8BB6-A7683E9B9E0D}"/>
    <cellStyle name="Currency 4 2 3 2 6 2 2" xfId="30986" xr:uid="{39D5B816-D691-4D85-95CC-46B2E8671A0E}"/>
    <cellStyle name="Currency 4 2 3 2 7" xfId="23522" xr:uid="{E6D4F43F-005B-44E0-A529-E07D81929683}"/>
    <cellStyle name="Currency 4 2 3 2 8" xfId="13106" xr:uid="{2F7DCC0A-CB6C-48C1-8D0F-8FB466F04FD1}"/>
    <cellStyle name="Currency 4 2 3 2 9" xfId="29993" xr:uid="{CE033F57-9BDB-4821-8A87-DD0E4EAE44F2}"/>
    <cellStyle name="Currency 4 2 3 3" xfId="1873" xr:uid="{00000000-0005-0000-0000-000068030000}"/>
    <cellStyle name="Currency 4 2 3 3 2" xfId="3091" xr:uid="{00000000-0005-0000-0000-000089020000}"/>
    <cellStyle name="Currency 4 2 3 3 2 2" xfId="8171" xr:uid="{D83CBDCA-093F-4CCB-8B52-A7FE5C85D8BC}"/>
    <cellStyle name="Currency 4 2 3 3 2 2 2" xfId="28840" xr:uid="{8E98CBE0-E801-4D1E-8075-39B91C1C3D46}"/>
    <cellStyle name="Currency 4 2 3 3 2 2 2 2" xfId="31233" xr:uid="{C99B5626-34D4-4ECE-A3A0-3BD7C3C868CA}"/>
    <cellStyle name="Currency 4 2 3 3 2 2 2 3" xfId="30839" xr:uid="{540CDF2A-17D0-4EA1-8CE7-D91FE6235E7F}"/>
    <cellStyle name="Currency 4 2 3 3 2 2 3" xfId="28361" xr:uid="{19617199-D83D-4AC7-90B6-59B24B7F329C}"/>
    <cellStyle name="Currency 4 2 3 3 2 2 4" xfId="18551" xr:uid="{3E2E16FA-DCE9-46FF-B8A4-F05A297A4526}"/>
    <cellStyle name="Currency 4 2 3 3 2 3" xfId="11004" xr:uid="{7CFAE4A0-4080-4C07-80C7-E28373BFBF7D}"/>
    <cellStyle name="Currency 4 2 3 3 2 3 2" xfId="21384" xr:uid="{D0FE9186-B2E3-43CB-B7F5-B0B8BC9A5375}"/>
    <cellStyle name="Currency 4 2 3 3 2 4" xfId="25535" xr:uid="{44024CD4-E30C-4AB6-BC07-6BA716230037}"/>
    <cellStyle name="Currency 4 2 3 3 2 5" xfId="15718" xr:uid="{9693027F-2390-42EA-BA52-62532ADB1EB8}"/>
    <cellStyle name="Currency 4 2 3 3 3" xfId="3695" xr:uid="{00000000-0005-0000-0000-000068030000}"/>
    <cellStyle name="Currency 4 2 3 3 4" xfId="4424" xr:uid="{5BDB5EC5-CCD8-4C46-BD80-392ACA59EAB0}"/>
    <cellStyle name="Currency 4 2 3 3 4 2" xfId="9196" xr:uid="{C1E69659-3681-45CB-91F0-E14049CFA03C}"/>
    <cellStyle name="Currency 4 2 3 3 4 2 2" xfId="19576" xr:uid="{85A96AB0-93FD-45A8-96BD-571FE5277C62}"/>
    <cellStyle name="Currency 4 2 3 3 4 2 3" xfId="31090" xr:uid="{2085B30E-C37C-4522-A981-D6661F484E54}"/>
    <cellStyle name="Currency 4 2 3 3 4 2 4" xfId="30838" xr:uid="{C2DA64AC-30E0-4B03-B951-7E831A57408C}"/>
    <cellStyle name="Currency 4 2 3 3 4 3" xfId="12029" xr:uid="{DF8D0B10-B80B-4C88-AA50-4ED2ED041C8A}"/>
    <cellStyle name="Currency 4 2 3 3 4 3 2" xfId="22409" xr:uid="{4FB6F006-0045-4513-A45D-725B561FB53A}"/>
    <cellStyle name="Currency 4 2 3 3 4 4" xfId="16743" xr:uid="{856CCB70-DBD9-45B6-B09F-84B16CE69444}"/>
    <cellStyle name="Currency 4 2 3 3 5" xfId="5671" xr:uid="{742C104B-D487-477C-A233-160ADA915D3F}"/>
    <cellStyle name="Currency 4 2 3 3 5 2" xfId="29700" xr:uid="{8B2CE640-C1D9-4645-B3FB-D2F01298CF19}"/>
    <cellStyle name="Currency 4 2 3 3 5 2 2" xfId="30987" xr:uid="{0C3D6EFD-9BBD-4736-8CE3-EC30A16ED133}"/>
    <cellStyle name="Currency 4 2 3 3 6" xfId="24724" xr:uid="{BD39BC1E-AABB-4030-A7E8-3000083EDE7C}"/>
    <cellStyle name="Currency 4 2 3 3 7" xfId="13605" xr:uid="{F03C87AD-13DC-43F5-B66B-1FB7AEC9B24E}"/>
    <cellStyle name="Currency 4 2 3 4" xfId="1871" xr:uid="{00000000-0005-0000-0000-000069030000}"/>
    <cellStyle name="Currency 4 2 3 4 2" xfId="3089" xr:uid="{00000000-0005-0000-0000-00008A020000}"/>
    <cellStyle name="Currency 4 2 3 4 2 2" xfId="8169" xr:uid="{5C881F30-0B2B-4648-A0A4-7DBA5ED0CCAD}"/>
    <cellStyle name="Currency 4 2 3 4 2 2 2" xfId="28839" xr:uid="{AC3AFC22-5037-4FFD-B57F-C0946715E48A}"/>
    <cellStyle name="Currency 4 2 3 4 2 2 3" xfId="27347" xr:uid="{814C2E99-50A8-4FF5-8C1F-28C53EAAAF84}"/>
    <cellStyle name="Currency 4 2 3 4 2 2 4" xfId="18549" xr:uid="{D6C59507-A017-43D8-903A-AB98D4BECB59}"/>
    <cellStyle name="Currency 4 2 3 4 2 3" xfId="11002" xr:uid="{7D840997-B835-4F73-AEA9-AC9E4299B1E8}"/>
    <cellStyle name="Currency 4 2 3 4 2 3 2" xfId="21382" xr:uid="{958B9C8A-4531-4E13-B949-0D70D92A0A8B}"/>
    <cellStyle name="Currency 4 2 3 4 2 4" xfId="24005" xr:uid="{2F9351C4-E203-419F-9DCF-75B9A7A27534}"/>
    <cellStyle name="Currency 4 2 3 4 2 5" xfId="15716" xr:uid="{887C9BDA-5D0E-4F0C-8D00-8C51FE003AF2}"/>
    <cellStyle name="Currency 4 2 3 4 3" xfId="2077" xr:uid="{00000000-0005-0000-0000-000069030000}"/>
    <cellStyle name="Currency 4 2 3 4 4" xfId="5669" xr:uid="{49E33153-542F-4E88-B6C3-166F4B1C18DC}"/>
    <cellStyle name="Currency 4 2 3 4 4 2" xfId="29966" xr:uid="{D1E42E86-3344-414E-8575-B8C7A311F714}"/>
    <cellStyle name="Currency 4 2 3 4 5" xfId="22649" xr:uid="{62BA27C6-77E6-41BD-8D63-3BCD72104C5F}"/>
    <cellStyle name="Currency 4 2 3 4 6" xfId="13603" xr:uid="{A451A3AB-0BB6-4084-8903-9C99083D7011}"/>
    <cellStyle name="Currency 4 2 3 5" xfId="2596" xr:uid="{00000000-0005-0000-0000-00008B020000}"/>
    <cellStyle name="Currency 4 2 3 5 2" xfId="5861" xr:uid="{BF8B7BF8-8050-4AE5-86B0-FCA739EDFF6C}"/>
    <cellStyle name="Currency 4 2 3 5 2 2" xfId="27995" xr:uid="{52F07813-E789-4CF5-9D08-E661A5C701DE}"/>
    <cellStyle name="Currency 4 2 3 5 2 2 2" xfId="31198" xr:uid="{A372AF4B-0BAD-46E7-AA5D-F790CCD5BF14}"/>
    <cellStyle name="Currency 4 2 3 5 2 2 3" xfId="30840" xr:uid="{2DA2947D-AA7D-4126-9341-6CAA595EB8A4}"/>
    <cellStyle name="Currency 4 2 3 5 2 3" xfId="28389" xr:uid="{8E563ED7-F0F0-45B6-BAE0-76BA186494E3}"/>
    <cellStyle name="Currency 4 2 3 5 2 4" xfId="15268" xr:uid="{3CE94080-81E3-4EA5-89A9-06744ACA887F}"/>
    <cellStyle name="Currency 4 2 3 5 3" xfId="7721" xr:uid="{10A27F76-22D1-40F1-9D4E-3B6CD16079DF}"/>
    <cellStyle name="Currency 4 2 3 5 3 2" xfId="18101" xr:uid="{7F7DFED3-7BB8-455F-9995-CEFD7DF182BF}"/>
    <cellStyle name="Currency 4 2 3 5 4" xfId="10554" xr:uid="{8E36015E-7D5F-43EF-AC56-4E500078CE31}"/>
    <cellStyle name="Currency 4 2 3 5 4 2" xfId="20934" xr:uid="{EB5A8D79-EB5E-45E2-999F-30A02B06F379}"/>
    <cellStyle name="Currency 4 2 3 5 5" xfId="23647" xr:uid="{8D2AA314-6331-4CE2-A009-BA60DC777D95}"/>
    <cellStyle name="Currency 4 2 3 5 6" xfId="12984" xr:uid="{01C63BBB-8E9A-4A69-8249-8F15043C4F8F}"/>
    <cellStyle name="Currency 4 2 3 6" xfId="2292" xr:uid="{00000000-0005-0000-0000-000086020000}"/>
    <cellStyle name="Currency 4 2 3 6 2" xfId="7419" xr:uid="{3EDDEF0C-1170-44FC-9E29-73084BA92D9B}"/>
    <cellStyle name="Currency 4 2 3 6 2 2" xfId="17799" xr:uid="{5DB08EA5-B4BF-4D08-AE10-B1BCA4637284}"/>
    <cellStyle name="Currency 4 2 3 6 3" xfId="10252" xr:uid="{766D3AD7-0F8A-4BEB-99F0-47B8CFBA1265}"/>
    <cellStyle name="Currency 4 2 3 6 3 2" xfId="20632" xr:uid="{5CBF30F4-97C8-4CD2-8F89-56254FCB70D3}"/>
    <cellStyle name="Currency 4 2 3 6 4" xfId="24490" xr:uid="{08A6B700-F4DA-43CF-B126-E5EA9D210A08}"/>
    <cellStyle name="Currency 4 2 3 6 5" xfId="26179" xr:uid="{20347FE0-F2EA-44A7-A8C9-696BEDCF4246}"/>
    <cellStyle name="Currency 4 2 3 6 6" xfId="14966" xr:uid="{5271A6B4-83D2-498D-870F-F8FBF77613DD}"/>
    <cellStyle name="Currency 4 2 3 7" xfId="3827" xr:uid="{9411D43E-CDD6-4FE8-9E7A-3AD695C85148}"/>
    <cellStyle name="Currency 4 2 3 7 2" xfId="8660" xr:uid="{5519AB10-F8F2-4D99-B35F-2920FBCAB596}"/>
    <cellStyle name="Currency 4 2 3 7 2 2" xfId="19040" xr:uid="{3762F2F5-1A6B-4987-99BC-7F33792DA194}"/>
    <cellStyle name="Currency 4 2 3 7 3" xfId="11493" xr:uid="{03272CB4-0F1F-487B-8764-901F797A1C04}"/>
    <cellStyle name="Currency 4 2 3 7 3 2" xfId="21873" xr:uid="{0567CB41-A16A-4CB1-B5E6-4355AB676991}"/>
    <cellStyle name="Currency 4 2 3 7 4" xfId="27169" xr:uid="{B50D6951-3AFD-4C0A-AAB4-FA29C68C8620}"/>
    <cellStyle name="Currency 4 2 3 7 5" xfId="27292" xr:uid="{75015154-D464-4CCB-BD13-E277D11AC6A7}"/>
    <cellStyle name="Currency 4 2 3 7 6" xfId="16207" xr:uid="{1F217B41-0735-48D3-AEE7-8886CA084B4B}"/>
    <cellStyle name="Currency 4 2 3 8" xfId="4942" xr:uid="{77780067-030E-49AF-8FFE-4CA465D3A5C6}"/>
    <cellStyle name="Currency 4 2 3 8 2" xfId="14237" xr:uid="{600B4770-E496-4DD5-AFE1-1860E27E30CF}"/>
    <cellStyle name="Currency 4 2 3 9" xfId="6690" xr:uid="{BF23809D-EBF7-4EFE-86D3-CF7C525534CF}"/>
    <cellStyle name="Currency 4 2 3 9 2" xfId="17070" xr:uid="{1DF2657B-E75C-44F5-9CF7-84E234C571AD}"/>
    <cellStyle name="Currency 4 2 4" xfId="561" xr:uid="{00000000-0005-0000-0000-00006A030000}"/>
    <cellStyle name="Currency 4 2 4 10" xfId="12682" xr:uid="{9DA9BDBB-D445-405D-BA27-E0B7D5CB6604}"/>
    <cellStyle name="Currency 4 2 4 2" xfId="1875" xr:uid="{00000000-0005-0000-0000-00006B030000}"/>
    <cellStyle name="Currency 4 2 4 2 2" xfId="3092" xr:uid="{00000000-0005-0000-0000-00008D020000}"/>
    <cellStyle name="Currency 4 2 4 2 2 2" xfId="8172" xr:uid="{CFB74B2A-0CBE-40EE-92E1-1BACF4A65146}"/>
    <cellStyle name="Currency 4 2 4 2 2 2 2" xfId="28841" xr:uid="{ED178F4A-FEEE-466E-AC2A-B99B31DCC047}"/>
    <cellStyle name="Currency 4 2 4 2 2 2 3" xfId="26433" xr:uid="{E651ACCA-3D04-4362-9B0F-584E41BCF71F}"/>
    <cellStyle name="Currency 4 2 4 2 2 2 4" xfId="18552" xr:uid="{440D2D27-4EF5-4E3E-86BE-831E0D4C899A}"/>
    <cellStyle name="Currency 4 2 4 2 2 3" xfId="11005" xr:uid="{FCA3847D-3FF1-4472-B67C-BE8CF608A60C}"/>
    <cellStyle name="Currency 4 2 4 2 2 3 2" xfId="21385" xr:uid="{361E8EA1-4C7C-4CF3-9F7C-90F78BB283B3}"/>
    <cellStyle name="Currency 4 2 4 2 2 4" xfId="25524" xr:uid="{020CC287-4FBA-4C24-A9A5-7C37D3A3181B}"/>
    <cellStyle name="Currency 4 2 4 2 2 5" xfId="15719" xr:uid="{B01317A4-4A1D-4031-9F10-55C58A1D8E6D}"/>
    <cellStyle name="Currency 4 2 4 2 3" xfId="2861" xr:uid="{00000000-0005-0000-0000-00006B030000}"/>
    <cellStyle name="Currency 4 2 4 2 4" xfId="5672" xr:uid="{B894F6FB-E5D2-4426-BAE5-F361ED958DC3}"/>
    <cellStyle name="Currency 4 2 4 2 4 2" xfId="29781" xr:uid="{779327EA-EF40-48DB-992B-79710876AA2B}"/>
    <cellStyle name="Currency 4 2 4 2 5" xfId="24063" xr:uid="{645DD58F-3869-4C0D-9441-67FA2EE6DC69}"/>
    <cellStyle name="Currency 4 2 4 2 6" xfId="13606" xr:uid="{706296AA-0A5B-4EAF-BF06-F3AE995AD1C0}"/>
    <cellStyle name="Currency 4 2 4 3" xfId="1876" xr:uid="{00000000-0005-0000-0000-00006C030000}"/>
    <cellStyle name="Currency 4 2 4 3 2" xfId="2690" xr:uid="{00000000-0005-0000-0000-00008E020000}"/>
    <cellStyle name="Currency 4 2 4 3 2 2" xfId="7814" xr:uid="{45B4AD22-B857-4B3D-868F-EF1F991F9401}"/>
    <cellStyle name="Currency 4 2 4 3 2 2 2" xfId="18194" xr:uid="{C2AE4201-2DB8-47A4-962A-FDF7425F1B76}"/>
    <cellStyle name="Currency 4 2 4 3 2 3" xfId="10647" xr:uid="{425932D7-C8FB-4693-9F2C-0F54D708A077}"/>
    <cellStyle name="Currency 4 2 4 3 2 3 2" xfId="21027" xr:uid="{46A72BFD-107A-45BA-B43C-9ACD1F1572C4}"/>
    <cellStyle name="Currency 4 2 4 3 2 4" xfId="15361" xr:uid="{56B20FC1-F91B-4CCE-8163-6DCC8E68F688}"/>
    <cellStyle name="Currency 4 2 4 3 2 5" xfId="30451" xr:uid="{3E7E8B7A-271B-4ED0-B1E0-67B7EC7F1A1F}"/>
    <cellStyle name="Currency 4 2 4 3 3" xfId="3543" xr:uid="{00000000-0005-0000-0000-00006C030000}"/>
    <cellStyle name="Currency 4 2 4 3 4" xfId="5673" xr:uid="{08E421AE-DDE3-4B6C-AA1C-46544E7401B9}"/>
    <cellStyle name="Currency 4 2 4 3 4 2" xfId="29758" xr:uid="{2AC4BDB1-E701-44D9-B0FC-9883B7A7B3FF}"/>
    <cellStyle name="Currency 4 2 4 3 5" xfId="25344" xr:uid="{08DAE02F-1B6E-44AD-A9C8-912AD3AAD387}"/>
    <cellStyle name="Currency 4 2 4 3 6" xfId="13103" xr:uid="{82EBEC48-3D43-4E9D-B56D-7E929E0E1A17}"/>
    <cellStyle name="Currency 4 2 4 4" xfId="1874" xr:uid="{00000000-0005-0000-0000-00006D030000}"/>
    <cellStyle name="Currency 4 2 4 4 2" xfId="4673" xr:uid="{C9DA1A56-732E-4961-B2D9-0A915ACCB4C5}"/>
    <cellStyle name="Currency 4 2 4 4 2 2" xfId="9413" xr:uid="{7E88755F-A896-471C-8857-39454F619F9C}"/>
    <cellStyle name="Currency 4 2 4 4 2 2 2" xfId="19793" xr:uid="{4538922B-7154-4E44-BB56-F4171AAAE1F4}"/>
    <cellStyle name="Currency 4 2 4 4 2 3" xfId="12246" xr:uid="{DE8A55F2-EE62-41C6-8A66-CB165A7E6D10}"/>
    <cellStyle name="Currency 4 2 4 4 2 3 2" xfId="22626" xr:uid="{786E37C1-C954-4926-BD86-4FC6456CF137}"/>
    <cellStyle name="Currency 4 2 4 4 2 4" xfId="27424" xr:uid="{4843839A-BCB9-41CE-8805-8D0614D92E2A}"/>
    <cellStyle name="Currency 4 2 4 4 2 5" xfId="26255" xr:uid="{D30ADB09-C3D5-4D8C-886A-89143E520A69}"/>
    <cellStyle name="Currency 4 2 4 4 2 6" xfId="16960" xr:uid="{4D75FEE1-E172-457D-8E34-8A272A4E5949}"/>
    <cellStyle name="Currency 4 2 4 4 3" xfId="22700" xr:uid="{820DF042-B0AA-4327-B8F4-D655FDAD1E0D}"/>
    <cellStyle name="Currency 4 2 4 5" xfId="4136" xr:uid="{0946DA19-72C4-4F96-A1A1-F785B9C6BDD3}"/>
    <cellStyle name="Currency 4 2 4 5 2" xfId="8908" xr:uid="{52D4BD7B-0DFF-4DF8-B14E-5D13184F5469}"/>
    <cellStyle name="Currency 4 2 4 5 2 2" xfId="29012" xr:uid="{E710C129-20D4-4EA0-A247-8B6E8FB27B7F}"/>
    <cellStyle name="Currency 4 2 4 5 2 3" xfId="27994" xr:uid="{A14DBC58-1E78-4416-B710-8CEE806D9C5C}"/>
    <cellStyle name="Currency 4 2 4 5 2 4" xfId="19288" xr:uid="{45E24BB5-B74E-4C6E-A80D-67E7CC7F8C32}"/>
    <cellStyle name="Currency 4 2 4 5 2 5" xfId="31018" xr:uid="{CFD86F19-DED4-497F-A8E9-A80709CF90C1}"/>
    <cellStyle name="Currency 4 2 4 5 3" xfId="11741" xr:uid="{2D06F008-726C-4EA8-9BFA-B27F239E95B8}"/>
    <cellStyle name="Currency 4 2 4 5 3 2" xfId="22121" xr:uid="{B2CB1173-AC2D-48EF-99F8-74AE1DAD9F27}"/>
    <cellStyle name="Currency 4 2 4 5 4" xfId="23873" xr:uid="{24B491C3-5B43-4CC6-B7EF-7621C2CD760B}"/>
    <cellStyle name="Currency 4 2 4 5 5" xfId="16455" xr:uid="{4C351AFE-E773-49FC-B65C-B8A5A1A6D29E}"/>
    <cellStyle name="Currency 4 2 4 6" xfId="4943" xr:uid="{A85A3DAA-772F-42F7-BF9C-C31803A88D2F}"/>
    <cellStyle name="Currency 4 2 4 6 2" xfId="26949" xr:uid="{03811147-8C50-47E1-923A-26744278F7C8}"/>
    <cellStyle name="Currency 4 2 4 6 3" xfId="28169" xr:uid="{302BAD18-AED0-4DA1-A413-14D8B1B5424A}"/>
    <cellStyle name="Currency 4 2 4 6 4" xfId="14238" xr:uid="{D9AEFE65-B40E-45B2-9368-CB1A5C7C5D7C}"/>
    <cellStyle name="Currency 4 2 4 7" xfId="6691" xr:uid="{D7EBC9D8-EC36-4DE1-A16C-BF75E4923FA1}"/>
    <cellStyle name="Currency 4 2 4 7 2" xfId="27796" xr:uid="{50E52D62-6867-4317-BEEB-33758CF09BA5}"/>
    <cellStyle name="Currency 4 2 4 7 3" xfId="27053" xr:uid="{E8E6F158-4E81-48AC-9BA8-01025F1229BD}"/>
    <cellStyle name="Currency 4 2 4 7 4" xfId="17071" xr:uid="{0D456588-FC15-4460-9B0C-F6C7C29288FC}"/>
    <cellStyle name="Currency 4 2 4 8" xfId="9524" xr:uid="{B089C968-59EF-458D-82E3-1CFD27974824}"/>
    <cellStyle name="Currency 4 2 4 8 2" xfId="19904" xr:uid="{03179FD1-793B-47CD-ABA0-805593513C97}"/>
    <cellStyle name="Currency 4 2 4 9" xfId="25436" xr:uid="{429B4003-C873-4D2F-BCDF-EF56C7FA5C47}"/>
    <cellStyle name="Currency 4 2 5" xfId="562" xr:uid="{00000000-0005-0000-0000-00006E030000}"/>
    <cellStyle name="Currency 4 2 5 10" xfId="13607" xr:uid="{87F1B163-5B83-4557-A952-E2C29472F216}"/>
    <cellStyle name="Currency 4 2 5 2" xfId="1878" xr:uid="{00000000-0005-0000-0000-00006F030000}"/>
    <cellStyle name="Currency 4 2 5 2 2" xfId="24953" xr:uid="{BBEF5993-F8AC-4524-941D-112A15F3447D}"/>
    <cellStyle name="Currency 4 2 5 2 2 2" xfId="29678" xr:uid="{33DBED40-3AE8-4C44-861D-1863CE025044}"/>
    <cellStyle name="Currency 4 2 5 2 2 2 2" xfId="30842" xr:uid="{883563B9-AF8B-4872-A207-9A25B2B164BE}"/>
    <cellStyle name="Currency 4 2 5 2 3" xfId="23373" xr:uid="{043B26EB-F4A5-45D7-8163-B3F881D5C636}"/>
    <cellStyle name="Currency 4 2 5 2 4" xfId="30063" xr:uid="{2461003D-E32D-42BD-BB02-6DB484292D06}"/>
    <cellStyle name="Currency 4 2 5 3" xfId="1879" xr:uid="{00000000-0005-0000-0000-000070030000}"/>
    <cellStyle name="Currency 4 2 5 4" xfId="1877" xr:uid="{00000000-0005-0000-0000-000071030000}"/>
    <cellStyle name="Currency 4 2 5 5" xfId="4425" xr:uid="{FDF6B367-10B3-4EAE-9E49-B3C45734BFB2}"/>
    <cellStyle name="Currency 4 2 5 5 2" xfId="9197" xr:uid="{E85DF9EB-311B-4F81-9D96-394CE20C5CC6}"/>
    <cellStyle name="Currency 4 2 5 5 2 2" xfId="19577" xr:uid="{9A4B6684-C591-4F16-BFB6-3361E96139EE}"/>
    <cellStyle name="Currency 4 2 5 5 2 3" xfId="31091" xr:uid="{E7D19E49-7B60-44F2-B6FD-9392A2CF31AF}"/>
    <cellStyle name="Currency 4 2 5 5 2 4" xfId="30841" xr:uid="{784B0320-B780-4FBA-9D1B-039687A1453B}"/>
    <cellStyle name="Currency 4 2 5 5 3" xfId="12030" xr:uid="{8D53D6CB-B4E3-489F-BBCC-35A064EF6FAF}"/>
    <cellStyle name="Currency 4 2 5 5 3 2" xfId="22410" xr:uid="{64F3B7EC-0534-43AB-9EAD-0CC24A310D9A}"/>
    <cellStyle name="Currency 4 2 5 5 4" xfId="16744" xr:uid="{70F4C88B-8E51-42FE-8C6F-8A063CDA9E59}"/>
    <cellStyle name="Currency 4 2 5 6" xfId="4944" xr:uid="{D75D85CF-44E9-4C80-9CB6-9D9124C48907}"/>
    <cellStyle name="Currency 4 2 5 6 2" xfId="14239" xr:uid="{27564A53-3BA4-430B-B3EF-BF70748DDED5}"/>
    <cellStyle name="Currency 4 2 5 7" xfId="6692" xr:uid="{EF48389A-C1B4-42B8-8C4B-650B09C9B780}"/>
    <cellStyle name="Currency 4 2 5 7 2" xfId="17072" xr:uid="{F8AB562E-FFA0-4A7F-8969-4F39454F2260}"/>
    <cellStyle name="Currency 4 2 5 8" xfId="9525" xr:uid="{952B69F6-6B5D-4A85-847A-6DEDE172799E}"/>
    <cellStyle name="Currency 4 2 5 8 2" xfId="19905" xr:uid="{CEE02A62-0CD3-4293-B7B4-71B8F3D0F850}"/>
    <cellStyle name="Currency 4 2 5 9" xfId="23846" xr:uid="{2A72D9E9-32D0-4D14-AF50-E3BAE811FBCB}"/>
    <cellStyle name="Currency 4 2 6" xfId="1880" xr:uid="{00000000-0005-0000-0000-000072030000}"/>
    <cellStyle name="Currency 4 2 6 2" xfId="2881" xr:uid="{00000000-0005-0000-0000-000090020000}"/>
    <cellStyle name="Currency 4 2 6 2 2" xfId="7998" xr:uid="{5D8F085F-F860-4350-BA19-9FEA730AB68D}"/>
    <cellStyle name="Currency 4 2 6 2 2 2" xfId="26385" xr:uid="{4A5CEC5D-6DA3-4D94-BF9E-322F0E90D597}"/>
    <cellStyle name="Currency 4 2 6 2 2 2 2" xfId="31175" xr:uid="{93D65879-61DA-41FA-BF5B-6144E174BADC}"/>
    <cellStyle name="Currency 4 2 6 2 2 2 3" xfId="30843" xr:uid="{9E43A73B-313A-47DA-AE4A-45B5A584F094}"/>
    <cellStyle name="Currency 4 2 6 2 2 3" xfId="26503" xr:uid="{890B3BF8-48AC-47C6-AAC9-605649711EC0}"/>
    <cellStyle name="Currency 4 2 6 2 2 4" xfId="18378" xr:uid="{7FB0E7EE-E818-4648-B60B-1C8120B2A2CA}"/>
    <cellStyle name="Currency 4 2 6 2 3" xfId="10831" xr:uid="{61056E6D-32BB-45EE-8590-72DB29A983E9}"/>
    <cellStyle name="Currency 4 2 6 2 3 2" xfId="21211" xr:uid="{258AFFD5-7A7C-4EB2-84E4-9C0DB9D58681}"/>
    <cellStyle name="Currency 4 2 6 2 4" xfId="24954" xr:uid="{73DD1256-9F3D-417F-B69C-12C22E4E672C}"/>
    <cellStyle name="Currency 4 2 6 2 5" xfId="15545" xr:uid="{315A732A-0586-4DCE-A71C-DF0DB78775B4}"/>
    <cellStyle name="Currency 4 2 6 3" xfId="3620" xr:uid="{00000000-0005-0000-0000-000072030000}"/>
    <cellStyle name="Currency 4 2 6 4" xfId="5674" xr:uid="{4939E943-A2E0-427A-AEC4-B21F9D4F8159}"/>
    <cellStyle name="Currency 4 2 6 4 2" xfId="29768" xr:uid="{3E9B3AED-6894-4FB7-981B-D2BD8B1F19DF}"/>
    <cellStyle name="Currency 4 2 6 5" xfId="25113" xr:uid="{E30B2578-1288-47A3-B3BA-30B1805299C3}"/>
    <cellStyle name="Currency 4 2 6 6" xfId="13380" xr:uid="{8C718C21-172C-44CD-A8BD-BFF25B26646A}"/>
    <cellStyle name="Currency 4 2 7" xfId="1881" xr:uid="{00000000-0005-0000-0000-000073030000}"/>
    <cellStyle name="Currency 4 2 7 2" xfId="2493" xr:uid="{00000000-0005-0000-0000-000091020000}"/>
    <cellStyle name="Currency 4 2 7 2 2" xfId="7618" xr:uid="{1DE766FD-5D05-4437-B056-8A76C40DDAC2}"/>
    <cellStyle name="Currency 4 2 7 2 2 2" xfId="17998" xr:uid="{B4E5BD64-019F-4A22-A7FE-7D1E16BC3D5A}"/>
    <cellStyle name="Currency 4 2 7 2 3" xfId="10451" xr:uid="{4947354B-127E-4991-A5AF-5B8FEC7AE1DC}"/>
    <cellStyle name="Currency 4 2 7 2 3 2" xfId="20831" xr:uid="{ECFD314C-DBD6-41EE-86B1-BF20A1FB9818}"/>
    <cellStyle name="Currency 4 2 7 2 4" xfId="27943" xr:uid="{AC587898-EBF3-48E3-B172-2974943146AE}"/>
    <cellStyle name="Currency 4 2 7 2 5" xfId="27888" xr:uid="{16D58729-C246-4B37-87BA-1A2F3AFA2EBE}"/>
    <cellStyle name="Currency 4 2 7 2 6" xfId="15165" xr:uid="{3994FC5A-32A5-45BA-BD59-4D7DDBD598D6}"/>
    <cellStyle name="Currency 4 2 7 3" xfId="3602" xr:uid="{00000000-0005-0000-0000-000073030000}"/>
    <cellStyle name="Currency 4 2 7 4" xfId="5675" xr:uid="{EA961475-3856-4FED-AB9C-654EB4EC64FD}"/>
    <cellStyle name="Currency 4 2 7 4 2" xfId="29869" xr:uid="{65B5D0E8-B145-4E9B-89E2-C7AEE6F364BA}"/>
    <cellStyle name="Currency 4 2 7 5" xfId="23893" xr:uid="{CB6FFF07-08EE-4C7E-B764-E810EDFDC868}"/>
    <cellStyle name="Currency 4 2 7 6" xfId="12881" xr:uid="{88AABC15-3833-4375-B132-D2ADFE52CB51}"/>
    <cellStyle name="Currency 4 2 8" xfId="1861" xr:uid="{00000000-0005-0000-0000-000074030000}"/>
    <cellStyle name="Currency 4 2 8 2" xfId="2187" xr:uid="{00000000-0005-0000-0000-000078020000}"/>
    <cellStyle name="Currency 4 2 8 2 2" xfId="7314" xr:uid="{ADD0A165-ABE0-4F90-A33F-077F5FF9274C}"/>
    <cellStyle name="Currency 4 2 8 2 2 2" xfId="17694" xr:uid="{C1BBF7D4-FBF1-47C1-BB55-91EFC3948301}"/>
    <cellStyle name="Currency 4 2 8 2 3" xfId="10147" xr:uid="{33E315B1-4D3D-49E9-A76E-8054D92275A7}"/>
    <cellStyle name="Currency 4 2 8 2 3 2" xfId="20527" xr:uid="{88A0F51E-EE8C-447C-B6BC-64E9415C38E1}"/>
    <cellStyle name="Currency 4 2 8 2 4" xfId="26697" xr:uid="{36B731ED-7B10-4707-8CE6-205628889D4E}"/>
    <cellStyle name="Currency 4 2 8 2 5" xfId="27852" xr:uid="{C058DF41-89BC-4679-BC90-E6969DEB80F2}"/>
    <cellStyle name="Currency 4 2 8 2 6" xfId="14861" xr:uid="{99E20BDB-1FDA-4F7A-9084-46C793C71BFD}"/>
    <cellStyle name="Currency 4 2 8 3" xfId="3650" xr:uid="{00000000-0005-0000-0000-000074030000}"/>
    <cellStyle name="Currency 4 2 8 4" xfId="24961" xr:uid="{3F0C25D4-5FA2-4F09-A128-283041A580CB}"/>
    <cellStyle name="Currency 4 2 9" xfId="3881" xr:uid="{DC251A4F-5AD9-45C1-BD34-8461C5214166}"/>
    <cellStyle name="Currency 4 2 9 2" xfId="8713" xr:uid="{C1BC6D1A-7EE7-4C47-87C8-C0673B800AAC}"/>
    <cellStyle name="Currency 4 2 9 2 2" xfId="19093" xr:uid="{648BA1C2-C386-4F11-BB8B-8B4A1CC8CB92}"/>
    <cellStyle name="Currency 4 2 9 3" xfId="11546" xr:uid="{BF03B1AD-0DE8-47DE-A307-4E2A32AA0B13}"/>
    <cellStyle name="Currency 4 2 9 3 2" xfId="21926" xr:uid="{0D3D9BC0-3938-4572-A44C-6B9F1688C330}"/>
    <cellStyle name="Currency 4 2 9 4" xfId="27235" xr:uid="{11A01AB7-B43D-42C9-8214-AD90DCB92BD5}"/>
    <cellStyle name="Currency 4 2 9 5" xfId="27202" xr:uid="{20CAEDD4-581A-49A6-A983-2D7BD69C167F}"/>
    <cellStyle name="Currency 4 2 9 6" xfId="16260" xr:uid="{35051925-8774-429B-B45F-CA6B9A703F0C}"/>
    <cellStyle name="Currency 4 20" xfId="12396" xr:uid="{66CD73B6-8B5C-4CEE-B1C4-83C336E77431}"/>
    <cellStyle name="Currency 4 3" xfId="563" xr:uid="{00000000-0005-0000-0000-000075030000}"/>
    <cellStyle name="Currency 4 3 10" xfId="4945" xr:uid="{9A699C1C-8F3B-46EB-83CA-1AEA14EAD978}"/>
    <cellStyle name="Currency 4 3 10 2" xfId="14240" xr:uid="{533075EF-05BA-4DF2-AB97-D7CA5F6AAFE4}"/>
    <cellStyle name="Currency 4 3 11" xfId="6693" xr:uid="{A047A60A-45CE-407B-A049-2223B505892E}"/>
    <cellStyle name="Currency 4 3 11 2" xfId="17073" xr:uid="{8CD57AC2-6D36-4FFB-9CDE-DCF555BE769C}"/>
    <cellStyle name="Currency 4 3 12" xfId="9526" xr:uid="{F62B27D1-058D-4BAB-B5E3-7E6115F0D553}"/>
    <cellStyle name="Currency 4 3 12 2" xfId="19906" xr:uid="{A08D132D-B56D-4C61-9E3E-B618E503E16E}"/>
    <cellStyle name="Currency 4 3 13" xfId="23762" xr:uid="{8560C23E-977A-4A64-B47A-9FD147CA5650}"/>
    <cellStyle name="Currency 4 3 14" xfId="12456" xr:uid="{4762B291-B850-4854-8306-35256D12D3FD}"/>
    <cellStyle name="Currency 4 3 2" xfId="564" xr:uid="{00000000-0005-0000-0000-000076030000}"/>
    <cellStyle name="Currency 4 3 2 10" xfId="9527" xr:uid="{27C6D75F-52DE-487D-BC75-E0B3602422C3}"/>
    <cellStyle name="Currency 4 3 2 10 2" xfId="19907" xr:uid="{1B5D55DB-60E2-4650-A86B-78944CCAE8EB}"/>
    <cellStyle name="Currency 4 3 2 11" xfId="25156" xr:uid="{7ED0C198-C02C-4ECA-8665-A8C06E408FE9}"/>
    <cellStyle name="Currency 4 3 2 12" xfId="12526" xr:uid="{92334CDC-3C23-41BD-96F3-07E3CBAB7346}"/>
    <cellStyle name="Currency 4 3 2 2" xfId="565" xr:uid="{00000000-0005-0000-0000-000077030000}"/>
    <cellStyle name="Currency 4 3 2 2 10" xfId="13108" xr:uid="{D3D01A0B-D037-4579-A100-754466682299}"/>
    <cellStyle name="Currency 4 3 2 2 2" xfId="1885" xr:uid="{00000000-0005-0000-0000-000078030000}"/>
    <cellStyle name="Currency 4 3 2 2 2 2" xfId="3094" xr:uid="{00000000-0005-0000-0000-000095020000}"/>
    <cellStyle name="Currency 4 3 2 2 2 2 2" xfId="8174" xr:uid="{431901E0-513B-4CF2-8D5D-986A9E846F3A}"/>
    <cellStyle name="Currency 4 3 2 2 2 2 2 2" xfId="28843" xr:uid="{922F41E3-1DB6-434C-A0D9-A6FF7A394730}"/>
    <cellStyle name="Currency 4 3 2 2 2 2 2 3" xfId="26574" xr:uid="{664EEE51-80C3-4F52-8D6F-16F5EDD72CB5}"/>
    <cellStyle name="Currency 4 3 2 2 2 2 2 4" xfId="18554" xr:uid="{BF461208-CAF5-4577-A105-16DBE970C91D}"/>
    <cellStyle name="Currency 4 3 2 2 2 2 3" xfId="11007" xr:uid="{573BC5E8-3CBD-4FA2-B415-D13A00A46334}"/>
    <cellStyle name="Currency 4 3 2 2 2 2 3 2" xfId="21387" xr:uid="{355DB9A7-1995-4D56-813E-1DEF9DBC9DA3}"/>
    <cellStyle name="Currency 4 3 2 2 2 2 4" xfId="25334" xr:uid="{2B76BC04-7F80-4A50-A4AC-4067138F4F14}"/>
    <cellStyle name="Currency 4 3 2 2 2 2 5" xfId="15721" xr:uid="{7A68242E-E209-4C5B-A7EE-931705DD0DC6}"/>
    <cellStyle name="Currency 4 3 2 2 2 3" xfId="2050" xr:uid="{00000000-0005-0000-0000-000078030000}"/>
    <cellStyle name="Currency 4 3 2 2 2 4" xfId="5678" xr:uid="{61CE8434-0474-4A82-9F1F-8BA9FFBDF874}"/>
    <cellStyle name="Currency 4 3 2 2 2 4 2" xfId="29968" xr:uid="{A6E3D5D1-B127-4385-8A3C-57C615A4EC53}"/>
    <cellStyle name="Currency 4 3 2 2 2 5" xfId="25269" xr:uid="{33DFC427-3C70-4236-B0CE-940975B9A690}"/>
    <cellStyle name="Currency 4 3 2 2 2 6" xfId="13609" xr:uid="{967115A1-23CB-4789-979C-E6482BE18D03}"/>
    <cellStyle name="Currency 4 3 2 2 3" xfId="1886" xr:uid="{00000000-0005-0000-0000-000079030000}"/>
    <cellStyle name="Currency 4 3 2 2 3 2" xfId="4682" xr:uid="{D687D2B6-DA4A-4542-A697-38DDD98C7F33}"/>
    <cellStyle name="Currency 4 3 2 2 3 2 2" xfId="9417" xr:uid="{D7FB4EC8-26ED-4030-9003-C2309259B9E9}"/>
    <cellStyle name="Currency 4 3 2 2 3 2 2 2" xfId="19797" xr:uid="{8B040653-5A27-43E5-99DA-246719ED798D}"/>
    <cellStyle name="Currency 4 3 2 2 3 2 3" xfId="12250" xr:uid="{33F75AFC-4D16-4F09-B9C3-B835056393B0}"/>
    <cellStyle name="Currency 4 3 2 2 3 2 3 2" xfId="22630" xr:uid="{96ECDE40-5D39-4568-B7FC-3DA71F52A446}"/>
    <cellStyle name="Currency 4 3 2 2 3 2 4" xfId="26189" xr:uid="{8C2499C7-1BB1-4D22-A139-187B9857C1C6}"/>
    <cellStyle name="Currency 4 3 2 2 3 2 5" xfId="27315" xr:uid="{005548B2-6083-46C7-874E-DB5A032DBE42}"/>
    <cellStyle name="Currency 4 3 2 2 3 2 6" xfId="16964" xr:uid="{66D36A2C-378A-41BD-B227-E81F29D242ED}"/>
    <cellStyle name="Currency 4 3 2 2 3 3" xfId="23751" xr:uid="{CC39D2C1-EDB8-46AE-990C-9B1731256481}"/>
    <cellStyle name="Currency 4 3 2 2 3 3 2" xfId="29913" xr:uid="{B4D4653B-9700-4885-9B5D-00CF112D66D6}"/>
    <cellStyle name="Currency 4 3 2 2 3 4" xfId="30025" xr:uid="{BE5F880F-D1A7-43E6-9257-37876B1379C7}"/>
    <cellStyle name="Currency 4 3 2 2 4" xfId="1884" xr:uid="{00000000-0005-0000-0000-00007A030000}"/>
    <cellStyle name="Currency 4 3 2 2 4 2" xfId="26961" xr:uid="{DB772303-1715-451F-983D-FA4084595956}"/>
    <cellStyle name="Currency 4 3 2 2 4 3" xfId="26336" xr:uid="{B0BAF356-AC96-4D61-AF66-90BA33F5234A}"/>
    <cellStyle name="Currency 4 3 2 2 5" xfId="4274" xr:uid="{A7A2FC4F-1B1A-43AE-B621-BB9F2BE98CD3}"/>
    <cellStyle name="Currency 4 3 2 2 5 2" xfId="9046" xr:uid="{2F16989A-4C37-47DA-A55F-50A0BD59F9D8}"/>
    <cellStyle name="Currency 4 3 2 2 5 2 2" xfId="19426" xr:uid="{8689B158-0518-473E-BD0D-57F774152E57}"/>
    <cellStyle name="Currency 4 3 2 2 5 2 3" xfId="31050" xr:uid="{395ABA41-C54B-4D28-9E45-B54CD7F229E6}"/>
    <cellStyle name="Currency 4 3 2 2 5 2 4" xfId="30844" xr:uid="{34E27599-88F6-41D0-87AB-5DEC06A25F09}"/>
    <cellStyle name="Currency 4 3 2 2 5 3" xfId="11879" xr:uid="{E4603E20-55BE-4014-BABB-902A708700C4}"/>
    <cellStyle name="Currency 4 3 2 2 5 3 2" xfId="22259" xr:uid="{F991F5B0-BFFF-4E23-8F84-EB2D2F643857}"/>
    <cellStyle name="Currency 4 3 2 2 5 4" xfId="27636" xr:uid="{31792131-8CCE-4EE1-B222-AE2C8621D08A}"/>
    <cellStyle name="Currency 4 3 2 2 5 5" xfId="25998" xr:uid="{270E6B12-61FF-49F3-B084-548FD7B3F23B}"/>
    <cellStyle name="Currency 4 3 2 2 5 6" xfId="16593" xr:uid="{1926910E-F59C-4D08-B99B-D9ADC6666F7F}"/>
    <cellStyle name="Currency 4 3 2 2 6" xfId="4947" xr:uid="{65C9F64E-A345-4F6D-B067-E29F264CEBF1}"/>
    <cellStyle name="Currency 4 3 2 2 6 2" xfId="26269" xr:uid="{E4C9A842-FCE7-42FB-8EA1-B50F3956D4E8}"/>
    <cellStyle name="Currency 4 3 2 2 6 3" xfId="26017" xr:uid="{8942F952-991D-4545-B1C8-7054C9722F12}"/>
    <cellStyle name="Currency 4 3 2 2 6 4" xfId="14242" xr:uid="{6E39C487-927A-43EB-B196-1CFC238D7AB4}"/>
    <cellStyle name="Currency 4 3 2 2 7" xfId="6695" xr:uid="{1E6FCB53-9A9F-48E2-AE4D-948B598459AA}"/>
    <cellStyle name="Currency 4 3 2 2 7 2" xfId="17075" xr:uid="{6D6D364E-56A0-4083-97C6-B7ABE2445DE3}"/>
    <cellStyle name="Currency 4 3 2 2 8" xfId="9528" xr:uid="{8E041D61-AC19-44A3-9FCA-06C6CF48BC2D}"/>
    <cellStyle name="Currency 4 3 2 2 8 2" xfId="19908" xr:uid="{DA438EE4-CD2F-474E-8A82-E4887BC253B2}"/>
    <cellStyle name="Currency 4 3 2 2 9" xfId="22905" xr:uid="{9470BD46-6C7B-4129-9FE4-95AE546C6D94}"/>
    <cellStyle name="Currency 4 3 2 3" xfId="1887" xr:uid="{00000000-0005-0000-0000-00007B030000}"/>
    <cellStyle name="Currency 4 3 2 3 2" xfId="3095" xr:uid="{00000000-0005-0000-0000-000096020000}"/>
    <cellStyle name="Currency 4 3 2 3 2 2" xfId="8175" xr:uid="{5272ADC5-508E-411B-A874-76D8F5F024FC}"/>
    <cellStyle name="Currency 4 3 2 3 2 2 2" xfId="28844" xr:uid="{6C67E993-C03E-461A-93EC-806EE3E12229}"/>
    <cellStyle name="Currency 4 3 2 3 2 2 2 2" xfId="31234" xr:uid="{F67D50A3-C1A7-4415-BBD6-E83CA67CA0E1}"/>
    <cellStyle name="Currency 4 3 2 3 2 2 2 3" xfId="30846" xr:uid="{FCC25CCB-B954-4AC4-AED2-AF96C2ACAAD6}"/>
    <cellStyle name="Currency 4 3 2 3 2 2 3" xfId="28033" xr:uid="{C1BAA7E1-189B-4F7B-9825-9D14D5E6F70D}"/>
    <cellStyle name="Currency 4 3 2 3 2 2 4" xfId="18555" xr:uid="{7F99C888-7723-41E2-82D6-9C1AD52869EF}"/>
    <cellStyle name="Currency 4 3 2 3 2 3" xfId="11008" xr:uid="{52DCBDCA-C818-497D-9869-FA4E869D9771}"/>
    <cellStyle name="Currency 4 3 2 3 2 3 2" xfId="21388" xr:uid="{73E0972A-E446-4E7A-88F6-E7F33842FBBB}"/>
    <cellStyle name="Currency 4 3 2 3 2 4" xfId="25660" xr:uid="{73031C5A-7497-4E29-BDA7-0512A1953CC8}"/>
    <cellStyle name="Currency 4 3 2 3 2 5" xfId="15722" xr:uid="{9E20F832-96A2-4E8D-90E0-9A69DE3190FF}"/>
    <cellStyle name="Currency 4 3 2 3 3" xfId="3599" xr:uid="{00000000-0005-0000-0000-00007B030000}"/>
    <cellStyle name="Currency 4 3 2 3 4" xfId="4426" xr:uid="{6DDD7D65-28CE-4D3E-A44A-510FBD4F835A}"/>
    <cellStyle name="Currency 4 3 2 3 4 2" xfId="9198" xr:uid="{12518834-FEB3-4C1E-B124-6B3AE272E447}"/>
    <cellStyle name="Currency 4 3 2 3 4 2 2" xfId="19578" xr:uid="{3AEC82BC-741C-4963-A6A7-E69D788CF2B4}"/>
    <cellStyle name="Currency 4 3 2 3 4 2 3" xfId="31092" xr:uid="{5F90A487-DD6C-4B22-8CD2-6F6807FDE49D}"/>
    <cellStyle name="Currency 4 3 2 3 4 2 4" xfId="30845" xr:uid="{88CE84D6-B319-4B38-9C82-3871BE944E4C}"/>
    <cellStyle name="Currency 4 3 2 3 4 3" xfId="12031" xr:uid="{324E1B08-31D5-433A-B7EF-B14FB1EE9A77}"/>
    <cellStyle name="Currency 4 3 2 3 4 3 2" xfId="22411" xr:uid="{D2A73898-9C50-4702-A7E4-FDD42B4EFF43}"/>
    <cellStyle name="Currency 4 3 2 3 4 4" xfId="16745" xr:uid="{26A21FF5-F3E3-46B8-892F-02FEDF25E251}"/>
    <cellStyle name="Currency 4 3 2 3 5" xfId="5679" xr:uid="{B3D1B3D3-BD8D-4388-8905-3C78189C9462}"/>
    <cellStyle name="Currency 4 3 2 3 5 2" xfId="29691" xr:uid="{72B473B9-F902-428F-854C-CB54D507686F}"/>
    <cellStyle name="Currency 4 3 2 3 5 2 2" xfId="30988" xr:uid="{A7C94F98-A8FA-4C61-B245-EF8864580272}"/>
    <cellStyle name="Currency 4 3 2 3 6" xfId="23330" xr:uid="{A28249A9-1B42-46FA-8253-9E0649BE0E8D}"/>
    <cellStyle name="Currency 4 3 2 3 7" xfId="13610" xr:uid="{4366B9E4-935E-4BC4-A2FC-D62291D3DD33}"/>
    <cellStyle name="Currency 4 3 2 4" xfId="1888" xr:uid="{00000000-0005-0000-0000-00007C030000}"/>
    <cellStyle name="Currency 4 3 2 4 2" xfId="3093" xr:uid="{00000000-0005-0000-0000-000097020000}"/>
    <cellStyle name="Currency 4 3 2 4 2 2" xfId="8173" xr:uid="{2AA79186-35BF-4AB7-8615-D8FC3006284E}"/>
    <cellStyle name="Currency 4 3 2 4 2 2 2" xfId="28842" xr:uid="{0748F1C7-BF01-4D79-99D3-CC23532C7C08}"/>
    <cellStyle name="Currency 4 3 2 4 2 2 3" xfId="26368" xr:uid="{F5636C90-FA6E-4D36-A794-409EDA9FC76C}"/>
    <cellStyle name="Currency 4 3 2 4 2 2 4" xfId="18553" xr:uid="{E3F93777-0AA8-4E8E-9CB1-D33EEC051AFE}"/>
    <cellStyle name="Currency 4 3 2 4 2 3" xfId="11006" xr:uid="{8800727E-E687-49E5-8545-D324E313515D}"/>
    <cellStyle name="Currency 4 3 2 4 2 3 2" xfId="21386" xr:uid="{CCA90335-FFEC-42FA-BFFE-9F6E4BFCE406}"/>
    <cellStyle name="Currency 4 3 2 4 2 4" xfId="25748" xr:uid="{61F83009-EE7B-4FE2-B8A1-D1361417A92E}"/>
    <cellStyle name="Currency 4 3 2 4 2 5" xfId="15720" xr:uid="{6B04E6E0-2145-4AC9-8D43-6CEAA1964412}"/>
    <cellStyle name="Currency 4 3 2 4 3" xfId="3642" xr:uid="{00000000-0005-0000-0000-00007C030000}"/>
    <cellStyle name="Currency 4 3 2 4 4" xfId="5680" xr:uid="{C640D449-3274-4163-9177-C2B189F2C72C}"/>
    <cellStyle name="Currency 4 3 2 4 4 2" xfId="29967" xr:uid="{82E5840C-98F6-4266-BB3E-9495DB6AA215}"/>
    <cellStyle name="Currency 4 3 2 4 5" xfId="24437" xr:uid="{CBE45B56-A6D5-48B2-BEEC-1DBA16F13214}"/>
    <cellStyle name="Currency 4 3 2 4 6" xfId="13608" xr:uid="{503D5554-44FB-47EB-AA47-30AFC02FDB54}"/>
    <cellStyle name="Currency 4 3 2 5" xfId="1883" xr:uid="{00000000-0005-0000-0000-00007D030000}"/>
    <cellStyle name="Currency 4 3 2 5 2" xfId="2530" xr:uid="{00000000-0005-0000-0000-000098020000}"/>
    <cellStyle name="Currency 4 3 2 5 2 2" xfId="7655" xr:uid="{45782A99-C040-476D-8109-DAB93457B98C}"/>
    <cellStyle name="Currency 4 3 2 5 2 2 2" xfId="18035" xr:uid="{1BCC0329-9BBF-4386-9AAE-ED987479FE29}"/>
    <cellStyle name="Currency 4 3 2 5 2 3" xfId="10488" xr:uid="{011D311B-C356-48D3-8513-12AD3C693DF2}"/>
    <cellStyle name="Currency 4 3 2 5 2 3 2" xfId="20868" xr:uid="{BD679459-1A5C-4A83-B445-DDDE95068A0D}"/>
    <cellStyle name="Currency 4 3 2 5 2 4" xfId="26039" xr:uid="{CB20989F-4E56-4E42-BAD2-C3CE414364C8}"/>
    <cellStyle name="Currency 4 3 2 5 2 5" xfId="26487" xr:uid="{D744808E-988F-4667-8697-41C769EA1F94}"/>
    <cellStyle name="Currency 4 3 2 5 2 6" xfId="15202" xr:uid="{CAB2C7AB-E0FA-4038-A976-C4C0141F17C3}"/>
    <cellStyle name="Currency 4 3 2 5 3" xfId="3594" xr:uid="{00000000-0005-0000-0000-00007D030000}"/>
    <cellStyle name="Currency 4 3 2 5 4" xfId="5677" xr:uid="{9B281BAA-7273-431B-858A-DC8F830D672D}"/>
    <cellStyle name="Currency 4 3 2 5 4 2" xfId="29876" xr:uid="{A7BF50A6-9658-419F-8EF1-2A93352FCFF0}"/>
    <cellStyle name="Currency 4 3 2 5 5" xfId="25526" xr:uid="{A433C727-125E-4712-80D9-2249998B7C61}"/>
    <cellStyle name="Currency 4 3 2 5 6" xfId="12918" xr:uid="{72BAE5A0-0A62-461D-B319-92C955040D75}"/>
    <cellStyle name="Currency 4 3 2 6" xfId="2294" xr:uid="{00000000-0005-0000-0000-000093020000}"/>
    <cellStyle name="Currency 4 3 2 6 2" xfId="7421" xr:uid="{573730B2-6DF5-4968-8E53-BB584D4D9B5D}"/>
    <cellStyle name="Currency 4 3 2 6 2 2" xfId="17801" xr:uid="{7098C69E-C26E-4964-A488-545F50883304}"/>
    <cellStyle name="Currency 4 3 2 6 3" xfId="10254" xr:uid="{8DA82A10-A801-49D3-BCF1-829C12A7EDEF}"/>
    <cellStyle name="Currency 4 3 2 6 3 2" xfId="20634" xr:uid="{226D0063-D70E-4F9F-8CCA-5E9A3E3909BF}"/>
    <cellStyle name="Currency 4 3 2 6 4" xfId="24220" xr:uid="{1F2D0923-44FE-43C1-9D3A-DF58C45ECA3B}"/>
    <cellStyle name="Currency 4 3 2 6 5" xfId="28447" xr:uid="{35900C64-B02A-47CB-8F4F-F6318E6CBECD}"/>
    <cellStyle name="Currency 4 3 2 6 6" xfId="14968" xr:uid="{20358FD6-C655-4F25-AB71-B4D9B5677E40}"/>
    <cellStyle name="Currency 4 3 2 7" xfId="3829" xr:uid="{CC8AB601-20F8-46A1-99F0-FF82EF572E23}"/>
    <cellStyle name="Currency 4 3 2 7 2" xfId="8662" xr:uid="{B92CC1AF-3C75-469F-8E7A-C9B323D68897}"/>
    <cellStyle name="Currency 4 3 2 7 2 2" xfId="19042" xr:uid="{8CFA6148-FB25-419F-A120-58823471F241}"/>
    <cellStyle name="Currency 4 3 2 7 3" xfId="11495" xr:uid="{345BC201-8947-4FBD-A505-FEF6E28E0FEC}"/>
    <cellStyle name="Currency 4 3 2 7 3 2" xfId="21875" xr:uid="{814F75CD-0E58-42C0-8E63-2349D83BA6CB}"/>
    <cellStyle name="Currency 4 3 2 7 4" xfId="27429" xr:uid="{7847A7E7-6D3B-4782-93C0-383385C0D8C6}"/>
    <cellStyle name="Currency 4 3 2 7 5" xfId="28303" xr:uid="{1631A1B8-97AE-4868-9C2F-0408EF79A9F8}"/>
    <cellStyle name="Currency 4 3 2 7 6" xfId="16209" xr:uid="{4B7FC55B-1059-4DDE-BC2C-45759D2EE56F}"/>
    <cellStyle name="Currency 4 3 2 8" xfId="4946" xr:uid="{149C158A-2C1F-4B22-97C4-837DB49A74A5}"/>
    <cellStyle name="Currency 4 3 2 8 2" xfId="14241" xr:uid="{DF30DEBC-9468-405C-A55A-4779272FD582}"/>
    <cellStyle name="Currency 4 3 2 9" xfId="6694" xr:uid="{36C16F1A-DD89-4C2A-B4BB-531D28BE5BF9}"/>
    <cellStyle name="Currency 4 3 2 9 2" xfId="17074" xr:uid="{87BE574B-570A-471A-BCE6-4273FB47E94E}"/>
    <cellStyle name="Currency 4 3 3" xfId="566" xr:uid="{00000000-0005-0000-0000-00007E030000}"/>
    <cellStyle name="Currency 4 3 3 10" xfId="24258" xr:uid="{BBD9D141-9D54-4B0B-B012-1A12C50B7675}"/>
    <cellStyle name="Currency 4 3 3 11" xfId="12684" xr:uid="{D013353A-95BF-4B51-8603-30728729F02A}"/>
    <cellStyle name="Currency 4 3 3 2" xfId="1890" xr:uid="{00000000-0005-0000-0000-00007F030000}"/>
    <cellStyle name="Currency 4 3 3 2 2" xfId="3097" xr:uid="{00000000-0005-0000-0000-00009B020000}"/>
    <cellStyle name="Currency 4 3 3 2 2 2" xfId="6172" xr:uid="{245EEFC1-6B63-448A-97EC-91AE304FE9B6}"/>
    <cellStyle name="Currency 4 3 3 2 2 2 2" xfId="23165" xr:uid="{F17C049D-B39A-479C-878E-B4531B11AF40}"/>
    <cellStyle name="Currency 4 3 3 2 2 2 2 2" xfId="26357" xr:uid="{67DD8835-D50D-46F0-AFB8-584049758599}"/>
    <cellStyle name="Currency 4 3 3 2 2 2 2 3" xfId="31147" xr:uid="{0C03AF1E-A399-4040-90B7-A6DB64E525B5}"/>
    <cellStyle name="Currency 4 3 3 2 2 2 3" xfId="26942" xr:uid="{B29565CC-6216-4006-88B0-F2500B66673A}"/>
    <cellStyle name="Currency 4 3 3 2 2 2 4" xfId="15724" xr:uid="{0AD99BDE-7CDA-449F-805C-DB52653259F5}"/>
    <cellStyle name="Currency 4 3 3 2 2 3" xfId="8177" xr:uid="{23BEF528-081F-49B6-A416-3D3638EBE064}"/>
    <cellStyle name="Currency 4 3 3 2 2 3 2" xfId="28846" xr:uid="{42028672-A77A-429F-BD9C-D23E941022C8}"/>
    <cellStyle name="Currency 4 3 3 2 2 3 3" xfId="28047" xr:uid="{D72A9D18-7426-49D8-99A8-DC9811BD7C70}"/>
    <cellStyle name="Currency 4 3 3 2 2 3 4" xfId="18557" xr:uid="{53366010-FDCE-42DF-BEDC-19E65E079376}"/>
    <cellStyle name="Currency 4 3 3 2 2 4" xfId="11010" xr:uid="{D6215F48-4D36-4238-AACC-55FE6CB2BA47}"/>
    <cellStyle name="Currency 4 3 3 2 2 4 2" xfId="21390" xr:uid="{58CF0DD9-1988-4660-B353-8EEEB994E4B5}"/>
    <cellStyle name="Currency 4 3 3 2 2 5" xfId="25112" xr:uid="{8C8C27A2-B225-4307-8FAC-A39C3F654CA1}"/>
    <cellStyle name="Currency 4 3 3 2 2 6" xfId="13612" xr:uid="{74DC2818-4F22-4589-A48B-CC099277795E}"/>
    <cellStyle name="Currency 4 3 3 2 3" xfId="2694" xr:uid="{00000000-0005-0000-0000-00009A020000}"/>
    <cellStyle name="Currency 4 3 3 2 3 2" xfId="7818" xr:uid="{9D515FEF-8A85-47C8-8397-199D56B57A6B}"/>
    <cellStyle name="Currency 4 3 3 2 3 2 2" xfId="28039" xr:uid="{5BC7E876-1AC7-42F3-9B06-D43958D69461}"/>
    <cellStyle name="Currency 4 3 3 2 3 2 3" xfId="26324" xr:uid="{B0F2F618-7156-4AA4-9660-479C72FA1DB4}"/>
    <cellStyle name="Currency 4 3 3 2 3 2 4" xfId="18198" xr:uid="{A51AF457-E504-460D-A4C6-447A6BFFAA1E}"/>
    <cellStyle name="Currency 4 3 3 2 3 3" xfId="10651" xr:uid="{58092095-639B-4C55-8F73-07474A03EB78}"/>
    <cellStyle name="Currency 4 3 3 2 3 3 2" xfId="21031" xr:uid="{0A5B0C68-DC37-4547-8D6F-8FFC80CCAE6E}"/>
    <cellStyle name="Currency 4 3 3 2 3 4" xfId="22913" xr:uid="{2E94CA68-84F5-4371-997B-9A9E2FB2C410}"/>
    <cellStyle name="Currency 4 3 3 2 3 5" xfId="15365" xr:uid="{085F8945-E70C-4C5B-81B7-4BA41C04168F}"/>
    <cellStyle name="Currency 4 3 3 2 4" xfId="2061" xr:uid="{00000000-0005-0000-0000-00007F030000}"/>
    <cellStyle name="Currency 4 3 3 2 5" xfId="4275" xr:uid="{A9A18A0C-B394-4F5F-BF25-6004A0FCDDA6}"/>
    <cellStyle name="Currency 4 3 3 2 5 2" xfId="9047" xr:uid="{F2DEDE17-5381-434E-91FC-A24B5A2A9568}"/>
    <cellStyle name="Currency 4 3 3 2 5 2 2" xfId="19427" xr:uid="{5FE51EAB-0B6A-4106-9FF9-085D964A5C33}"/>
    <cellStyle name="Currency 4 3 3 2 5 2 3" xfId="31051" xr:uid="{0BFC20F7-3A11-46FD-A2F7-E61DF009DCA7}"/>
    <cellStyle name="Currency 4 3 3 2 5 2 4" xfId="30848" xr:uid="{9DD54116-BB81-4751-8D21-DAB26CEE32EB}"/>
    <cellStyle name="Currency 4 3 3 2 5 3" xfId="11880" xr:uid="{997E97EB-6E8E-4CCA-B091-B182EDB645CE}"/>
    <cellStyle name="Currency 4 3 3 2 5 3 2" xfId="22260" xr:uid="{D98C5CFD-729B-4D98-8BAC-917EF94E0A0D}"/>
    <cellStyle name="Currency 4 3 3 2 5 4" xfId="27050" xr:uid="{826E9520-A070-4296-B78E-3CD7B68F2EC7}"/>
    <cellStyle name="Currency 4 3 3 2 5 5" xfId="26065" xr:uid="{AC5B1DFC-E7DF-4333-923C-2D3E5D36A2FF}"/>
    <cellStyle name="Currency 4 3 3 2 5 6" xfId="16594" xr:uid="{2AEC2E42-3485-4143-A840-508CDFFB36DC}"/>
    <cellStyle name="Currency 4 3 3 2 6" xfId="5682" xr:uid="{972BBD7A-F399-4590-BF19-5F777C22464B}"/>
    <cellStyle name="Currency 4 3 3 2 6 2" xfId="29728" xr:uid="{D3EB36FD-8CEE-4738-97ED-A99FD52FAEF4}"/>
    <cellStyle name="Currency 4 3 3 2 6 2 2" xfId="30989" xr:uid="{DE4878C6-2BEC-46D2-8EF8-E46B9720E401}"/>
    <cellStyle name="Currency 4 3 3 2 7" xfId="23078" xr:uid="{FA5A0E59-A3DD-4FCF-886D-7BA328640A88}"/>
    <cellStyle name="Currency 4 3 3 2 8" xfId="13109" xr:uid="{961B7C68-AC7B-4528-AEBD-859B5922B658}"/>
    <cellStyle name="Currency 4 3 3 3" xfId="1891" xr:uid="{00000000-0005-0000-0000-000080030000}"/>
    <cellStyle name="Currency 4 3 3 3 2" xfId="3098" xr:uid="{00000000-0005-0000-0000-00009C020000}"/>
    <cellStyle name="Currency 4 3 3 3 2 2" xfId="8178" xr:uid="{5D357443-C1F7-4A1C-9A8B-79E5CA8A3AF0}"/>
    <cellStyle name="Currency 4 3 3 3 2 2 2" xfId="28847" xr:uid="{389F4B05-E69E-4B79-A5EB-FB4A2C3A844E}"/>
    <cellStyle name="Currency 4 3 3 3 2 2 3" xfId="27249" xr:uid="{BDBEEE43-9FEA-4186-8A77-5F7AE2D391F4}"/>
    <cellStyle name="Currency 4 3 3 3 2 2 4" xfId="18558" xr:uid="{3BF5F718-0A52-45F6-9084-5976DFC6A62C}"/>
    <cellStyle name="Currency 4 3 3 3 2 3" xfId="11011" xr:uid="{60E0BED4-FD2E-46DA-B474-4B3E367F65B5}"/>
    <cellStyle name="Currency 4 3 3 3 2 3 2" xfId="21391" xr:uid="{1525BF26-D227-414E-A4A0-2ED22683DAD2}"/>
    <cellStyle name="Currency 4 3 3 3 2 4" xfId="25185" xr:uid="{614AF8FC-B633-4E2A-995B-43A3D63DE41E}"/>
    <cellStyle name="Currency 4 3 3 3 2 5" xfId="15725" xr:uid="{9EF9895C-16FA-4D39-9EAF-B812BA93A86E}"/>
    <cellStyle name="Currency 4 3 3 3 3" xfId="3662" xr:uid="{00000000-0005-0000-0000-000080030000}"/>
    <cellStyle name="Currency 4 3 3 3 4" xfId="4427" xr:uid="{C8B4E7B0-83F8-4699-88CD-54B2D8F32DAD}"/>
    <cellStyle name="Currency 4 3 3 3 4 2" xfId="9199" xr:uid="{88F62EE2-8CDA-4E15-9F65-299F86D0604F}"/>
    <cellStyle name="Currency 4 3 3 3 4 2 2" xfId="19579" xr:uid="{CC824306-A436-4FA1-9C48-B30A2DE20F78}"/>
    <cellStyle name="Currency 4 3 3 3 4 2 3" xfId="31093" xr:uid="{292C4124-F0A2-4D10-B359-250B7466A5C3}"/>
    <cellStyle name="Currency 4 3 3 3 4 2 4" xfId="30849" xr:uid="{A251918D-5AFF-4910-8A3B-8CF0EE42D7C7}"/>
    <cellStyle name="Currency 4 3 3 3 4 3" xfId="12032" xr:uid="{EC78C1D7-62E6-412F-A837-6B3BC6F3BBEB}"/>
    <cellStyle name="Currency 4 3 3 3 4 3 2" xfId="22412" xr:uid="{2709CD85-FF35-4D8E-8CC3-10ECB200DCBC}"/>
    <cellStyle name="Currency 4 3 3 3 4 4" xfId="16746" xr:uid="{7F4B26FF-D4A7-46E9-93B3-18D5F33723A2}"/>
    <cellStyle name="Currency 4 3 3 3 5" xfId="5683" xr:uid="{39341862-0181-4C5E-949D-F89F697D04ED}"/>
    <cellStyle name="Currency 4 3 3 3 5 2" xfId="29707" xr:uid="{0A9E1880-5A33-4257-9F52-C4E2B68CBF61}"/>
    <cellStyle name="Currency 4 3 3 3 6" xfId="23130" xr:uid="{8F53FD9C-35CA-4984-B648-71AC776AAF06}"/>
    <cellStyle name="Currency 4 3 3 3 7" xfId="13613" xr:uid="{1797E221-8C55-4BBC-98CB-F63B9DF2C26F}"/>
    <cellStyle name="Currency 4 3 3 4" xfId="1889" xr:uid="{00000000-0005-0000-0000-000081030000}"/>
    <cellStyle name="Currency 4 3 3 4 2" xfId="3096" xr:uid="{00000000-0005-0000-0000-00009D020000}"/>
    <cellStyle name="Currency 4 3 3 4 2 2" xfId="8176" xr:uid="{75731091-C8C8-4086-9613-B0BFBF99BB4C}"/>
    <cellStyle name="Currency 4 3 3 4 2 2 2" xfId="28845" xr:uid="{A9B7BDBC-3237-4D16-8EB7-E59D345EA710}"/>
    <cellStyle name="Currency 4 3 3 4 2 2 3" xfId="27708" xr:uid="{34106B4D-48C0-422F-B2A2-4705F8BF2F97}"/>
    <cellStyle name="Currency 4 3 3 4 2 2 4" xfId="18556" xr:uid="{B9344271-A5BC-4D7F-9A60-06A53FC305C1}"/>
    <cellStyle name="Currency 4 3 3 4 2 3" xfId="11009" xr:uid="{FAB33934-4D9C-445B-8905-2DFCCCC46A85}"/>
    <cellStyle name="Currency 4 3 3 4 2 3 2" xfId="21389" xr:uid="{2DAF6D68-1EBA-4936-8DF6-49BE2A53F212}"/>
    <cellStyle name="Currency 4 3 3 4 2 4" xfId="25512" xr:uid="{0D7914E2-4B85-432C-BF3E-E82AADB1BCE8}"/>
    <cellStyle name="Currency 4 3 3 4 2 5" xfId="15723" xr:uid="{9B134EE1-DA6C-43CB-81DE-684E88B1AFB6}"/>
    <cellStyle name="Currency 4 3 3 4 3" xfId="3691" xr:uid="{00000000-0005-0000-0000-000081030000}"/>
    <cellStyle name="Currency 4 3 3 4 4" xfId="5681" xr:uid="{FFFF2C30-4094-4398-B9F9-3EFC21446922}"/>
    <cellStyle name="Currency 4 3 3 4 4 2" xfId="29969" xr:uid="{7281F1A7-5F24-44A1-A148-B239A0D0B065}"/>
    <cellStyle name="Currency 4 3 3 4 5" xfId="24877" xr:uid="{34060291-EB8B-4FDF-8F6B-C68A873BBE5A}"/>
    <cellStyle name="Currency 4 3 3 4 6" xfId="13611" xr:uid="{DBF80413-4B85-4FD0-8623-469CE5DB1163}"/>
    <cellStyle name="Currency 4 3 3 5" xfId="2633" xr:uid="{00000000-0005-0000-0000-00009E020000}"/>
    <cellStyle name="Currency 4 3 3 5 2" xfId="5895" xr:uid="{30465DA8-295D-4FD1-975C-B9501B7FDABB}"/>
    <cellStyle name="Currency 4 3 3 5 2 2" xfId="28538" xr:uid="{D45496F4-22F6-4EDB-8423-1E500DA34D54}"/>
    <cellStyle name="Currency 4 3 3 5 2 3" xfId="26512" xr:uid="{D37A4C49-08CB-4830-9C8E-9A3C743A1751}"/>
    <cellStyle name="Currency 4 3 3 5 2 4" xfId="15305" xr:uid="{03AF7162-17DC-47F8-BB8B-C360C6A5E3D7}"/>
    <cellStyle name="Currency 4 3 3 5 3" xfId="7758" xr:uid="{CD4E4338-ED5C-4DB3-B49F-56E7FE929F23}"/>
    <cellStyle name="Currency 4 3 3 5 3 2" xfId="18138" xr:uid="{BF2569F1-CDEE-4A66-94C7-73C62BD4EB5C}"/>
    <cellStyle name="Currency 4 3 3 5 4" xfId="10591" xr:uid="{EAB99A54-5986-4ED6-91B2-5BE26F1B2864}"/>
    <cellStyle name="Currency 4 3 3 5 4 2" xfId="20971" xr:uid="{A67839FB-8767-4BA5-A560-9AE78FC03245}"/>
    <cellStyle name="Currency 4 3 3 5 5" xfId="23407" xr:uid="{FE6B56DB-BA94-4381-A568-A113EC141101}"/>
    <cellStyle name="Currency 4 3 3 5 6" xfId="13021" xr:uid="{986DF7A8-CB28-4B4A-9794-FE267059F919}"/>
    <cellStyle name="Currency 4 3 3 6" xfId="4138" xr:uid="{6B123A2A-35D1-4A82-89EB-FD8F530B11B4}"/>
    <cellStyle name="Currency 4 3 3 6 2" xfId="8910" xr:uid="{2AA728DB-79E0-434A-A116-CC49DDAE427A}"/>
    <cellStyle name="Currency 4 3 3 6 2 2" xfId="19290" xr:uid="{BFFE1D5F-ECAF-4472-A238-DD25F93BE0A5}"/>
    <cellStyle name="Currency 4 3 3 6 2 3" xfId="31020" xr:uid="{E791E615-2623-44F5-A62F-E2834F94C37C}"/>
    <cellStyle name="Currency 4 3 3 6 2 4" xfId="30847" xr:uid="{B37A22F8-B1F5-4E35-B076-D364916926AD}"/>
    <cellStyle name="Currency 4 3 3 6 3" xfId="11743" xr:uid="{31C873FB-3A67-447A-916B-1B6FA9E3B8AA}"/>
    <cellStyle name="Currency 4 3 3 6 3 2" xfId="22123" xr:uid="{C2F14EF1-3B83-482B-AAA2-439783D70DF3}"/>
    <cellStyle name="Currency 4 3 3 6 4" xfId="24704" xr:uid="{4309507B-EF60-4074-9701-FB124E1202DD}"/>
    <cellStyle name="Currency 4 3 3 6 5" xfId="25997" xr:uid="{DA3EAE5A-1285-4AF0-93AA-0E5AC0CEA453}"/>
    <cellStyle name="Currency 4 3 3 6 6" xfId="16457" xr:uid="{5E5F0659-D264-4DC8-95F8-E400C140D3EA}"/>
    <cellStyle name="Currency 4 3 3 7" xfId="4948" xr:uid="{C4D5D6D7-A836-410F-A574-41204BD7140B}"/>
    <cellStyle name="Currency 4 3 3 7 2" xfId="27577" xr:uid="{6C095663-747A-4181-9A96-532C6BCFB1CC}"/>
    <cellStyle name="Currency 4 3 3 7 3" xfId="27142" xr:uid="{D5E4766A-3BE3-4BF4-B0B2-EB170B5B6CA6}"/>
    <cellStyle name="Currency 4 3 3 7 4" xfId="14243" xr:uid="{D0D72598-D96B-4636-B304-F39020885D2D}"/>
    <cellStyle name="Currency 4 3 3 8" xfId="6696" xr:uid="{977495BE-1DF0-4EDE-A4A1-41A24A5790A3}"/>
    <cellStyle name="Currency 4 3 3 8 2" xfId="17076" xr:uid="{F717E167-9746-4026-B445-1B738C09ECD1}"/>
    <cellStyle name="Currency 4 3 3 9" xfId="9529" xr:uid="{E4334F6A-5E5F-40A4-BA5C-9E120F5BA3A6}"/>
    <cellStyle name="Currency 4 3 3 9 2" xfId="19909" xr:uid="{5BB767F8-A693-49B8-8B5B-3E0A0EB5EF1E}"/>
    <cellStyle name="Currency 4 3 4" xfId="567" xr:uid="{00000000-0005-0000-0000-000082030000}"/>
    <cellStyle name="Currency 4 3 4 10" xfId="13107" xr:uid="{AE740A6D-D45A-41E1-8273-9F297354F55A}"/>
    <cellStyle name="Currency 4 3 4 2" xfId="1893" xr:uid="{00000000-0005-0000-0000-000083030000}"/>
    <cellStyle name="Currency 4 3 4 2 2" xfId="3099" xr:uid="{00000000-0005-0000-0000-0000A0020000}"/>
    <cellStyle name="Currency 4 3 4 2 2 2" xfId="8179" xr:uid="{8AE1DDD6-2F21-49C5-B8C6-F52A50611B85}"/>
    <cellStyle name="Currency 4 3 4 2 2 2 2" xfId="28848" xr:uid="{2AEB745B-9CFB-4146-9EB2-3C2423E878BB}"/>
    <cellStyle name="Currency 4 3 4 2 2 2 3" xfId="27434" xr:uid="{27C29BB6-0D2D-4B52-A89C-F7B556C93D73}"/>
    <cellStyle name="Currency 4 3 4 2 2 2 4" xfId="18559" xr:uid="{58809F57-2B38-4802-BF8E-4A86F6A2186C}"/>
    <cellStyle name="Currency 4 3 4 2 2 3" xfId="11012" xr:uid="{A3B24448-6335-4720-A2C9-621BDF34B786}"/>
    <cellStyle name="Currency 4 3 4 2 2 3 2" xfId="21392" xr:uid="{9C3A51D5-237D-4870-8D4C-49825FECA1E4}"/>
    <cellStyle name="Currency 4 3 4 2 2 4" xfId="23880" xr:uid="{51FD7B37-87BC-4AFC-ADD7-D314DF309365}"/>
    <cellStyle name="Currency 4 3 4 2 2 5" xfId="15726" xr:uid="{47C9BDD8-BA39-499A-9171-FE30EE837C58}"/>
    <cellStyle name="Currency 4 3 4 2 3" xfId="3627" xr:uid="{00000000-0005-0000-0000-000083030000}"/>
    <cellStyle name="Currency 4 3 4 2 4" xfId="5684" xr:uid="{61FA4F1F-147C-45F5-8CB7-1B0BF2586D1D}"/>
    <cellStyle name="Currency 4 3 4 2 4 2" xfId="29970" xr:uid="{504B7EA9-2541-4886-B966-3E2F7E9D8798}"/>
    <cellStyle name="Currency 4 3 4 2 5" xfId="23193" xr:uid="{56FD0A9D-05CC-4AFD-9BCB-9FAF22FC024B}"/>
    <cellStyle name="Currency 4 3 4 2 6" xfId="13614" xr:uid="{2BC2A876-45C4-4DD6-AFEF-F320778FC734}"/>
    <cellStyle name="Currency 4 3 4 3" xfId="1894" xr:uid="{00000000-0005-0000-0000-000084030000}"/>
    <cellStyle name="Currency 4 3 4 3 2" xfId="4672" xr:uid="{FC46B6DE-95DF-48B7-89E0-F85CC2E3B4FC}"/>
    <cellStyle name="Currency 4 3 4 3 2 2" xfId="9412" xr:uid="{C830E2BF-63CA-4B55-89D4-19C026E0371F}"/>
    <cellStyle name="Currency 4 3 4 3 2 2 2" xfId="19792" xr:uid="{BDFB18EF-1D44-4ADF-B996-56BA3193D84B}"/>
    <cellStyle name="Currency 4 3 4 3 2 3" xfId="12245" xr:uid="{05777228-4C2C-4BCB-84B0-0CA92B2C0925}"/>
    <cellStyle name="Currency 4 3 4 3 2 3 2" xfId="22625" xr:uid="{124C1774-841D-4E92-9868-6659CFDD3911}"/>
    <cellStyle name="Currency 4 3 4 3 2 4" xfId="27570" xr:uid="{2B944392-4C06-4870-9C5C-35925D1716EE}"/>
    <cellStyle name="Currency 4 3 4 3 2 5" xfId="27076" xr:uid="{BCD72EFD-AFA5-415B-B905-191A0B6B1AFD}"/>
    <cellStyle name="Currency 4 3 4 3 2 6" xfId="16959" xr:uid="{CB2F6201-3F3D-42C1-BE4E-85EB8E0C8C23}"/>
    <cellStyle name="Currency 4 3 4 3 3" xfId="24792" xr:uid="{704EF74D-05DA-4D4E-81E7-7F257B0BFD73}"/>
    <cellStyle name="Currency 4 3 4 3 3 2" xfId="29912" xr:uid="{52E0AAA9-AC47-4051-8A56-EA4E1FA813B4}"/>
    <cellStyle name="Currency 4 3 4 3 4" xfId="30024" xr:uid="{BDE30902-7BFB-4D12-BD65-976D37EB3886}"/>
    <cellStyle name="Currency 4 3 4 4" xfId="1892" xr:uid="{00000000-0005-0000-0000-000085030000}"/>
    <cellStyle name="Currency 4 3 4 5" xfId="4273" xr:uid="{F91ACA83-4F2D-4012-ADCB-25A69197F09D}"/>
    <cellStyle name="Currency 4 3 4 5 2" xfId="9045" xr:uid="{BAA519F8-BB36-43DB-BD39-CE9712C067E0}"/>
    <cellStyle name="Currency 4 3 4 5 2 2" xfId="19425" xr:uid="{65CE24DD-BF71-43F7-9085-07995EA112DC}"/>
    <cellStyle name="Currency 4 3 4 5 2 3" xfId="31049" xr:uid="{FB39CD15-218C-4493-A9AF-8E1F9FF5135F}"/>
    <cellStyle name="Currency 4 3 4 5 2 4" xfId="30850" xr:uid="{E1B2DA33-F3FC-4394-A0AA-285A315E6745}"/>
    <cellStyle name="Currency 4 3 4 5 3" xfId="11878" xr:uid="{1D267E38-EAEA-4AA5-99A3-A6D3F8F2F5ED}"/>
    <cellStyle name="Currency 4 3 4 5 3 2" xfId="22258" xr:uid="{EFC23FBC-FD34-4D6B-9C27-A797C61C3AF5}"/>
    <cellStyle name="Currency 4 3 4 5 4" xfId="27828" xr:uid="{7CEA81F8-915D-4A38-988A-7948ECEFB604}"/>
    <cellStyle name="Currency 4 3 4 5 5" xfId="28554" xr:uid="{E7734652-6C3F-4F0D-96AD-ABF938A9F511}"/>
    <cellStyle name="Currency 4 3 4 5 6" xfId="16592" xr:uid="{3B81F487-7C4D-4339-AEB5-257283E08EAA}"/>
    <cellStyle name="Currency 4 3 4 6" xfId="4949" xr:uid="{030DFC46-68C6-48EC-A562-735E9351B92C}"/>
    <cellStyle name="Currency 4 3 4 6 2" xfId="14244" xr:uid="{95223E6A-58A3-4A37-BE3B-B296D9027FD0}"/>
    <cellStyle name="Currency 4 3 4 7" xfId="6697" xr:uid="{9FEF5103-A120-4214-8154-D7122FB63341}"/>
    <cellStyle name="Currency 4 3 4 7 2" xfId="17077" xr:uid="{DC476D78-A6CD-4F39-B1BB-85870CB30E12}"/>
    <cellStyle name="Currency 4 3 4 8" xfId="9530" xr:uid="{6869894A-9083-4BBC-8B94-A2F55E090560}"/>
    <cellStyle name="Currency 4 3 4 8 2" xfId="19910" xr:uid="{BE929E4D-6764-43FE-A142-789698901C59}"/>
    <cellStyle name="Currency 4 3 4 9" xfId="24021" xr:uid="{6EA85735-1263-470C-9A08-C9A8953A5A63}"/>
    <cellStyle name="Currency 4 3 5" xfId="1895" xr:uid="{00000000-0005-0000-0000-000086030000}"/>
    <cellStyle name="Currency 4 3 5 2" xfId="3100" xr:uid="{00000000-0005-0000-0000-0000A1020000}"/>
    <cellStyle name="Currency 4 3 5 2 2" xfId="8180" xr:uid="{087061CE-0A29-40D7-AEC0-35E907205918}"/>
    <cellStyle name="Currency 4 3 5 2 2 2" xfId="28849" xr:uid="{0D1D4FAA-A692-4A2B-93B6-4B280AB9AECA}"/>
    <cellStyle name="Currency 4 3 5 2 2 2 2" xfId="31235" xr:uid="{543C203C-95B6-4864-94A6-8BD3E79DA64B}"/>
    <cellStyle name="Currency 4 3 5 2 2 2 3" xfId="30852" xr:uid="{0971C87F-E455-41E8-ABF8-2BC0027F690C}"/>
    <cellStyle name="Currency 4 3 5 2 2 3" xfId="27819" xr:uid="{22F52395-28E4-4932-93E2-115E61BE8B7B}"/>
    <cellStyle name="Currency 4 3 5 2 2 4" xfId="18560" xr:uid="{D722F38D-F55F-4E21-8EFC-D462EBFBA666}"/>
    <cellStyle name="Currency 4 3 5 2 3" xfId="11013" xr:uid="{D088AC67-98D9-4721-9256-0DAAD732BA06}"/>
    <cellStyle name="Currency 4 3 5 2 3 2" xfId="21393" xr:uid="{D435C61C-2FAF-4831-9980-AD606B14E2B8}"/>
    <cellStyle name="Currency 4 3 5 2 4" xfId="23574" xr:uid="{9C3BAC46-B5C7-4513-B6F2-CEA7C1979815}"/>
    <cellStyle name="Currency 4 3 5 2 5" xfId="15727" xr:uid="{72243DB0-BA44-4ECB-AD3D-E32CE0FDB110}"/>
    <cellStyle name="Currency 4 3 5 3" xfId="3559" xr:uid="{00000000-0005-0000-0000-000086030000}"/>
    <cellStyle name="Currency 4 3 5 4" xfId="4428" xr:uid="{B29F8216-9F8D-482A-828C-7107F57C7913}"/>
    <cellStyle name="Currency 4 3 5 4 2" xfId="9200" xr:uid="{0649228C-693A-4A74-97E4-B82EA40458D9}"/>
    <cellStyle name="Currency 4 3 5 4 2 2" xfId="19580" xr:uid="{61DA59B9-544E-4109-B3CB-8971F4F8CE50}"/>
    <cellStyle name="Currency 4 3 5 4 2 3" xfId="31094" xr:uid="{A8CD7337-3682-4CEA-AF65-6EE0FD3A735D}"/>
    <cellStyle name="Currency 4 3 5 4 2 4" xfId="30851" xr:uid="{A9A8128F-3665-438B-8D34-4F62BF436405}"/>
    <cellStyle name="Currency 4 3 5 4 3" xfId="12033" xr:uid="{D6195DAA-53EE-41FE-A33E-08B3D8B942F0}"/>
    <cellStyle name="Currency 4 3 5 4 3 2" xfId="22413" xr:uid="{2623672B-EB3B-4F7E-BCC4-1F8C278D1051}"/>
    <cellStyle name="Currency 4 3 5 4 4" xfId="16747" xr:uid="{22ED227D-3A11-4111-AACB-FF1E6F351120}"/>
    <cellStyle name="Currency 4 3 5 5" xfId="5685" xr:uid="{7E96A1D9-66E5-4FBA-9768-97165FB23BD1}"/>
    <cellStyle name="Currency 4 3 5 5 2" xfId="29686" xr:uid="{8351C799-133B-4166-88AA-AFA491555915}"/>
    <cellStyle name="Currency 4 3 5 5 2 2" xfId="30990" xr:uid="{8AE52235-88AA-4879-8CF8-35F89D2E8477}"/>
    <cellStyle name="Currency 4 3 5 6" xfId="25170" xr:uid="{5FAEF081-7E2E-41CB-99FB-6D5A7583AB2D}"/>
    <cellStyle name="Currency 4 3 5 7" xfId="13615" xr:uid="{4C3D984E-B103-40C6-8BE6-58158F3D54A0}"/>
    <cellStyle name="Currency 4 3 6" xfId="1896" xr:uid="{00000000-0005-0000-0000-000087030000}"/>
    <cellStyle name="Currency 4 3 6 2" xfId="2883" xr:uid="{00000000-0005-0000-0000-0000A2020000}"/>
    <cellStyle name="Currency 4 3 6 2 2" xfId="8000" xr:uid="{74124B81-524A-4799-99E9-7BD3E0A5D31B}"/>
    <cellStyle name="Currency 4 3 6 2 2 2" xfId="25836" xr:uid="{6795BBEC-4B08-418A-8583-1E6541133F36}"/>
    <cellStyle name="Currency 4 3 6 2 2 2 2" xfId="31166" xr:uid="{282841D4-51CD-48A0-8C75-7AB767A6AA5C}"/>
    <cellStyle name="Currency 4 3 6 2 2 2 3" xfId="30853" xr:uid="{6C61F38E-E05A-4904-B280-18DC8E4926BF}"/>
    <cellStyle name="Currency 4 3 6 2 2 3" xfId="28223" xr:uid="{6E514E81-DECF-4892-872D-B0168FF66791}"/>
    <cellStyle name="Currency 4 3 6 2 2 4" xfId="18380" xr:uid="{E5D29A37-B5CD-4DF4-AB5C-D1DFE2305AFA}"/>
    <cellStyle name="Currency 4 3 6 2 3" xfId="10833" xr:uid="{6C856AB7-B618-4128-83E5-3C8D49B3AE84}"/>
    <cellStyle name="Currency 4 3 6 2 3 2" xfId="21213" xr:uid="{026C891D-38F0-47C6-BE0E-A3DD0406CBA4}"/>
    <cellStyle name="Currency 4 3 6 2 4" xfId="22847" xr:uid="{F99703F3-B22F-4351-8728-4842B8BA4150}"/>
    <cellStyle name="Currency 4 3 6 2 5" xfId="15547" xr:uid="{9A548102-19BA-4234-B71F-35FD9771DD80}"/>
    <cellStyle name="Currency 4 3 6 3" xfId="3588" xr:uid="{00000000-0005-0000-0000-000087030000}"/>
    <cellStyle name="Currency 4 3 6 4" xfId="5686" xr:uid="{167B630D-F127-4469-8162-A32592159BAA}"/>
    <cellStyle name="Currency 4 3 6 4 2" xfId="29927" xr:uid="{61D729A3-778D-4A96-BFF7-41C4C5FAF594}"/>
    <cellStyle name="Currency 4 3 6 5" xfId="25217" xr:uid="{36C5E636-26E2-4622-AD43-BDBD8D288012}"/>
    <cellStyle name="Currency 4 3 6 6" xfId="13382" xr:uid="{BDCCAD98-CB43-420D-90F1-27CA2F3F0D19}"/>
    <cellStyle name="Currency 4 3 7" xfId="1882" xr:uid="{00000000-0005-0000-0000-000088030000}"/>
    <cellStyle name="Currency 4 3 7 2" xfId="2470" xr:uid="{00000000-0005-0000-0000-0000A3020000}"/>
    <cellStyle name="Currency 4 3 7 2 2" xfId="7595" xr:uid="{35277BF4-85D6-4DDF-A5A9-0BB656953092}"/>
    <cellStyle name="Currency 4 3 7 2 2 2" xfId="17975" xr:uid="{00B577A0-E585-4383-87BF-D644932D10CA}"/>
    <cellStyle name="Currency 4 3 7 2 3" xfId="10428" xr:uid="{1E7E954D-F4BC-4D52-B7A7-62A586FA092D}"/>
    <cellStyle name="Currency 4 3 7 2 3 2" xfId="20808" xr:uid="{FB59F1BA-6212-4581-8480-DB9AD295B4D3}"/>
    <cellStyle name="Currency 4 3 7 2 4" xfId="27164" xr:uid="{859CFEFB-53CA-4B7E-813F-16FD5EA8AB12}"/>
    <cellStyle name="Currency 4 3 7 2 5" xfId="28675" xr:uid="{C8E56A8A-E7D9-4A16-87B8-2F638FE792EF}"/>
    <cellStyle name="Currency 4 3 7 2 6" xfId="15142" xr:uid="{AE777392-77DF-479D-B976-9ABB8D658E94}"/>
    <cellStyle name="Currency 4 3 7 3" xfId="3701" xr:uid="{00000000-0005-0000-0000-000088030000}"/>
    <cellStyle name="Currency 4 3 7 4" xfId="5676" xr:uid="{E2521B25-7D48-4716-AE33-2479DAA07BA6}"/>
    <cellStyle name="Currency 4 3 7 4 2" xfId="29864" xr:uid="{ED283249-7832-40BF-813D-7A87C76D57BB}"/>
    <cellStyle name="Currency 4 3 7 5" xfId="25062" xr:uid="{0D87D897-DA24-4F46-95B8-8298DAF32F7B}"/>
    <cellStyle name="Currency 4 3 7 6" xfId="12858" xr:uid="{5247CC81-3C80-448B-A7A4-837570488085}"/>
    <cellStyle name="Currency 4 3 8" xfId="2224" xr:uid="{00000000-0005-0000-0000-000092020000}"/>
    <cellStyle name="Currency 4 3 8 2" xfId="7351" xr:uid="{B5806281-0079-4A9D-A756-81AD65AD44FE}"/>
    <cellStyle name="Currency 4 3 8 2 2" xfId="17731" xr:uid="{3C5FD1D2-517A-4B9F-B94B-117F3371827D}"/>
    <cellStyle name="Currency 4 3 8 2 2 2" xfId="31124" xr:uid="{D7F480B7-CB4C-485D-96A0-E1B2EBD6C500}"/>
    <cellStyle name="Currency 4 3 8 2 2 3" xfId="30854" xr:uid="{DC34D8E2-CC8E-42A4-BA04-DCD8DE3CEB56}"/>
    <cellStyle name="Currency 4 3 8 3" xfId="10184" xr:uid="{F031D557-6255-451B-80EA-F08A9F594EFC}"/>
    <cellStyle name="Currency 4 3 8 3 2" xfId="20564" xr:uid="{0B09AA96-5D23-49E3-925C-3F8A727C3400}"/>
    <cellStyle name="Currency 4 3 8 4" xfId="24619" xr:uid="{3DDFCC10-D393-43AB-94BC-22E785DA803E}"/>
    <cellStyle name="Currency 4 3 8 5" xfId="27279" xr:uid="{64CAF36B-F3AB-4AF9-8E1E-75348DF5CA28}"/>
    <cellStyle name="Currency 4 3 8 6" xfId="14898" xr:uid="{19ACD2B1-BC17-4050-8824-312BD00E30D6}"/>
    <cellStyle name="Currency 4 3 9" xfId="3883" xr:uid="{685CFCD8-CDB7-4015-8D35-50302F345A20}"/>
    <cellStyle name="Currency 4 3 9 2" xfId="8715" xr:uid="{8F84AFEA-39EF-46C8-8593-D237744CD0FC}"/>
    <cellStyle name="Currency 4 3 9 2 2" xfId="19095" xr:uid="{0C377D4E-80B1-4051-9438-5403749A64FE}"/>
    <cellStyle name="Currency 4 3 9 3" xfId="11548" xr:uid="{0BB00F3B-32C6-45D3-8764-2C694BF52872}"/>
    <cellStyle name="Currency 4 3 9 3 2" xfId="21928" xr:uid="{C3744CEE-0F3B-439F-AE70-7556DF7FA767}"/>
    <cellStyle name="Currency 4 3 9 4" xfId="27024" xr:uid="{7366C550-7A2A-46C4-B2C6-9FA891548DF0}"/>
    <cellStyle name="Currency 4 3 9 5" xfId="25932" xr:uid="{616CD1AB-1B85-44E7-9724-B42505400F6B}"/>
    <cellStyle name="Currency 4 3 9 6" xfId="16262" xr:uid="{EDA75DD9-58EA-492E-8249-0664B4196C9A}"/>
    <cellStyle name="Currency 4 4" xfId="568" xr:uid="{00000000-0005-0000-0000-000089030000}"/>
    <cellStyle name="Currency 4 4 10" xfId="6698" xr:uid="{404CEE2B-BD34-48EE-B90B-E3D8AC3D9FC6}"/>
    <cellStyle name="Currency 4 4 10 2" xfId="17078" xr:uid="{45E71150-9A8E-45BF-917B-DDE4AC91A546}"/>
    <cellStyle name="Currency 4 4 11" xfId="9531" xr:uid="{CBB5FE6E-E9CC-4D61-926F-9DED3D90AEED}"/>
    <cellStyle name="Currency 4 4 11 2" xfId="19911" xr:uid="{48800006-4CE4-48BA-A891-70824E9FF7EE}"/>
    <cellStyle name="Currency 4 4 12" xfId="25097" xr:uid="{77469EB1-1EFB-4C22-A1EE-BED7AA70A80D}"/>
    <cellStyle name="Currency 4 4 13" xfId="12436" xr:uid="{8CB51D5A-F1E7-4E3A-9646-89AA26D74E5B}"/>
    <cellStyle name="Currency 4 4 2" xfId="569" xr:uid="{00000000-0005-0000-0000-00008A030000}"/>
    <cellStyle name="Currency 4 4 2 10" xfId="9532" xr:uid="{BA4B807B-EBC4-4CE9-9480-9551FC4002E6}"/>
    <cellStyle name="Currency 4 4 2 10 2" xfId="19912" xr:uid="{2B0EBC39-CF5A-4313-97C3-FE1473BB0A80}"/>
    <cellStyle name="Currency 4 4 2 11" xfId="23202" xr:uid="{63598945-3864-4262-B140-8013553060D5}"/>
    <cellStyle name="Currency 4 4 2 12" xfId="12527" xr:uid="{5789DC16-1E00-4F5A-A367-B8B17870A40B}"/>
    <cellStyle name="Currency 4 4 2 2" xfId="570" xr:uid="{00000000-0005-0000-0000-00008B030000}"/>
    <cellStyle name="Currency 4 4 2 2 10" xfId="13111" xr:uid="{D6539105-A78B-4395-96BE-89FF952F2316}"/>
    <cellStyle name="Currency 4 4 2 2 2" xfId="1900" xr:uid="{00000000-0005-0000-0000-00008C030000}"/>
    <cellStyle name="Currency 4 4 2 2 2 2" xfId="3102" xr:uid="{00000000-0005-0000-0000-0000A7020000}"/>
    <cellStyle name="Currency 4 4 2 2 2 2 2" xfId="8182" xr:uid="{904F3012-57A0-4FAC-A0C4-16E2551489D6}"/>
    <cellStyle name="Currency 4 4 2 2 2 2 2 2" xfId="28851" xr:uid="{F9DF3389-46C0-4F6D-87EA-4F9FA8FDD3EC}"/>
    <cellStyle name="Currency 4 4 2 2 2 2 2 3" xfId="26208" xr:uid="{A847656F-3BE7-420F-8BB9-FE71ECFC7CB1}"/>
    <cellStyle name="Currency 4 4 2 2 2 2 2 4" xfId="18562" xr:uid="{F9C791EA-47C4-4D6F-84B3-278E92AA242F}"/>
    <cellStyle name="Currency 4 4 2 2 2 2 3" xfId="11015" xr:uid="{B479306D-E10B-45A5-9E29-8F290E3E7518}"/>
    <cellStyle name="Currency 4 4 2 2 2 2 3 2" xfId="21395" xr:uid="{7B3583D4-0490-439D-9C9D-67AB612751A6}"/>
    <cellStyle name="Currency 4 4 2 2 2 2 4" xfId="25769" xr:uid="{ADDBE3C1-5401-4A68-A34B-E3EEB1E9444B}"/>
    <cellStyle name="Currency 4 4 2 2 2 2 5" xfId="15729" xr:uid="{FC29D236-847B-4302-B653-8FA99C016C7C}"/>
    <cellStyle name="Currency 4 4 2 2 2 3" xfId="2059" xr:uid="{00000000-0005-0000-0000-00008C030000}"/>
    <cellStyle name="Currency 4 4 2 2 2 4" xfId="5688" xr:uid="{49DCF050-5439-44B0-B2A0-27FBC55DC5F2}"/>
    <cellStyle name="Currency 4 4 2 2 2 4 2" xfId="29972" xr:uid="{D1DCE2EF-CF6D-4E8A-B51C-2B950AC4303B}"/>
    <cellStyle name="Currency 4 4 2 2 2 5" xfId="25499" xr:uid="{6C76CE48-A73C-420F-850E-F2D87934E8E8}"/>
    <cellStyle name="Currency 4 4 2 2 2 6" xfId="13617" xr:uid="{B236BE07-737A-4F1E-AECD-C28CF3BB3BBF}"/>
    <cellStyle name="Currency 4 4 2 2 3" xfId="1901" xr:uid="{00000000-0005-0000-0000-00008D030000}"/>
    <cellStyle name="Currency 4 4 2 2 3 2" xfId="4637" xr:uid="{0C00C94B-26DF-4D56-86FA-2DE02AE2073A}"/>
    <cellStyle name="Currency 4 4 2 2 3 2 2" xfId="9400" xr:uid="{8FB0F8C5-0716-4305-9138-95591A01C0EC}"/>
    <cellStyle name="Currency 4 4 2 2 3 2 2 2" xfId="19780" xr:uid="{EA6C1482-82CF-48AC-AB9E-080BC2C233C5}"/>
    <cellStyle name="Currency 4 4 2 2 3 2 3" xfId="12233" xr:uid="{0EF530DB-0878-4B04-871E-A8959322BCC1}"/>
    <cellStyle name="Currency 4 4 2 2 3 2 3 2" xfId="22613" xr:uid="{1E50517A-98E6-403B-AAB3-C323593220CF}"/>
    <cellStyle name="Currency 4 4 2 2 3 2 4" xfId="28532" xr:uid="{C961A8A3-2CAC-486B-AA24-F13E980734BC}"/>
    <cellStyle name="Currency 4 4 2 2 3 2 5" xfId="27741" xr:uid="{BEA10562-25F9-4A67-ABCB-2331AD229B15}"/>
    <cellStyle name="Currency 4 4 2 2 3 2 6" xfId="16947" xr:uid="{1E765E18-2498-4D09-BA71-010723323D88}"/>
    <cellStyle name="Currency 4 4 2 2 3 3" xfId="25166" xr:uid="{6CF94AE3-F2BC-4D46-A438-01193BD28FD6}"/>
    <cellStyle name="Currency 4 4 2 2 3 3 2" xfId="29915" xr:uid="{4DEBB916-963E-4C15-96CA-2D790B655BDA}"/>
    <cellStyle name="Currency 4 4 2 2 3 4" xfId="30026" xr:uid="{C5F67086-089E-473F-A519-DBC59DD5DC2B}"/>
    <cellStyle name="Currency 4 4 2 2 4" xfId="1899" xr:uid="{00000000-0005-0000-0000-00008E030000}"/>
    <cellStyle name="Currency 4 4 2 2 4 2" xfId="26966" xr:uid="{7B61A0D3-E365-47E1-BF65-D22D21EAE7CE}"/>
    <cellStyle name="Currency 4 4 2 2 4 3" xfId="26337" xr:uid="{E01B3AF2-4017-4494-9A21-EB0A702E2343}"/>
    <cellStyle name="Currency 4 4 2 2 5" xfId="4276" xr:uid="{6DC5CC5C-81B1-41CA-AF6F-42D5C858E366}"/>
    <cellStyle name="Currency 4 4 2 2 5 2" xfId="9048" xr:uid="{872823FF-714C-4919-9973-525F488C0AD6}"/>
    <cellStyle name="Currency 4 4 2 2 5 2 2" xfId="19428" xr:uid="{DA923F79-00BA-43E4-88B8-1823DF5B7DDC}"/>
    <cellStyle name="Currency 4 4 2 2 5 2 3" xfId="31052" xr:uid="{67C2670F-6277-4849-9F51-8CFAF8E73D83}"/>
    <cellStyle name="Currency 4 4 2 2 5 2 4" xfId="30855" xr:uid="{971BAED6-D407-4FD7-A43D-F427F1A24A97}"/>
    <cellStyle name="Currency 4 4 2 2 5 3" xfId="11881" xr:uid="{4488F104-BB63-424A-B6A4-DF65B16FE62A}"/>
    <cellStyle name="Currency 4 4 2 2 5 3 2" xfId="22261" xr:uid="{335289AC-A5B9-4F76-87A6-C8B175484858}"/>
    <cellStyle name="Currency 4 4 2 2 5 4" xfId="28124" xr:uid="{13C84519-E98E-4148-B72C-47FE7DBA1F15}"/>
    <cellStyle name="Currency 4 4 2 2 5 5" xfId="27305" xr:uid="{B8E4A41B-B127-429B-98E1-6EF7377FA336}"/>
    <cellStyle name="Currency 4 4 2 2 5 6" xfId="16595" xr:uid="{67B8AC4C-076B-42B0-9A7C-6FC78E05BE64}"/>
    <cellStyle name="Currency 4 4 2 2 6" xfId="4952" xr:uid="{EAAD5C14-B388-4533-BDE9-BA38E3AF803A}"/>
    <cellStyle name="Currency 4 4 2 2 6 2" xfId="25888" xr:uid="{E49C18D3-FB38-469E-8EA2-39A1D214DC13}"/>
    <cellStyle name="Currency 4 4 2 2 6 3" xfId="28566" xr:uid="{2E1853E3-62B7-4CC5-B257-0D16C2DE95E9}"/>
    <cellStyle name="Currency 4 4 2 2 6 4" xfId="14247" xr:uid="{8F5DAE46-A7AD-4C60-AF86-494ADEBA80E8}"/>
    <cellStyle name="Currency 4 4 2 2 7" xfId="6700" xr:uid="{53544C6D-2AA2-4246-8F53-958AF5BCE891}"/>
    <cellStyle name="Currency 4 4 2 2 7 2" xfId="17080" xr:uid="{21941154-B79A-4F77-838D-8F5E673FC827}"/>
    <cellStyle name="Currency 4 4 2 2 8" xfId="9533" xr:uid="{1D27AFAA-4D01-4EE1-B2E9-62A529030E4B}"/>
    <cellStyle name="Currency 4 4 2 2 8 2" xfId="19913" xr:uid="{ED8FA4F6-2117-4996-B6FC-DDA7A2612F4F}"/>
    <cellStyle name="Currency 4 4 2 2 9" xfId="23042" xr:uid="{61B35C58-98F4-487B-AA0D-5B8797BD6998}"/>
    <cellStyle name="Currency 4 4 2 3" xfId="1902" xr:uid="{00000000-0005-0000-0000-00008F030000}"/>
    <cellStyle name="Currency 4 4 2 3 2" xfId="3103" xr:uid="{00000000-0005-0000-0000-0000A8020000}"/>
    <cellStyle name="Currency 4 4 2 3 2 2" xfId="8183" xr:uid="{3B528368-0FAA-46F3-A206-3A93A5B139D4}"/>
    <cellStyle name="Currency 4 4 2 3 2 2 2" xfId="28852" xr:uid="{A30D016A-33D0-433E-9A70-42BF902C9450}"/>
    <cellStyle name="Currency 4 4 2 3 2 2 2 2" xfId="31236" xr:uid="{E94BF9FB-9A35-482A-8B21-EE0A99A9AEF2}"/>
    <cellStyle name="Currency 4 4 2 3 2 2 2 3" xfId="30857" xr:uid="{84D2B151-C397-47FE-9C49-48B74BB9F4A9}"/>
    <cellStyle name="Currency 4 4 2 3 2 2 3" xfId="26572" xr:uid="{CAF3D6DB-8A27-4249-9DF8-58FA3009249E}"/>
    <cellStyle name="Currency 4 4 2 3 2 2 4" xfId="18563" xr:uid="{59533188-AAA2-4A27-84AC-9B729203AB49}"/>
    <cellStyle name="Currency 4 4 2 3 2 3" xfId="11016" xr:uid="{59A4FE0E-396F-4DB4-BED8-6EA8B4E36012}"/>
    <cellStyle name="Currency 4 4 2 3 2 3 2" xfId="21396" xr:uid="{3C3A709D-827E-4127-A388-92EE304839C4}"/>
    <cellStyle name="Currency 4 4 2 3 2 4" xfId="23261" xr:uid="{12A27AB1-F8A3-47B3-9C80-05B24D69BA66}"/>
    <cellStyle name="Currency 4 4 2 3 2 5" xfId="15730" xr:uid="{8E99F1F0-99DF-4F1D-BEBD-3FA027A3087B}"/>
    <cellStyle name="Currency 4 4 2 3 3" xfId="3692" xr:uid="{00000000-0005-0000-0000-00008F030000}"/>
    <cellStyle name="Currency 4 4 2 3 4" xfId="4429" xr:uid="{F8CB2A5C-4D26-4BAD-8830-9C4F07E2F2A3}"/>
    <cellStyle name="Currency 4 4 2 3 4 2" xfId="9201" xr:uid="{4DC3113D-FC04-454A-85D0-39366B9F0756}"/>
    <cellStyle name="Currency 4 4 2 3 4 2 2" xfId="19581" xr:uid="{A8304793-2B18-4B4C-9B60-EDFE5C9562EF}"/>
    <cellStyle name="Currency 4 4 2 3 4 2 3" xfId="31095" xr:uid="{DBDCC3BC-59A6-4FDF-8CB5-5162634392A0}"/>
    <cellStyle name="Currency 4 4 2 3 4 2 4" xfId="30856" xr:uid="{E266DC82-37B3-4A61-9149-D8B676B10235}"/>
    <cellStyle name="Currency 4 4 2 3 4 3" xfId="12034" xr:uid="{CC4055C3-9AB9-48BA-B8E9-6F062B9F8F27}"/>
    <cellStyle name="Currency 4 4 2 3 4 3 2" xfId="22414" xr:uid="{3A3D4CBD-6E01-4641-AD71-CF8A85125E52}"/>
    <cellStyle name="Currency 4 4 2 3 4 4" xfId="16748" xr:uid="{9F1DF4B1-6A9D-463B-89D0-8A2B6CDAB99D}"/>
    <cellStyle name="Currency 4 4 2 3 5" xfId="5689" xr:uid="{C340B98F-AC3B-46E2-A9ED-DC08D3F861F0}"/>
    <cellStyle name="Currency 4 4 2 3 5 2" xfId="29703" xr:uid="{3EFD9C23-21A4-42B7-958E-84631AA98301}"/>
    <cellStyle name="Currency 4 4 2 3 5 2 2" xfId="30991" xr:uid="{8BD50B0A-F77B-4D5C-9272-98C9DD72C43D}"/>
    <cellStyle name="Currency 4 4 2 3 6" xfId="23542" xr:uid="{46D9FF0A-A3C3-41E8-8AD7-2B3DFD6AED77}"/>
    <cellStyle name="Currency 4 4 2 3 7" xfId="13618" xr:uid="{542F7D67-A4C1-4700-BB7E-DADA16235EDD}"/>
    <cellStyle name="Currency 4 4 2 4" xfId="1903" xr:uid="{00000000-0005-0000-0000-000090030000}"/>
    <cellStyle name="Currency 4 4 2 4 2" xfId="3101" xr:uid="{00000000-0005-0000-0000-0000A9020000}"/>
    <cellStyle name="Currency 4 4 2 4 2 2" xfId="8181" xr:uid="{17B8D159-7256-494F-B250-69E5D9BAD987}"/>
    <cellStyle name="Currency 4 4 2 4 2 2 2" xfId="28850" xr:uid="{EC7EE37A-1F50-4984-B8F6-00D4FE7D8E0D}"/>
    <cellStyle name="Currency 4 4 2 4 2 2 3" xfId="28629" xr:uid="{C9A4E31C-CD58-49A0-9548-1EEEE3BD061D}"/>
    <cellStyle name="Currency 4 4 2 4 2 2 4" xfId="18561" xr:uid="{2FBDEEA3-5C6D-4F5E-AA43-C3D5A9AD4D5E}"/>
    <cellStyle name="Currency 4 4 2 4 2 3" xfId="11014" xr:uid="{5CA98DED-1729-4747-B387-2556E0E9DF5F}"/>
    <cellStyle name="Currency 4 4 2 4 2 3 2" xfId="21394" xr:uid="{64DE3F4C-3939-4F6B-80DF-1E2EF6213C4F}"/>
    <cellStyle name="Currency 4 4 2 4 2 4" xfId="23674" xr:uid="{66CB5B40-14CE-477C-AA1C-4296E2E86AD6}"/>
    <cellStyle name="Currency 4 4 2 4 2 5" xfId="15728" xr:uid="{04B5EFF6-90EA-46B9-8433-3DA27578DA20}"/>
    <cellStyle name="Currency 4 4 2 4 3" xfId="3557" xr:uid="{00000000-0005-0000-0000-000090030000}"/>
    <cellStyle name="Currency 4 4 2 4 4" xfId="5690" xr:uid="{5A4FEA78-B599-41CC-9868-BAC943503E9D}"/>
    <cellStyle name="Currency 4 4 2 4 4 2" xfId="29971" xr:uid="{B94433C2-4C03-4B4D-94A5-E917D4637908}"/>
    <cellStyle name="Currency 4 4 2 4 5" xfId="25241" xr:uid="{1189934D-B514-4902-8BD7-4DD15F495D81}"/>
    <cellStyle name="Currency 4 4 2 4 6" xfId="13616" xr:uid="{FA1F9B35-0FF6-4C7F-BD90-8D63413D74B5}"/>
    <cellStyle name="Currency 4 4 2 5" xfId="1898" xr:uid="{00000000-0005-0000-0000-000091030000}"/>
    <cellStyle name="Currency 4 4 2 5 2" xfId="2613" xr:uid="{00000000-0005-0000-0000-0000AA020000}"/>
    <cellStyle name="Currency 4 4 2 5 2 2" xfId="7738" xr:uid="{37D6E4AC-6E33-48CD-B4F6-0F2D4F7211EE}"/>
    <cellStyle name="Currency 4 4 2 5 2 2 2" xfId="18118" xr:uid="{D5A6CDF3-81CB-4326-A0F4-7C6106191F34}"/>
    <cellStyle name="Currency 4 4 2 5 2 3" xfId="10571" xr:uid="{360FB14A-F563-424E-8F6B-7C3C04B9D6BE}"/>
    <cellStyle name="Currency 4 4 2 5 2 3 2" xfId="20951" xr:uid="{D5B3335F-D1F0-43A7-8E43-044703D0FA0A}"/>
    <cellStyle name="Currency 4 4 2 5 2 4" xfId="28619" xr:uid="{809EF085-D442-48A5-8B95-365BB7689706}"/>
    <cellStyle name="Currency 4 4 2 5 2 5" xfId="28704" xr:uid="{2E3EEC90-EDBD-455D-B6D2-470488E51772}"/>
    <cellStyle name="Currency 4 4 2 5 2 6" xfId="15285" xr:uid="{69626681-85A9-4215-9E2D-76B0326E7A5E}"/>
    <cellStyle name="Currency 4 4 2 5 3" xfId="3661" xr:uid="{00000000-0005-0000-0000-000091030000}"/>
    <cellStyle name="Currency 4 4 2 5 4" xfId="5687" xr:uid="{9A95B928-1804-4328-A082-0B5689D37A2C}"/>
    <cellStyle name="Currency 4 4 2 5 4 2" xfId="29886" xr:uid="{1E337AB5-CDC0-4D6B-AC88-B5A57522C2AF}"/>
    <cellStyle name="Currency 4 4 2 5 5" xfId="24928" xr:uid="{8411776B-11BF-4BE8-ABFA-40E931CBA0E3}"/>
    <cellStyle name="Currency 4 4 2 5 6" xfId="13001" xr:uid="{3E4E4568-3942-4CB4-B949-E39BC913EBD6}"/>
    <cellStyle name="Currency 4 4 2 6" xfId="2295" xr:uid="{00000000-0005-0000-0000-0000A5020000}"/>
    <cellStyle name="Currency 4 4 2 6 2" xfId="7422" xr:uid="{E769182C-50E2-494B-B656-84B35C9E559F}"/>
    <cellStyle name="Currency 4 4 2 6 2 2" xfId="17802" xr:uid="{84CAB30E-1C3F-4459-AD27-1DC4F7CF4018}"/>
    <cellStyle name="Currency 4 4 2 6 3" xfId="10255" xr:uid="{EC05B593-AEE7-4DB6-BC0C-A9497656B60F}"/>
    <cellStyle name="Currency 4 4 2 6 3 2" xfId="20635" xr:uid="{83854D91-4B8B-4C36-82F1-7F454EDB584A}"/>
    <cellStyle name="Currency 4 4 2 6 4" xfId="24743" xr:uid="{C669A425-66C2-4ED1-A1DF-A830A5952BA5}"/>
    <cellStyle name="Currency 4 4 2 6 5" xfId="28463" xr:uid="{912F3BA5-9B24-44BA-8038-B34D4DF4ED18}"/>
    <cellStyle name="Currency 4 4 2 6 6" xfId="14969" xr:uid="{641CB3F8-BA3B-4F14-922D-071F117F0920}"/>
    <cellStyle name="Currency 4 4 2 7" xfId="3830" xr:uid="{3FE98610-9D18-4345-AD19-91A8C7D105E1}"/>
    <cellStyle name="Currency 4 4 2 7 2" xfId="8663" xr:uid="{5C5AC266-51EB-4694-89B0-52A9EFCE5390}"/>
    <cellStyle name="Currency 4 4 2 7 2 2" xfId="19043" xr:uid="{015B5D4E-6227-4C9C-ABC6-C1B4B6FAFFEA}"/>
    <cellStyle name="Currency 4 4 2 7 3" xfId="11496" xr:uid="{27C27FC8-0E34-4E18-A02C-78CA3130BED3}"/>
    <cellStyle name="Currency 4 4 2 7 3 2" xfId="21876" xr:uid="{1C3B1938-8D74-4943-B0AF-DC54C33600CD}"/>
    <cellStyle name="Currency 4 4 2 7 4" xfId="27627" xr:uid="{0462E136-9BD1-4F29-83FA-58F2DDCE40C6}"/>
    <cellStyle name="Currency 4 4 2 7 5" xfId="28513" xr:uid="{A60B902E-5467-4FE7-9F66-80C1EDACA61A}"/>
    <cellStyle name="Currency 4 4 2 7 6" xfId="16210" xr:uid="{34ED2F95-0A2F-4442-AB6C-F9A33800E411}"/>
    <cellStyle name="Currency 4 4 2 8" xfId="4951" xr:uid="{070C5DCD-F2E8-4339-A158-DD67509D6194}"/>
    <cellStyle name="Currency 4 4 2 8 2" xfId="14246" xr:uid="{18E2B826-99F8-4C7C-A55E-3ABFEFCC4102}"/>
    <cellStyle name="Currency 4 4 2 9" xfId="6699" xr:uid="{7D36F73A-72D9-4DA8-A62D-5C3412A1B7BA}"/>
    <cellStyle name="Currency 4 4 2 9 2" xfId="17079" xr:uid="{E341D44A-0501-45F4-9C3E-5483722A356E}"/>
    <cellStyle name="Currency 4 4 3" xfId="571" xr:uid="{00000000-0005-0000-0000-000092030000}"/>
    <cellStyle name="Currency 4 4 3 10" xfId="12685" xr:uid="{FEA75997-780D-472D-A3E4-56A6D8F8D8D1}"/>
    <cellStyle name="Currency 4 4 3 2" xfId="1905" xr:uid="{00000000-0005-0000-0000-000093030000}"/>
    <cellStyle name="Currency 4 4 3 2 2" xfId="3104" xr:uid="{00000000-0005-0000-0000-0000AC020000}"/>
    <cellStyle name="Currency 4 4 3 2 2 2" xfId="8184" xr:uid="{28A35267-3598-4547-B6FF-E3EA3107BCDF}"/>
    <cellStyle name="Currency 4 4 3 2 2 2 2" xfId="28853" xr:uid="{C67EC69A-2795-4635-AE3E-6A52A68182C3}"/>
    <cellStyle name="Currency 4 4 3 2 2 2 3" xfId="28467" xr:uid="{1D2F5812-0DA1-46AE-A5EC-23E1466B517C}"/>
    <cellStyle name="Currency 4 4 3 2 2 2 4" xfId="18564" xr:uid="{D286A884-068B-4F1B-B885-4ECF551E0351}"/>
    <cellStyle name="Currency 4 4 3 2 2 3" xfId="11017" xr:uid="{700160F2-40F2-48D5-9BE8-A4A1DCE89E6E}"/>
    <cellStyle name="Currency 4 4 3 2 2 3 2" xfId="21397" xr:uid="{32E4A722-FF26-4FBB-A586-1710AD22DEE3}"/>
    <cellStyle name="Currency 4 4 3 2 2 4" xfId="24461" xr:uid="{E2B1710F-D7E1-4F28-AC95-993566A223BF}"/>
    <cellStyle name="Currency 4 4 3 2 2 5" xfId="15731" xr:uid="{8A4C1AFD-8D7A-4968-B92C-20CA0B358FAF}"/>
    <cellStyle name="Currency 4 4 3 2 3" xfId="3554" xr:uid="{00000000-0005-0000-0000-000093030000}"/>
    <cellStyle name="Currency 4 4 3 2 4" xfId="5691" xr:uid="{AC107150-D7A8-43D6-A222-7FFF60EC771B}"/>
    <cellStyle name="Currency 4 4 3 2 4 2" xfId="29973" xr:uid="{C447A071-5548-47AC-88AC-3044929A90F6}"/>
    <cellStyle name="Currency 4 4 3 2 5" xfId="23788" xr:uid="{6D5A2966-DEC8-4195-9E57-33702C82F7AF}"/>
    <cellStyle name="Currency 4 4 3 2 6" xfId="13619" xr:uid="{41C66B63-F1BD-466A-91A3-EE4E189FBDC5}"/>
    <cellStyle name="Currency 4 4 3 3" xfId="1906" xr:uid="{00000000-0005-0000-0000-000094030000}"/>
    <cellStyle name="Currency 4 4 3 3 2" xfId="2695" xr:uid="{00000000-0005-0000-0000-0000AD020000}"/>
    <cellStyle name="Currency 4 4 3 3 2 2" xfId="7819" xr:uid="{F4A44545-97FC-4ABC-B0CA-0534910A0E56}"/>
    <cellStyle name="Currency 4 4 3 3 2 2 2" xfId="18199" xr:uid="{4FCEEDDB-95A9-49A5-A002-DB520D4E0F2F}"/>
    <cellStyle name="Currency 4 4 3 3 2 3" xfId="10652" xr:uid="{A00B99ED-6FFB-4878-96CC-4D02ACAF498A}"/>
    <cellStyle name="Currency 4 4 3 3 2 3 2" xfId="21032" xr:uid="{4899BC26-5703-4E8C-9F3A-C9D8141923CF}"/>
    <cellStyle name="Currency 4 4 3 3 2 4" xfId="15366" xr:uid="{B68A6950-1935-433C-9F30-5649A67CDB1F}"/>
    <cellStyle name="Currency 4 4 3 3 2 5" xfId="30452" xr:uid="{3220311B-FB69-4A21-9EA6-BA827237813C}"/>
    <cellStyle name="Currency 4 4 3 3 3" xfId="3584" xr:uid="{00000000-0005-0000-0000-000094030000}"/>
    <cellStyle name="Currency 4 4 3 3 4" xfId="5692" xr:uid="{193A20EF-0047-4A6C-B664-DEFD302C7B8D}"/>
    <cellStyle name="Currency 4 4 3 3 4 2" xfId="29914" xr:uid="{42A8928A-AD1B-4DB0-86BB-E8BF6D29469A}"/>
    <cellStyle name="Currency 4 4 3 3 5" xfId="22806" xr:uid="{D25D342D-75CA-4B2D-B80B-1365CC0697DE}"/>
    <cellStyle name="Currency 4 4 3 3 6" xfId="13110" xr:uid="{F258322D-6E49-4C94-BB42-D022721D18A1}"/>
    <cellStyle name="Currency 4 4 3 4" xfId="1904" xr:uid="{00000000-0005-0000-0000-000095030000}"/>
    <cellStyle name="Currency 4 4 3 4 2" xfId="3770" xr:uid="{07F20531-A377-448D-B2B8-5E0726E4CBB2}"/>
    <cellStyle name="Currency 4 4 3 4 2 2" xfId="8614" xr:uid="{76E14BB7-D181-41E8-B76A-F4E1F05ABA42}"/>
    <cellStyle name="Currency 4 4 3 4 2 2 2" xfId="18994" xr:uid="{E2D1C956-7BE2-4240-9848-9C0D30018986}"/>
    <cellStyle name="Currency 4 4 3 4 2 3" xfId="11447" xr:uid="{A905F953-8ED5-4CF9-95A4-615ED1708C5A}"/>
    <cellStyle name="Currency 4 4 3 4 2 3 2" xfId="21827" xr:uid="{802B883D-F7B5-4863-84E2-8110B3E7C1FB}"/>
    <cellStyle name="Currency 4 4 3 4 2 4" xfId="25972" xr:uid="{7B0FDD69-632A-4DC5-87F6-15114CCC50D2}"/>
    <cellStyle name="Currency 4 4 3 4 2 5" xfId="27419" xr:uid="{B0617012-55C5-4B9D-9146-D67D52658F3F}"/>
    <cellStyle name="Currency 4 4 3 4 2 6" xfId="16161" xr:uid="{575C6C11-3418-4007-9630-4BC7159E78AA}"/>
    <cellStyle name="Currency 4 4 3 4 3" xfId="22864" xr:uid="{1A29221E-C015-45FA-9134-C2C3C9F98B1E}"/>
    <cellStyle name="Currency 4 4 3 5" xfId="4139" xr:uid="{D4B1C4AC-16F6-4633-954B-0E0639E01914}"/>
    <cellStyle name="Currency 4 4 3 5 2" xfId="8911" xr:uid="{D7A5433B-2D57-4DA7-A6D4-3BD9D4C7D0DC}"/>
    <cellStyle name="Currency 4 4 3 5 2 2" xfId="29014" xr:uid="{EC1ADC02-8593-4A90-A032-DC0937DEC627}"/>
    <cellStyle name="Currency 4 4 3 5 2 3" xfId="26750" xr:uid="{551323B0-0D08-4463-B72F-EEF383D59218}"/>
    <cellStyle name="Currency 4 4 3 5 2 4" xfId="19291" xr:uid="{A9E9D21B-0A62-44F0-AB74-22AE5AD93639}"/>
    <cellStyle name="Currency 4 4 3 5 2 5" xfId="31021" xr:uid="{C772FF49-A530-4A0E-B7EF-F2DE775CB904}"/>
    <cellStyle name="Currency 4 4 3 5 3" xfId="11744" xr:uid="{7FB50B49-0896-451A-BBB1-938C24C33B3A}"/>
    <cellStyle name="Currency 4 4 3 5 3 2" xfId="22124" xr:uid="{AAA9B7F7-BD78-41D7-90CE-DE4F4B1FCF26}"/>
    <cellStyle name="Currency 4 4 3 5 4" xfId="25538" xr:uid="{5242B304-AD13-4A62-B493-DDBA6577F6BA}"/>
    <cellStyle name="Currency 4 4 3 5 5" xfId="16458" xr:uid="{D206A757-E919-4031-A5E0-10222AEA5ABD}"/>
    <cellStyle name="Currency 4 4 3 6" xfId="4953" xr:uid="{FA65F11D-481D-4170-8FA9-798AA2830B03}"/>
    <cellStyle name="Currency 4 4 3 6 2" xfId="27068" xr:uid="{BF1A825B-FB2D-457F-BB69-1A877B3C389E}"/>
    <cellStyle name="Currency 4 4 3 6 3" xfId="26850" xr:uid="{7A281B76-9630-499F-A6B8-7D065D0DF04C}"/>
    <cellStyle name="Currency 4 4 3 6 4" xfId="14248" xr:uid="{F93EA684-5F36-4F2A-9DA9-44F08D372E5C}"/>
    <cellStyle name="Currency 4 4 3 7" xfId="6701" xr:uid="{5212CBAC-1EE9-4989-8552-1BB543D5560E}"/>
    <cellStyle name="Currency 4 4 3 7 2" xfId="26031" xr:uid="{AE55EBFC-81F0-4FFF-A7C4-B51FE344C49E}"/>
    <cellStyle name="Currency 4 4 3 7 3" xfId="27023" xr:uid="{F22A5A6A-32A6-49E5-96B0-484D43E6094B}"/>
    <cellStyle name="Currency 4 4 3 7 4" xfId="17081" xr:uid="{4022AFF0-7B99-4C08-BBE1-DF9E77BD4DA2}"/>
    <cellStyle name="Currency 4 4 3 8" xfId="9534" xr:uid="{BC568C3D-AE73-4B82-BFB4-A38DC814868E}"/>
    <cellStyle name="Currency 4 4 3 8 2" xfId="19914" xr:uid="{F0944CF6-52BD-4779-B313-62D489AF6120}"/>
    <cellStyle name="Currency 4 4 3 9" xfId="25501" xr:uid="{F6E34D30-A59B-4D54-AD44-B7D52207DF03}"/>
    <cellStyle name="Currency 4 4 4" xfId="572" xr:uid="{00000000-0005-0000-0000-000096030000}"/>
    <cellStyle name="Currency 4 4 4 10" xfId="13620" xr:uid="{22A6E31E-BFED-4155-83F3-C6B38C339ED3}"/>
    <cellStyle name="Currency 4 4 4 2" xfId="1908" xr:uid="{00000000-0005-0000-0000-000097030000}"/>
    <cellStyle name="Currency 4 4 4 2 2" xfId="23514" xr:uid="{6C469949-B796-41B0-A72C-3324EE72B59F}"/>
    <cellStyle name="Currency 4 4 4 2 2 2" xfId="29795" xr:uid="{F7B71C15-7722-459E-8BE7-FADD50187F71}"/>
    <cellStyle name="Currency 4 4 4 2 2 2 2" xfId="30859" xr:uid="{9D9B1BB6-7F98-4579-9936-669B30E05F76}"/>
    <cellStyle name="Currency 4 4 4 2 3" xfId="23158" xr:uid="{84ACC6A3-99BA-4642-A269-125562AF4504}"/>
    <cellStyle name="Currency 4 4 4 2 4" xfId="30064" xr:uid="{1B217033-AB76-4D61-9FDE-F4F6F11BB015}"/>
    <cellStyle name="Currency 4 4 4 3" xfId="1909" xr:uid="{00000000-0005-0000-0000-000098030000}"/>
    <cellStyle name="Currency 4 4 4 4" xfId="1907" xr:uid="{00000000-0005-0000-0000-000099030000}"/>
    <cellStyle name="Currency 4 4 4 5" xfId="4430" xr:uid="{85B45310-3D57-4A81-877C-479B1DFC9977}"/>
    <cellStyle name="Currency 4 4 4 5 2" xfId="9202" xr:uid="{2BBECCD9-6495-43AF-86E0-81F64B2A7737}"/>
    <cellStyle name="Currency 4 4 4 5 2 2" xfId="19582" xr:uid="{23BF737A-2D23-4F63-9F38-0B7BFF6210B1}"/>
    <cellStyle name="Currency 4 4 4 5 2 3" xfId="31096" xr:uid="{922E07EA-F204-451A-9C0B-BC8E8926C35D}"/>
    <cellStyle name="Currency 4 4 4 5 2 4" xfId="30858" xr:uid="{301E1222-4E62-42A9-A362-C26BC40FFCB3}"/>
    <cellStyle name="Currency 4 4 4 5 3" xfId="12035" xr:uid="{2444FECE-BC68-423D-839C-5CE3B4F9BC1B}"/>
    <cellStyle name="Currency 4 4 4 5 3 2" xfId="22415" xr:uid="{58EF8FE6-53F6-4028-B2BB-75F236249CBD}"/>
    <cellStyle name="Currency 4 4 4 5 4" xfId="16749" xr:uid="{B558872C-317E-4B14-AB9F-874B55B2F5C5}"/>
    <cellStyle name="Currency 4 4 4 6" xfId="4954" xr:uid="{18ABB6A8-C403-456C-98F4-0EE04349E584}"/>
    <cellStyle name="Currency 4 4 4 6 2" xfId="14249" xr:uid="{58E46FBB-755C-4FB2-A35F-47E549F0BD49}"/>
    <cellStyle name="Currency 4 4 4 7" xfId="6702" xr:uid="{596064E9-A3D6-4168-8E40-533C5FE5261B}"/>
    <cellStyle name="Currency 4 4 4 7 2" xfId="17082" xr:uid="{4EDFE94E-D8DB-4C33-9E32-6E6954FC7DB2}"/>
    <cellStyle name="Currency 4 4 4 8" xfId="9535" xr:uid="{7E8CFD0C-E04E-4D79-A5B5-E36825FD963E}"/>
    <cellStyle name="Currency 4 4 4 8 2" xfId="19915" xr:uid="{D344D597-610C-4218-9B56-5A1108029B26}"/>
    <cellStyle name="Currency 4 4 4 9" xfId="22776" xr:uid="{273C5658-5482-4CBD-8210-7DC046A9AB81}"/>
    <cellStyle name="Currency 4 4 5" xfId="1910" xr:uid="{00000000-0005-0000-0000-00009A030000}"/>
    <cellStyle name="Currency 4 4 5 2" xfId="2884" xr:uid="{00000000-0005-0000-0000-0000AF020000}"/>
    <cellStyle name="Currency 4 4 5 2 2" xfId="8001" xr:uid="{E706C878-2C34-422A-A8A0-D864701A29BC}"/>
    <cellStyle name="Currency 4 4 5 2 2 2" xfId="26459" xr:uid="{8F6912E3-A45B-4771-8C84-42F8D99A8E39}"/>
    <cellStyle name="Currency 4 4 5 2 2 2 2" xfId="31177" xr:uid="{E6ECC9DB-DC28-467B-B7F1-CDE8E720F8D3}"/>
    <cellStyle name="Currency 4 4 5 2 2 2 3" xfId="30860" xr:uid="{8A1F00C7-AFCE-4683-94ED-A78DC54E07F5}"/>
    <cellStyle name="Currency 4 4 5 2 2 3" xfId="28363" xr:uid="{3E644810-A0E0-49AF-9121-6E0D617C9F9B}"/>
    <cellStyle name="Currency 4 4 5 2 2 4" xfId="18381" xr:uid="{48D5BEDA-330E-4BCC-B7F7-1F58EFDF3FAB}"/>
    <cellStyle name="Currency 4 4 5 2 3" xfId="10834" xr:uid="{8385A4A4-CAE6-464C-8D6D-09A97C966A1D}"/>
    <cellStyle name="Currency 4 4 5 2 3 2" xfId="21214" xr:uid="{2D781732-0962-4F77-983C-1CDD76FA6BB9}"/>
    <cellStyle name="Currency 4 4 5 2 4" xfId="25204" xr:uid="{4BA2EDA2-92EE-40D3-8CD0-5982FF26CE6C}"/>
    <cellStyle name="Currency 4 4 5 2 5" xfId="15548" xr:uid="{6D334121-FCC4-4222-AF17-882F68418372}"/>
    <cellStyle name="Currency 4 4 5 3" xfId="3560" xr:uid="{00000000-0005-0000-0000-00009A030000}"/>
    <cellStyle name="Currency 4 4 5 4" xfId="5693" xr:uid="{185473FA-8510-43D0-BF8C-2C41F88C632B}"/>
    <cellStyle name="Currency 4 4 5 4 2" xfId="29849" xr:uid="{53673545-98E4-4DAE-8363-8BC88BF5941E}"/>
    <cellStyle name="Currency 4 4 5 5" xfId="22972" xr:uid="{C3CB335E-5D79-45F9-AA49-2C67A54AC125}"/>
    <cellStyle name="Currency 4 4 5 6" xfId="13383" xr:uid="{E33E0FD3-8ACA-447C-B22D-09D67C881F8C}"/>
    <cellStyle name="Currency 4 4 6" xfId="1911" xr:uid="{00000000-0005-0000-0000-00009B030000}"/>
    <cellStyle name="Currency 4 4 6 2" xfId="2450" xr:uid="{00000000-0005-0000-0000-0000B0020000}"/>
    <cellStyle name="Currency 4 4 6 2 2" xfId="7575" xr:uid="{8C7E1CB5-24B2-4C06-B574-3CCF8E4D4FAF}"/>
    <cellStyle name="Currency 4 4 6 2 2 2" xfId="17955" xr:uid="{6A488EF1-40BC-410B-A9DD-E4DD703411B9}"/>
    <cellStyle name="Currency 4 4 6 2 3" xfId="10408" xr:uid="{2C895468-9D6B-45DE-9B6E-63DB10E7354C}"/>
    <cellStyle name="Currency 4 4 6 2 3 2" xfId="20788" xr:uid="{04CD12E1-4B0D-4532-9DDB-BE35C5B28512}"/>
    <cellStyle name="Currency 4 4 6 2 4" xfId="27416" xr:uid="{D1E79319-E313-4D2C-9D9E-08BDF44ED27D}"/>
    <cellStyle name="Currency 4 4 6 2 5" xfId="26268" xr:uid="{1AE1D3C1-28D4-4D37-86B0-3452ECD9B6AA}"/>
    <cellStyle name="Currency 4 4 6 2 6" xfId="15122" xr:uid="{C20D0B3A-B542-4016-967C-E7A10907E596}"/>
    <cellStyle name="Currency 4 4 6 3" xfId="3592" xr:uid="{00000000-0005-0000-0000-00009B030000}"/>
    <cellStyle name="Currency 4 4 6 4" xfId="5694" xr:uid="{2C0CC53D-152E-44E5-AED9-191AC3BD2EEB}"/>
    <cellStyle name="Currency 4 4 6 4 2" xfId="29860" xr:uid="{349FD21A-67D9-40B3-8E31-F2333293EFC2}"/>
    <cellStyle name="Currency 4 4 6 5" xfId="25350" xr:uid="{8FD0F9DD-B8DA-44AE-86E7-B484DD0FA26C}"/>
    <cellStyle name="Currency 4 4 6 6" xfId="12838" xr:uid="{AD2A135C-E052-4007-9C51-0C179C5E7320}"/>
    <cellStyle name="Currency 4 4 7" xfId="1897" xr:uid="{00000000-0005-0000-0000-00009C030000}"/>
    <cellStyle name="Currency 4 4 7 2" xfId="2204" xr:uid="{00000000-0005-0000-0000-0000A4020000}"/>
    <cellStyle name="Currency 4 4 7 2 2" xfId="7331" xr:uid="{62EF3B49-9C3F-4DB0-8470-22FF7A1A9DB0}"/>
    <cellStyle name="Currency 4 4 7 2 2 2" xfId="17711" xr:uid="{8274FE90-26AD-47D5-B025-2D6ABB711C56}"/>
    <cellStyle name="Currency 4 4 7 2 3" xfId="10164" xr:uid="{080EBF57-24D2-4B02-8980-3C5D00F55BB7}"/>
    <cellStyle name="Currency 4 4 7 2 3 2" xfId="20544" xr:uid="{0372398F-1696-4722-9F52-2C7BF476EABC}"/>
    <cellStyle name="Currency 4 4 7 2 4" xfId="27694" xr:uid="{260BCC71-9ADF-41F7-9F7F-8DDE0748C47A}"/>
    <cellStyle name="Currency 4 4 7 2 5" xfId="26532" xr:uid="{CD9566BE-C759-4FE2-8BFE-14AD9676A026}"/>
    <cellStyle name="Currency 4 4 7 2 6" xfId="14878" xr:uid="{70853DB0-5ABB-4046-A264-8072BB939B1E}"/>
    <cellStyle name="Currency 4 4 7 3" xfId="3550" xr:uid="{00000000-0005-0000-0000-00009C030000}"/>
    <cellStyle name="Currency 4 4 7 4" xfId="23996" xr:uid="{3627A03A-4482-445B-90C3-B16E8F917721}"/>
    <cellStyle name="Currency 4 4 8" xfId="3884" xr:uid="{8F492FEB-DD26-4D92-B639-56080C96DAD0}"/>
    <cellStyle name="Currency 4 4 8 2" xfId="8716" xr:uid="{DAD2360B-067F-4D07-A858-480B67333D2B}"/>
    <cellStyle name="Currency 4 4 8 2 2" xfId="19096" xr:uid="{C7898B95-E082-451B-B2EC-50C3150B9BA5}"/>
    <cellStyle name="Currency 4 4 8 3" xfId="11549" xr:uid="{5D0C0B8C-1995-4240-B3F9-561A2014C994}"/>
    <cellStyle name="Currency 4 4 8 3 2" xfId="21929" xr:uid="{EE1C25E8-167D-4C7C-B018-6839FBE69164}"/>
    <cellStyle name="Currency 4 4 8 4" xfId="26449" xr:uid="{82287D56-B02D-4F68-B9A6-64009DFF896E}"/>
    <cellStyle name="Currency 4 4 8 5" xfId="28737" xr:uid="{F831583E-FE89-4A56-8161-10A6D8C24FD3}"/>
    <cellStyle name="Currency 4 4 8 6" xfId="16263" xr:uid="{30ACCFBB-EB86-4E6F-8833-07FD0F8ACD5B}"/>
    <cellStyle name="Currency 4 4 9" xfId="4950" xr:uid="{CDC5A57C-39E3-4F44-8543-1AF3DDF56F13}"/>
    <cellStyle name="Currency 4 4 9 2" xfId="26486" xr:uid="{B2BCE877-50E5-41D9-B7EB-2E62128CFE4F}"/>
    <cellStyle name="Currency 4 4 9 3" xfId="28379" xr:uid="{B9AD3C45-5151-45F4-9C1E-9B37CB2D1074}"/>
    <cellStyle name="Currency 4 4 9 4" xfId="14245" xr:uid="{8E423349-87EE-42D6-AED9-9F1C41279132}"/>
    <cellStyle name="Currency 4 5" xfId="573" xr:uid="{00000000-0005-0000-0000-00009D030000}"/>
    <cellStyle name="Currency 4 5 10" xfId="6703" xr:uid="{96D8005A-5D5D-4F79-BBBF-7E5CB28B4B4F}"/>
    <cellStyle name="Currency 4 5 10 2" xfId="17083" xr:uid="{81F424D6-4264-4E30-BEB1-0817CD168E12}"/>
    <cellStyle name="Currency 4 5 11" xfId="9536" xr:uid="{3F991DD6-16B1-4177-928C-BAF66C83B4F2}"/>
    <cellStyle name="Currency 4 5 11 2" xfId="19916" xr:uid="{A7B41CDA-B897-4123-A170-00939D138172}"/>
    <cellStyle name="Currency 4 5 12" xfId="23112" xr:uid="{E500777F-BE40-4CCF-A9CD-C9040D92E351}"/>
    <cellStyle name="Currency 4 5 13" xfId="12528" xr:uid="{1D7A1179-43DD-4B78-BF9D-06270AD4081B}"/>
    <cellStyle name="Currency 4 5 2" xfId="574" xr:uid="{00000000-0005-0000-0000-00009E030000}"/>
    <cellStyle name="Currency 4 5 2 10" xfId="24625" xr:uid="{936AD911-D8C4-43A4-826C-E4A0CEE467A1}"/>
    <cellStyle name="Currency 4 5 2 11" xfId="12686" xr:uid="{3BE07639-9D6E-46C0-8899-0CFA846D1B4E}"/>
    <cellStyle name="Currency 4 5 2 2" xfId="575" xr:uid="{00000000-0005-0000-0000-00009F030000}"/>
    <cellStyle name="Currency 4 5 2 2 2" xfId="1915" xr:uid="{00000000-0005-0000-0000-0000A0030000}"/>
    <cellStyle name="Currency 4 5 2 2 2 2" xfId="25698" xr:uid="{4DA1172A-F308-41C1-8CF1-3AFF6E52A4D0}"/>
    <cellStyle name="Currency 4 5 2 2 2 2 2" xfId="29814" xr:uid="{54AEC88B-7641-4033-8E17-654214DB9AAB}"/>
    <cellStyle name="Currency 4 5 2 2 2 2 2 2" xfId="30862" xr:uid="{7381C2EE-3CA1-46AD-B6E8-34B86631DCC2}"/>
    <cellStyle name="Currency 4 5 2 2 2 3" xfId="25549" xr:uid="{28F1393C-3413-4434-818B-1BEA030FD1C4}"/>
    <cellStyle name="Currency 4 5 2 2 2 4" xfId="30065" xr:uid="{0B5255B4-B7A2-4EE0-89D0-EB53C585A7A2}"/>
    <cellStyle name="Currency 4 5 2 2 3" xfId="1916" xr:uid="{00000000-0005-0000-0000-0000A1030000}"/>
    <cellStyle name="Currency 4 5 2 2 3 2" xfId="28278" xr:uid="{50B40CE8-5CD9-417B-992B-76488973FBEE}"/>
    <cellStyle name="Currency 4 5 2 2 3 3" xfId="27748" xr:uid="{8C12FD05-3DB0-4D9C-B5B8-A93CD492E9A2}"/>
    <cellStyle name="Currency 4 5 2 2 4" xfId="1914" xr:uid="{00000000-0005-0000-0000-0000A2030000}"/>
    <cellStyle name="Currency 4 5 2 2 5" xfId="4957" xr:uid="{06F5503A-5501-48DF-AE79-3F46F4403A51}"/>
    <cellStyle name="Currency 4 5 2 2 5 2" xfId="28397" xr:uid="{6F744894-9EB6-451C-8783-B144588227CA}"/>
    <cellStyle name="Currency 4 5 2 2 5 2 2" xfId="31205" xr:uid="{D619C706-0816-463B-AC58-19A8A3D29D53}"/>
    <cellStyle name="Currency 4 5 2 2 5 2 3" xfId="30861" xr:uid="{B367D80E-8DFE-4B0E-B803-BCECA40AD35A}"/>
    <cellStyle name="Currency 4 5 2 2 5 3" xfId="26343" xr:uid="{DD6A66B5-B137-407F-9C2F-621CDB3F8CC8}"/>
    <cellStyle name="Currency 4 5 2 2 5 4" xfId="14252" xr:uid="{D83F280C-9B11-4050-AC8A-E67693348519}"/>
    <cellStyle name="Currency 4 5 2 2 6" xfId="6705" xr:uid="{EE93D6B9-B3EB-4524-A2EE-0312B0817817}"/>
    <cellStyle name="Currency 4 5 2 2 6 2" xfId="17085" xr:uid="{53293CAC-3243-4905-A96F-0BE3DAB1F405}"/>
    <cellStyle name="Currency 4 5 2 2 7" xfId="9538" xr:uid="{EBBCB11B-E385-46E9-9E80-D9F72677C98A}"/>
    <cellStyle name="Currency 4 5 2 2 7 2" xfId="19918" xr:uid="{F9E1AEC7-09F0-49FB-96CF-0604B4EEA2D1}"/>
    <cellStyle name="Currency 4 5 2 2 8" xfId="24940" xr:uid="{3AB8780B-A800-4DD5-8250-85632D3B4D59}"/>
    <cellStyle name="Currency 4 5 2 2 9" xfId="13621" xr:uid="{A648DF40-1D57-43EF-902C-77D60F3FB356}"/>
    <cellStyle name="Currency 4 5 2 3" xfId="1917" xr:uid="{00000000-0005-0000-0000-0000A3030000}"/>
    <cellStyle name="Currency 4 5 2 3 2" xfId="2696" xr:uid="{00000000-0005-0000-0000-0000B4020000}"/>
    <cellStyle name="Currency 4 5 2 3 2 2" xfId="7820" xr:uid="{67C18852-F72D-450B-B688-FF3BB6681BEB}"/>
    <cellStyle name="Currency 4 5 2 3 2 2 2" xfId="18200" xr:uid="{6B9144A4-11AF-4880-AF7A-EFF01DABC516}"/>
    <cellStyle name="Currency 4 5 2 3 2 3" xfId="10653" xr:uid="{DACA02BB-B318-4FFD-A752-9E48C2216722}"/>
    <cellStyle name="Currency 4 5 2 3 2 3 2" xfId="21033" xr:uid="{E723C75D-F9F7-4F0C-B47B-9E2213D69722}"/>
    <cellStyle name="Currency 4 5 2 3 2 4" xfId="15367" xr:uid="{B860F650-DF92-412F-A990-63AF6856B0E9}"/>
    <cellStyle name="Currency 4 5 2 3 2 5" xfId="30453" xr:uid="{355E64D1-2E56-48F9-84A3-D2E0274B7114}"/>
    <cellStyle name="Currency 4 5 2 3 3" xfId="3675" xr:uid="{00000000-0005-0000-0000-0000A3030000}"/>
    <cellStyle name="Currency 4 5 2 3 4" xfId="5695" xr:uid="{0CD193E0-BEC1-4BF2-9788-987F9986CB96}"/>
    <cellStyle name="Currency 4 5 2 3 4 2" xfId="29759" xr:uid="{99F86FCC-1A9F-4D57-BA3E-48351CE66BC9}"/>
    <cellStyle name="Currency 4 5 2 3 5" xfId="25187" xr:uid="{125BE751-1BD6-47F7-842E-CEBBAC01888C}"/>
    <cellStyle name="Currency 4 5 2 3 6" xfId="13112" xr:uid="{21994009-8AC5-412E-B726-0E1FDA509878}"/>
    <cellStyle name="Currency 4 5 2 4" xfId="1918" xr:uid="{00000000-0005-0000-0000-0000A4030000}"/>
    <cellStyle name="Currency 4 5 2 4 2" xfId="4631" xr:uid="{BA18F28B-B30E-475A-A9D3-122AB6CEE39E}"/>
    <cellStyle name="Currency 4 5 2 4 2 2" xfId="9398" xr:uid="{9A68ECEB-8860-4DAC-A876-F0FFE7E1EBBD}"/>
    <cellStyle name="Currency 4 5 2 4 2 2 2" xfId="19778" xr:uid="{3A8E03A7-588B-4FE6-96FE-51678034FA98}"/>
    <cellStyle name="Currency 4 5 2 4 2 2 3" xfId="31107" xr:uid="{49C92F80-9083-4A60-A898-B9E99DF67213}"/>
    <cellStyle name="Currency 4 5 2 4 2 2 4" xfId="30863" xr:uid="{6CEECFC6-3451-4ABE-A9DF-E8C6F4B15275}"/>
    <cellStyle name="Currency 4 5 2 4 2 3" xfId="12231" xr:uid="{8EC2CF1B-DDA4-40E6-82CF-831E173360E4}"/>
    <cellStyle name="Currency 4 5 2 4 2 3 2" xfId="22611" xr:uid="{6B75FAE7-0EB2-4AF6-90E3-7863B23C4EC5}"/>
    <cellStyle name="Currency 4 5 2 4 2 4" xfId="27723" xr:uid="{21ADC332-137F-4210-8E5E-06BFA4605AD4}"/>
    <cellStyle name="Currency 4 5 2 4 2 5" xfId="28414" xr:uid="{4D589DCE-7D71-4DC6-8C8F-0F643AD2B7CC}"/>
    <cellStyle name="Currency 4 5 2 4 2 6" xfId="16945" xr:uid="{735BD329-52F2-4E9F-8861-1305BAC1A1BF}"/>
    <cellStyle name="Currency 4 5 2 4 3" xfId="22665" xr:uid="{B1B04259-86DC-4B25-824F-1D24D88090AB}"/>
    <cellStyle name="Currency 4 5 2 4 3 2" xfId="29916" xr:uid="{5BBE9C94-0D99-4B58-8FC7-D89D9325D11D}"/>
    <cellStyle name="Currency 4 5 2 4 4" xfId="30027" xr:uid="{9967B865-BEDC-4A63-801B-5525C2EDC36C}"/>
    <cellStyle name="Currency 4 5 2 5" xfId="1913" xr:uid="{00000000-0005-0000-0000-0000A5030000}"/>
    <cellStyle name="Currency 4 5 2 5 2" xfId="24046" xr:uid="{0D05523D-B528-4033-A555-6E964F1AABAC}"/>
    <cellStyle name="Currency 4 5 2 5 3" xfId="25821" xr:uid="{F99162FC-7F1B-4FCA-89F8-447E787AAD95}"/>
    <cellStyle name="Currency 4 5 2 6" xfId="4140" xr:uid="{50D9385E-5919-4685-9204-577765CC4A3B}"/>
    <cellStyle name="Currency 4 5 2 6 2" xfId="8912" xr:uid="{AEBA6F39-5836-428B-9617-79274402EF9A}"/>
    <cellStyle name="Currency 4 5 2 6 2 2" xfId="19292" xr:uid="{2F0A757F-31C8-4EED-B23D-7F988BF96807}"/>
    <cellStyle name="Currency 4 5 2 6 3" xfId="11745" xr:uid="{E263A163-386C-412B-BA71-3CDC89A52DAA}"/>
    <cellStyle name="Currency 4 5 2 6 3 2" xfId="22125" xr:uid="{528AAB7A-FF20-4760-844E-90D0F881E7A4}"/>
    <cellStyle name="Currency 4 5 2 6 4" xfId="27902" xr:uid="{5DC743F1-2CEC-4105-92A1-374C9B082498}"/>
    <cellStyle name="Currency 4 5 2 6 5" xfId="27780" xr:uid="{6B6A6791-AA8B-4932-B61E-E7194F5E38FA}"/>
    <cellStyle name="Currency 4 5 2 6 6" xfId="16459" xr:uid="{EB6EFB00-28D2-4BD3-ADF9-75B56417D836}"/>
    <cellStyle name="Currency 4 5 2 7" xfId="4956" xr:uid="{FF155009-9AE8-472A-9786-1C5CC368329D}"/>
    <cellStyle name="Currency 4 5 2 7 2" xfId="27017" xr:uid="{1795F53F-CF1C-4045-9A4C-F0F3A2201498}"/>
    <cellStyle name="Currency 4 5 2 7 3" xfId="26115" xr:uid="{F40AD9EC-DE66-45CF-B0E2-400E0AE4591C}"/>
    <cellStyle name="Currency 4 5 2 7 4" xfId="14251" xr:uid="{50F566A2-5536-4CA9-B693-1925A58069AE}"/>
    <cellStyle name="Currency 4 5 2 8" xfId="6704" xr:uid="{1EDC8D52-5429-4EA0-BC30-B850169953D7}"/>
    <cellStyle name="Currency 4 5 2 8 2" xfId="17084" xr:uid="{18CDBB35-502C-46D6-A711-7757F3F93718}"/>
    <cellStyle name="Currency 4 5 2 9" xfId="9537" xr:uid="{2E013ABA-A669-4820-9CC5-6735C91F7EA0}"/>
    <cellStyle name="Currency 4 5 2 9 2" xfId="19917" xr:uid="{5FEF1FDC-1A94-4A05-910B-3E5D62136936}"/>
    <cellStyle name="Currency 4 5 3" xfId="576" xr:uid="{00000000-0005-0000-0000-0000A6030000}"/>
    <cellStyle name="Currency 4 5 3 10" xfId="13622" xr:uid="{334D3E92-60E7-42E3-8CC0-E74FC9A43C56}"/>
    <cellStyle name="Currency 4 5 3 2" xfId="1920" xr:uid="{00000000-0005-0000-0000-0000A7030000}"/>
    <cellStyle name="Currency 4 5 3 2 2" xfId="23943" xr:uid="{AAF0F971-3028-4122-875F-31812B9A5C10}"/>
    <cellStyle name="Currency 4 5 3 2 2 2" xfId="29817" xr:uid="{4B3D4FBF-846C-4EAB-8330-290E50CB5918}"/>
    <cellStyle name="Currency 4 5 3 2 2 2 2" xfId="30865" xr:uid="{56E3ECBD-CC6C-4809-A0CF-27A26DF84B37}"/>
    <cellStyle name="Currency 4 5 3 2 3" xfId="25619" xr:uid="{CE950C91-DA13-4A1B-A20A-059D6EE2D92A}"/>
    <cellStyle name="Currency 4 5 3 2 3 2" xfId="26036" xr:uid="{BE3BCC2F-6352-4B40-AC21-B009231F1344}"/>
    <cellStyle name="Currency 4 5 3 2 4" xfId="30066" xr:uid="{B604ADA6-9D95-4C24-AA2C-55BB6B9DA913}"/>
    <cellStyle name="Currency 4 5 3 3" xfId="1921" xr:uid="{00000000-0005-0000-0000-0000A8030000}"/>
    <cellStyle name="Currency 4 5 3 4" xfId="1919" xr:uid="{00000000-0005-0000-0000-0000A9030000}"/>
    <cellStyle name="Currency 4 5 3 4 2" xfId="22935" xr:uid="{71B5603C-6766-4D0C-B1CC-BB0C74847168}"/>
    <cellStyle name="Currency 4 5 3 4 3" xfId="23188" xr:uid="{1205E03B-BC6A-4DE9-88A4-2BEF1DEAC256}"/>
    <cellStyle name="Currency 4 5 3 5" xfId="4431" xr:uid="{3AA8AD3D-7C60-4403-BB09-DDF91B3CAE59}"/>
    <cellStyle name="Currency 4 5 3 5 2" xfId="9203" xr:uid="{A3A5C4BF-1097-4467-8467-E6868B8BA4F4}"/>
    <cellStyle name="Currency 4 5 3 5 2 2" xfId="19583" xr:uid="{49F42FB0-91CB-458C-A7D4-235AF0A55179}"/>
    <cellStyle name="Currency 4 5 3 5 2 3" xfId="31097" xr:uid="{33326015-762D-4E88-83D4-A64BE6A0CC24}"/>
    <cellStyle name="Currency 4 5 3 5 2 4" xfId="30864" xr:uid="{F643D74F-7AFF-4B03-A864-927FA527D96F}"/>
    <cellStyle name="Currency 4 5 3 5 3" xfId="12036" xr:uid="{E00CD68C-A290-4DB5-A1CF-3644D0747AC5}"/>
    <cellStyle name="Currency 4 5 3 5 3 2" xfId="22416" xr:uid="{E84E2549-6431-44F9-B607-FBBBD1DC9327}"/>
    <cellStyle name="Currency 4 5 3 5 4" xfId="28381" xr:uid="{0F213479-C7BF-460B-921C-9BF2F16D4990}"/>
    <cellStyle name="Currency 4 5 3 5 5" xfId="28281" xr:uid="{22548A9C-4DD8-41F0-A41C-723D58FD4503}"/>
    <cellStyle name="Currency 4 5 3 5 6" xfId="16750" xr:uid="{52FEF294-8412-4EB3-8765-5D8BDE2BE71D}"/>
    <cellStyle name="Currency 4 5 3 6" xfId="4958" xr:uid="{761BB72E-4A93-4F6D-952A-D789235B3BEF}"/>
    <cellStyle name="Currency 4 5 3 6 2" xfId="25856" xr:uid="{CC96E5FE-101D-49B5-AFF2-F0D67BAF3B1D}"/>
    <cellStyle name="Currency 4 5 3 6 3" xfId="25957" xr:uid="{2BE1B934-0731-458E-BBB0-C55DFA45F7BC}"/>
    <cellStyle name="Currency 4 5 3 6 4" xfId="14253" xr:uid="{8405B132-7A1C-4C01-9D7B-5EB24C9806D1}"/>
    <cellStyle name="Currency 4 5 3 7" xfId="6706" xr:uid="{E097C61D-B8A4-4BA3-A749-1FB076D1944C}"/>
    <cellStyle name="Currency 4 5 3 7 2" xfId="17086" xr:uid="{A011E640-EF48-4A1F-8560-DE3E220E899D}"/>
    <cellStyle name="Currency 4 5 3 8" xfId="9539" xr:uid="{AC37EC65-F8CF-42B4-8DC6-FADD287AB63E}"/>
    <cellStyle name="Currency 4 5 3 8 2" xfId="19919" xr:uid="{C869296A-CF30-471C-9C5F-F51BBB60F5C0}"/>
    <cellStyle name="Currency 4 5 3 9" xfId="23967" xr:uid="{F443B76C-96A1-45EC-9AFC-26C101FCEB45}"/>
    <cellStyle name="Currency 4 5 4" xfId="577" xr:uid="{00000000-0005-0000-0000-0000AA030000}"/>
    <cellStyle name="Currency 4 5 4 2" xfId="1923" xr:uid="{00000000-0005-0000-0000-0000AB030000}"/>
    <cellStyle name="Currency 4 5 4 2 2" xfId="24662" xr:uid="{263B1B22-114C-495E-9350-2ABE6490124D}"/>
    <cellStyle name="Currency 4 5 4 2 2 2" xfId="29801" xr:uid="{C804928D-1D33-4538-9314-49B044D66F42}"/>
    <cellStyle name="Currency 4 5 4 2 2 2 2" xfId="30867" xr:uid="{B0C9A63D-7494-4D52-8251-421A392B421C}"/>
    <cellStyle name="Currency 4 5 4 2 3" xfId="24066" xr:uid="{0D856946-7117-49EA-AC01-0064A38C42CE}"/>
    <cellStyle name="Currency 4 5 4 2 4" xfId="30043" xr:uid="{EEFDFB76-2D08-40FB-A6B7-3476F3E82C64}"/>
    <cellStyle name="Currency 4 5 4 3" xfId="1924" xr:uid="{00000000-0005-0000-0000-0000AC030000}"/>
    <cellStyle name="Currency 4 5 4 4" xfId="1922" xr:uid="{00000000-0005-0000-0000-0000AD030000}"/>
    <cellStyle name="Currency 4 5 4 5" xfId="4959" xr:uid="{87419F56-CBBC-4EC5-A5FA-A3AF979B0915}"/>
    <cellStyle name="Currency 4 5 4 5 2" xfId="14254" xr:uid="{8C5EB694-52CC-490F-B3E9-4913D21D4D43}"/>
    <cellStyle name="Currency 4 5 4 5 2 2" xfId="31118" xr:uid="{599ACB9C-A937-47CA-9D0F-C4AB326FB162}"/>
    <cellStyle name="Currency 4 5 4 5 2 3" xfId="30866" xr:uid="{E8603F16-F09A-4E09-9D28-44B44FEF8439}"/>
    <cellStyle name="Currency 4 5 4 6" xfId="6707" xr:uid="{1798A0C3-0F0E-4A89-8589-844DF65E9F42}"/>
    <cellStyle name="Currency 4 5 4 6 2" xfId="17087" xr:uid="{D3FD206B-DAD5-4DAA-A970-AB8DDC53341A}"/>
    <cellStyle name="Currency 4 5 4 7" xfId="9540" xr:uid="{34AC5E68-4DFB-4911-BF94-7C4459F2FB46}"/>
    <cellStyle name="Currency 4 5 4 7 2" xfId="19920" xr:uid="{1F244D45-9C5C-42D4-8B24-CE2D3F89822F}"/>
    <cellStyle name="Currency 4 5 4 8" xfId="22684" xr:uid="{4C3C79CF-25CE-4C16-9BB0-1769F28B1B20}"/>
    <cellStyle name="Currency 4 5 4 9" xfId="13384" xr:uid="{E635F5DB-2E3E-441B-8400-72BF51338561}"/>
    <cellStyle name="Currency 4 5 5" xfId="1925" xr:uid="{00000000-0005-0000-0000-0000AE030000}"/>
    <cellStyle name="Currency 4 5 5 2" xfId="2510" xr:uid="{00000000-0005-0000-0000-0000B7020000}"/>
    <cellStyle name="Currency 4 5 5 2 2" xfId="7635" xr:uid="{4D22E8A7-EB57-45C4-8DF7-78D97C020D56}"/>
    <cellStyle name="Currency 4 5 5 2 2 2" xfId="18015" xr:uid="{BA4C1423-C482-4431-9131-04E1CC4EBD81}"/>
    <cellStyle name="Currency 4 5 5 2 3" xfId="10468" xr:uid="{01F0FA39-D08C-48DA-938C-69F3BAC55A8E}"/>
    <cellStyle name="Currency 4 5 5 2 3 2" xfId="20848" xr:uid="{A02A1E62-6C59-45F9-97D0-856E7E73EC12}"/>
    <cellStyle name="Currency 4 5 5 2 4" xfId="15182" xr:uid="{96FC25C0-6B7E-46EA-8430-CD9F99FE003C}"/>
    <cellStyle name="Currency 4 5 5 2 5" xfId="30454" xr:uid="{D1D92241-B440-4161-9AD3-507B6B28F8E2}"/>
    <cellStyle name="Currency 4 5 5 3" xfId="3686" xr:uid="{00000000-0005-0000-0000-0000AE030000}"/>
    <cellStyle name="Currency 4 5 5 4" xfId="5696" xr:uid="{87D1524C-BFE7-422B-B989-9D522BADBCA1}"/>
    <cellStyle name="Currency 4 5 5 4 2" xfId="29850" xr:uid="{866D774B-6445-4880-8BA7-0099CB8DF3AA}"/>
    <cellStyle name="Currency 4 5 5 5" xfId="22724" xr:uid="{EF4411FA-DFA8-451D-B7E7-839389F36923}"/>
    <cellStyle name="Currency 4 5 5 6" xfId="12898" xr:uid="{C5E1F394-9FDA-44B8-BAB0-E2548220D597}"/>
    <cellStyle name="Currency 4 5 6" xfId="1926" xr:uid="{00000000-0005-0000-0000-0000AF030000}"/>
    <cellStyle name="Currency 4 5 6 2" xfId="2296" xr:uid="{00000000-0005-0000-0000-0000B1020000}"/>
    <cellStyle name="Currency 4 5 6 2 2" xfId="7423" xr:uid="{27282295-7FE3-42E8-957D-24B26439D840}"/>
    <cellStyle name="Currency 4 5 6 2 2 2" xfId="17803" xr:uid="{8C24B4EF-0358-4F54-A912-98B5E3379049}"/>
    <cellStyle name="Currency 4 5 6 2 3" xfId="10256" xr:uid="{FDFC2E07-E644-4F02-BCB8-66A9F1B8790E}"/>
    <cellStyle name="Currency 4 5 6 2 3 2" xfId="20636" xr:uid="{1A61F4DB-4348-4174-B239-F5DF689F2EE0}"/>
    <cellStyle name="Currency 4 5 6 2 4" xfId="27455" xr:uid="{B9F256C9-BCCC-4534-8886-D9B3C7D21615}"/>
    <cellStyle name="Currency 4 5 6 2 5" xfId="28510" xr:uid="{73746A97-BD3D-47E7-A938-B4DCC51B3BDF}"/>
    <cellStyle name="Currency 4 5 6 2 6" xfId="14970" xr:uid="{CAE99062-2993-4F26-AC84-E97E092E225E}"/>
    <cellStyle name="Currency 4 5 6 3" xfId="2049" xr:uid="{00000000-0005-0000-0000-0000AF030000}"/>
    <cellStyle name="Currency 4 5 6 4" xfId="24323" xr:uid="{E848D214-C233-4FDB-AA84-DF3F125B0AE0}"/>
    <cellStyle name="Currency 4 5 6 4 2" xfId="29872" xr:uid="{AB0F7101-5019-4E1F-BD3B-6E1E7DC5302C}"/>
    <cellStyle name="Currency 4 5 6 5" xfId="30002" xr:uid="{8A598608-F3B4-41BB-B471-9AEA4AC2105B}"/>
    <cellStyle name="Currency 4 5 7" xfId="1912" xr:uid="{00000000-0005-0000-0000-0000B0030000}"/>
    <cellStyle name="Currency 4 5 7 2" xfId="25774" xr:uid="{E7C99D6A-38BF-4E4B-8018-AFD0CBFA99FB}"/>
    <cellStyle name="Currency 4 5 7 3" xfId="24240" xr:uid="{76B8FB3E-46A1-4D15-A448-AE8DEDB8CB73}"/>
    <cellStyle name="Currency 4 5 8" xfId="3885" xr:uid="{BB75FD07-1C78-4151-9DF4-68E424D3C4F2}"/>
    <cellStyle name="Currency 4 5 8 2" xfId="8717" xr:uid="{DD397074-4919-4D6A-A38A-F372E30130F0}"/>
    <cellStyle name="Currency 4 5 8 2 2" xfId="19097" xr:uid="{DEB98FC7-18DE-4F8A-97A3-431584117BB8}"/>
    <cellStyle name="Currency 4 5 8 3" xfId="11550" xr:uid="{359770BD-143E-4F4F-AA98-5F7305CF618B}"/>
    <cellStyle name="Currency 4 5 8 3 2" xfId="21930" xr:uid="{E66B9320-DBDD-445D-8DE7-4A10CDECB151}"/>
    <cellStyle name="Currency 4 5 8 4" xfId="28026" xr:uid="{D526BE72-91DA-4754-AA1C-03DB8E0B0E8A}"/>
    <cellStyle name="Currency 4 5 8 5" xfId="27121" xr:uid="{497ECD56-B183-48DE-AA7E-44F24EB94C74}"/>
    <cellStyle name="Currency 4 5 8 6" xfId="16264" xr:uid="{F82953C5-58DF-4A68-B24B-5112198EFBCF}"/>
    <cellStyle name="Currency 4 5 9" xfId="4955" xr:uid="{2BF12BF6-A88D-4CD8-B463-BE6A723B4788}"/>
    <cellStyle name="Currency 4 5 9 2" xfId="28424" xr:uid="{CE4A9F61-2D6F-40AD-B611-F92BB82A6F93}"/>
    <cellStyle name="Currency 4 5 9 3" xfId="28541" xr:uid="{7D4837C6-7F11-49AB-8B5C-DA6D94A2B26B}"/>
    <cellStyle name="Currency 4 5 9 4" xfId="14250" xr:uid="{7B7D4E74-8C23-4621-9E92-669FBB089CC4}"/>
    <cellStyle name="Currency 4 6" xfId="578" xr:uid="{00000000-0005-0000-0000-0000B1030000}"/>
    <cellStyle name="Currency 4 6 10" xfId="6708" xr:uid="{B07F9FF6-3CB0-41E2-BE48-9F074A4EFF3F}"/>
    <cellStyle name="Currency 4 6 10 2" xfId="17088" xr:uid="{AE70F2C7-B997-463B-B121-3804A5096F80}"/>
    <cellStyle name="Currency 4 6 11" xfId="9541" xr:uid="{91979687-FDE0-42FF-AD58-6BBF9A4F60A5}"/>
    <cellStyle name="Currency 4 6 11 2" xfId="19921" xr:uid="{4896E6C4-B379-47ED-86FC-84F546494045}"/>
    <cellStyle name="Currency 4 6 12" xfId="24980" xr:uid="{7B097255-9119-4B78-A77F-24C10930B021}"/>
    <cellStyle name="Currency 4 6 13" xfId="12529" xr:uid="{B856397C-6609-41B2-9AE5-C15254210415}"/>
    <cellStyle name="Currency 4 6 2" xfId="579" xr:uid="{00000000-0005-0000-0000-0000B2030000}"/>
    <cellStyle name="Currency 4 6 2 10" xfId="23957" xr:uid="{1E0057A9-BBA2-4D46-B7EA-18EF09872F67}"/>
    <cellStyle name="Currency 4 6 2 11" xfId="12687" xr:uid="{6D82921E-0A4A-470C-944C-C94A67F7B50E}"/>
    <cellStyle name="Currency 4 6 2 2" xfId="580" xr:uid="{00000000-0005-0000-0000-0000B3030000}"/>
    <cellStyle name="Currency 4 6 2 2 2" xfId="1930" xr:uid="{00000000-0005-0000-0000-0000B4030000}"/>
    <cellStyle name="Currency 4 6 2 2 2 2" xfId="24065" xr:uid="{1A248772-3124-424D-BDF8-03CF48AD404B}"/>
    <cellStyle name="Currency 4 6 2 2 2 2 2" xfId="29800" xr:uid="{909C59C1-8B84-41E5-BC5D-A742D25F0966}"/>
    <cellStyle name="Currency 4 6 2 2 2 2 2 2" xfId="30869" xr:uid="{33A67EFD-F51B-4EDD-ACDC-7AA56856132E}"/>
    <cellStyle name="Currency 4 6 2 2 2 3" xfId="25070" xr:uid="{E0EA9661-5210-4CF1-B311-A122A5430DBF}"/>
    <cellStyle name="Currency 4 6 2 2 2 4" xfId="30067" xr:uid="{B544388C-494D-4615-984D-2FF79A0A057C}"/>
    <cellStyle name="Currency 4 6 2 2 3" xfId="1931" xr:uid="{00000000-0005-0000-0000-0000B5030000}"/>
    <cellStyle name="Currency 4 6 2 2 3 2" xfId="27018" xr:uid="{6D4BFB8F-F4E3-488F-AE7F-8B569DEE806B}"/>
    <cellStyle name="Currency 4 6 2 2 3 3" xfId="28380" xr:uid="{8E7070DA-EB58-4185-BD19-1566856F6854}"/>
    <cellStyle name="Currency 4 6 2 2 4" xfId="1929" xr:uid="{00000000-0005-0000-0000-0000B6030000}"/>
    <cellStyle name="Currency 4 6 2 2 5" xfId="4962" xr:uid="{2250466A-D110-4398-98F0-42A79CBF6180}"/>
    <cellStyle name="Currency 4 6 2 2 5 2" xfId="28536" xr:uid="{891F3589-F1CB-45CE-84A4-2A06312D3154}"/>
    <cellStyle name="Currency 4 6 2 2 5 2 2" xfId="31207" xr:uid="{0C5E9D99-D942-47ED-AA42-8E46FBC624DE}"/>
    <cellStyle name="Currency 4 6 2 2 5 2 3" xfId="30868" xr:uid="{AFFC98E0-9F11-4EDB-A318-463DF76AA7AC}"/>
    <cellStyle name="Currency 4 6 2 2 5 3" xfId="28571" xr:uid="{A706AA9B-20B4-41A2-8CB2-06ABDF2DCB6C}"/>
    <cellStyle name="Currency 4 6 2 2 5 4" xfId="14257" xr:uid="{D0255818-1554-4D74-96D0-52D65F034DCA}"/>
    <cellStyle name="Currency 4 6 2 2 6" xfId="6710" xr:uid="{45FD87FF-A2B1-4E29-9C9F-D546B2E334A5}"/>
    <cellStyle name="Currency 4 6 2 2 6 2" xfId="17090" xr:uid="{BA993446-4CF5-4070-9D3E-44C57E92FAF0}"/>
    <cellStyle name="Currency 4 6 2 2 7" xfId="9543" xr:uid="{1C96D7B5-F815-48C5-8BC9-BE47EAD44157}"/>
    <cellStyle name="Currency 4 6 2 2 7 2" xfId="19923" xr:uid="{4F90AFAC-EF2A-48EB-AE86-2E926B19D934}"/>
    <cellStyle name="Currency 4 6 2 2 8" xfId="23432" xr:uid="{BAE1E1BE-A151-440D-A3FD-1B74FF6E838B}"/>
    <cellStyle name="Currency 4 6 2 2 9" xfId="13623" xr:uid="{69D5B8D4-D772-40A6-A8B6-2592C5AE2DBC}"/>
    <cellStyle name="Currency 4 6 2 3" xfId="1932" xr:uid="{00000000-0005-0000-0000-0000B7030000}"/>
    <cellStyle name="Currency 4 6 2 3 2" xfId="2697" xr:uid="{00000000-0005-0000-0000-0000BB020000}"/>
    <cellStyle name="Currency 4 6 2 3 2 2" xfId="7821" xr:uid="{9141CB2B-C0D0-46F5-A473-8965105435F5}"/>
    <cellStyle name="Currency 4 6 2 3 2 2 2" xfId="18201" xr:uid="{58125A39-26CC-49B5-BB19-D1DF4CDA251E}"/>
    <cellStyle name="Currency 4 6 2 3 2 3" xfId="10654" xr:uid="{39219585-75A2-4539-B70E-18DB55ACB9D9}"/>
    <cellStyle name="Currency 4 6 2 3 2 3 2" xfId="21034" xr:uid="{3A80A820-F0DF-4A51-840B-F2D3EC169472}"/>
    <cellStyle name="Currency 4 6 2 3 2 4" xfId="15368" xr:uid="{03AA89C8-A028-4B49-8381-59A5B0E5E97C}"/>
    <cellStyle name="Currency 4 6 2 3 2 5" xfId="30455" xr:uid="{78266109-4A71-4784-91E5-B862DD85110C}"/>
    <cellStyle name="Currency 4 6 2 3 3" xfId="3635" xr:uid="{00000000-0005-0000-0000-0000B7030000}"/>
    <cellStyle name="Currency 4 6 2 3 4" xfId="5697" xr:uid="{B38A81BB-9A36-40AA-950D-281B6FFF8927}"/>
    <cellStyle name="Currency 4 6 2 3 4 2" xfId="29760" xr:uid="{67054A47-93D4-47AB-AD53-E56BF5421076}"/>
    <cellStyle name="Currency 4 6 2 3 5" xfId="22980" xr:uid="{B6E933DD-A71A-437B-AB0D-1555CA191641}"/>
    <cellStyle name="Currency 4 6 2 3 6" xfId="13113" xr:uid="{97F811E8-74C9-46E0-BE4A-E9879D19FAC3}"/>
    <cellStyle name="Currency 4 6 2 4" xfId="1933" xr:uid="{00000000-0005-0000-0000-0000B8030000}"/>
    <cellStyle name="Currency 4 6 2 4 2" xfId="3769" xr:uid="{711868DE-36E0-40D7-A79D-79449C7A383C}"/>
    <cellStyle name="Currency 4 6 2 4 2 2" xfId="8613" xr:uid="{F546AFF6-7058-4C82-90AC-4A81EC8083D9}"/>
    <cellStyle name="Currency 4 6 2 4 2 2 2" xfId="18993" xr:uid="{E88E79F6-1F23-4001-9309-BDEA1C2F6BF3}"/>
    <cellStyle name="Currency 4 6 2 4 2 2 3" xfId="30999" xr:uid="{50D06B9C-4AB5-43C5-B1A6-6C448FBE4A75}"/>
    <cellStyle name="Currency 4 6 2 4 2 2 4" xfId="30870" xr:uid="{04687B75-08B5-48CB-8CF3-ADAA48B62C27}"/>
    <cellStyle name="Currency 4 6 2 4 2 3" xfId="11446" xr:uid="{2DD8B225-19F8-4553-BC04-74AC6264B56E}"/>
    <cellStyle name="Currency 4 6 2 4 2 3 2" xfId="21826" xr:uid="{FC3F1D3B-7AA2-4711-B757-CB01029872EA}"/>
    <cellStyle name="Currency 4 6 2 4 2 4" xfId="28627" xr:uid="{D1889FEE-D5E8-4C56-976E-BB0BF757AFB4}"/>
    <cellStyle name="Currency 4 6 2 4 2 5" xfId="27299" xr:uid="{4CED908C-E0B3-49F6-AEE7-7441216FCEE4}"/>
    <cellStyle name="Currency 4 6 2 4 2 6" xfId="16160" xr:uid="{83C002B8-BD9C-4D22-8A9D-BA9F67B034FD}"/>
    <cellStyle name="Currency 4 6 2 4 3" xfId="25295" xr:uid="{F7CEB48C-B5A7-412F-9C5F-E2E4C2E67336}"/>
    <cellStyle name="Currency 4 6 2 4 3 2" xfId="29917" xr:uid="{5A87EBC1-D111-497B-B547-E9E6BC33C8DF}"/>
    <cellStyle name="Currency 4 6 2 4 4" xfId="30028" xr:uid="{8DDC0C0A-0576-413A-A87E-09C0201918F9}"/>
    <cellStyle name="Currency 4 6 2 5" xfId="1928" xr:uid="{00000000-0005-0000-0000-0000B9030000}"/>
    <cellStyle name="Currency 4 6 2 5 2" xfId="23049" xr:uid="{DEB66FCC-EAF6-49BE-BE1E-44208B92D060}"/>
    <cellStyle name="Currency 4 6 2 5 3" xfId="25804" xr:uid="{450EC3BB-E536-4A0F-ADBB-326E1FBE7306}"/>
    <cellStyle name="Currency 4 6 2 6" xfId="4141" xr:uid="{6809CE90-3BD2-4B14-B987-2478FE084EC5}"/>
    <cellStyle name="Currency 4 6 2 6 2" xfId="8913" xr:uid="{BF742BF3-4A54-4718-BBA4-B70ABFCB325F}"/>
    <cellStyle name="Currency 4 6 2 6 2 2" xfId="19293" xr:uid="{5AEACD83-2843-4E92-9040-B7E679159810}"/>
    <cellStyle name="Currency 4 6 2 6 3" xfId="11746" xr:uid="{A514B5F4-9004-4CED-84F6-59A48E97A795}"/>
    <cellStyle name="Currency 4 6 2 6 3 2" xfId="22126" xr:uid="{6ECBD18E-EA1B-4676-AF35-72C30BB44837}"/>
    <cellStyle name="Currency 4 6 2 6 4" xfId="26525" xr:uid="{AC3EA581-D422-4D75-92EF-30FFC4170AA4}"/>
    <cellStyle name="Currency 4 6 2 6 5" xfId="26881" xr:uid="{73973956-B136-4DDB-A0F9-8C9BC541783A}"/>
    <cellStyle name="Currency 4 6 2 6 6" xfId="16460" xr:uid="{2B2A8B2D-56B9-4B2F-ACC8-74592709D082}"/>
    <cellStyle name="Currency 4 6 2 7" xfId="4961" xr:uid="{DC1DDCAA-438F-4D69-A3BE-2C2B2BF09732}"/>
    <cellStyle name="Currency 4 6 2 7 2" xfId="27131" xr:uid="{6E317467-9D0D-42C3-9EA7-11486512D191}"/>
    <cellStyle name="Currency 4 6 2 7 3" xfId="26146" xr:uid="{D0347F24-C2A8-4668-BC74-81112063EE9F}"/>
    <cellStyle name="Currency 4 6 2 7 4" xfId="14256" xr:uid="{608F617D-8CC8-4305-BB38-54EA70AEDA53}"/>
    <cellStyle name="Currency 4 6 2 8" xfId="6709" xr:uid="{F62F604B-18CC-4DDC-B82F-9B55E4F25239}"/>
    <cellStyle name="Currency 4 6 2 8 2" xfId="17089" xr:uid="{C4A721BE-FE4D-496E-98CD-FD18782DD36D}"/>
    <cellStyle name="Currency 4 6 2 9" xfId="9542" xr:uid="{69CFD19C-2246-45B2-9FE6-6E2A756EAC3A}"/>
    <cellStyle name="Currency 4 6 2 9 2" xfId="19922" xr:uid="{DB01D7A8-7C61-4D43-9903-A09A922AE58A}"/>
    <cellStyle name="Currency 4 6 3" xfId="581" xr:uid="{00000000-0005-0000-0000-0000BA030000}"/>
    <cellStyle name="Currency 4 6 3 10" xfId="13624" xr:uid="{E2B005EC-0FC7-4563-9527-17FDC2EF4E14}"/>
    <cellStyle name="Currency 4 6 3 2" xfId="1935" xr:uid="{00000000-0005-0000-0000-0000BB030000}"/>
    <cellStyle name="Currency 4 6 3 2 2" xfId="24889" xr:uid="{C36765B5-20D3-4E36-850B-6ABAEC0FF880}"/>
    <cellStyle name="Currency 4 6 3 2 2 2" xfId="29792" xr:uid="{5BD17850-E81F-4D87-8CFA-6F1B58B55BE2}"/>
    <cellStyle name="Currency 4 6 3 2 2 2 2" xfId="30872" xr:uid="{4106EB6B-C055-4934-8903-1EC3CEE1C66A}"/>
    <cellStyle name="Currency 4 6 3 2 3" xfId="23226" xr:uid="{2C26A46C-6DAC-4B8D-A2CE-FB3895391873}"/>
    <cellStyle name="Currency 4 6 3 2 3 2" xfId="27863" xr:uid="{10E1699B-2241-47D5-9787-3D9730D666CE}"/>
    <cellStyle name="Currency 4 6 3 2 4" xfId="30068" xr:uid="{C6C642F4-8913-48F4-A9F0-7CC515AFA269}"/>
    <cellStyle name="Currency 4 6 3 3" xfId="1936" xr:uid="{00000000-0005-0000-0000-0000BC030000}"/>
    <cellStyle name="Currency 4 6 3 4" xfId="1934" xr:uid="{00000000-0005-0000-0000-0000BD030000}"/>
    <cellStyle name="Currency 4 6 3 4 2" xfId="27206" xr:uid="{76CF2D70-31C2-4FE1-8EE7-818EBE82C205}"/>
    <cellStyle name="Currency 4 6 3 4 3" xfId="28334" xr:uid="{32B145DB-C29E-4812-BF17-9D7B62B1F686}"/>
    <cellStyle name="Currency 4 6 3 5" xfId="4432" xr:uid="{8E2BD8CA-0D4D-4E62-BC0A-ED15E529F6CD}"/>
    <cellStyle name="Currency 4 6 3 5 2" xfId="9204" xr:uid="{0270927F-5680-4C53-B40F-53E15082B603}"/>
    <cellStyle name="Currency 4 6 3 5 2 2" xfId="19584" xr:uid="{0BB2AAF7-C416-498D-9B8B-9B560F3D4281}"/>
    <cellStyle name="Currency 4 6 3 5 2 3" xfId="31098" xr:uid="{61AF2E4D-FDA5-40C5-9E4A-57B74CB50473}"/>
    <cellStyle name="Currency 4 6 3 5 2 4" xfId="30871" xr:uid="{03009555-2AD8-4DBA-836C-59EF688A36D7}"/>
    <cellStyle name="Currency 4 6 3 5 3" xfId="12037" xr:uid="{AFFC388E-3DF7-4EFE-AAE8-CB07387570F2}"/>
    <cellStyle name="Currency 4 6 3 5 3 2" xfId="22417" xr:uid="{DE035A88-F17D-4998-A618-16A3E9A1EB7B}"/>
    <cellStyle name="Currency 4 6 3 5 4" xfId="28533" xr:uid="{6DF86680-28CD-4D06-9B04-0CF22F6BCB13}"/>
    <cellStyle name="Currency 4 6 3 5 5" xfId="27207" xr:uid="{6226D374-F607-49AC-91C2-FC30A724A561}"/>
    <cellStyle name="Currency 4 6 3 5 6" xfId="16751" xr:uid="{8022CEF5-0D2F-4278-A2EB-218C34FF6C4C}"/>
    <cellStyle name="Currency 4 6 3 6" xfId="4963" xr:uid="{4330E251-CD90-4B32-93FC-55EAA4CDFFD9}"/>
    <cellStyle name="Currency 4 6 3 6 2" xfId="28480" xr:uid="{215BA51B-A8B7-44C4-9585-F41E758D65E3}"/>
    <cellStyle name="Currency 4 6 3 6 3" xfId="28659" xr:uid="{9EB08D96-3FD3-47EA-B870-C504493DB19B}"/>
    <cellStyle name="Currency 4 6 3 6 4" xfId="14258" xr:uid="{60E90AF3-05F3-47F4-A189-98678D978807}"/>
    <cellStyle name="Currency 4 6 3 7" xfId="6711" xr:uid="{E7E018BF-333B-44B4-92CA-F7E2C56EB859}"/>
    <cellStyle name="Currency 4 6 3 7 2" xfId="17091" xr:uid="{D7F8E667-89B4-4688-B8FD-C186A76ABA1A}"/>
    <cellStyle name="Currency 4 6 3 8" xfId="9544" xr:uid="{5923932E-B7A2-4154-924A-867AD747AB75}"/>
    <cellStyle name="Currency 4 6 3 8 2" xfId="19924" xr:uid="{96D35695-3217-4658-B362-5229A795E688}"/>
    <cellStyle name="Currency 4 6 3 9" xfId="24328" xr:uid="{11F1C252-E24B-475A-A6CB-0594284AF6DE}"/>
    <cellStyle name="Currency 4 6 4" xfId="582" xr:uid="{00000000-0005-0000-0000-0000BE030000}"/>
    <cellStyle name="Currency 4 6 4 2" xfId="1938" xr:uid="{00000000-0005-0000-0000-0000BF030000}"/>
    <cellStyle name="Currency 4 6 4 2 2" xfId="24732" xr:uid="{F6B067B5-A3E8-44C1-A0BD-699CBD37ED89}"/>
    <cellStyle name="Currency 4 6 4 2 2 2" xfId="29804" xr:uid="{50A05FD2-552A-489D-921C-33EF4CB07C26}"/>
    <cellStyle name="Currency 4 6 4 2 2 2 2" xfId="30874" xr:uid="{20DD1A3A-4C66-426C-8AF0-5DD8ECADACD2}"/>
    <cellStyle name="Currency 4 6 4 2 3" xfId="22733" xr:uid="{49722CC7-D743-4F52-82C1-3F54B76E2373}"/>
    <cellStyle name="Currency 4 6 4 2 4" xfId="30044" xr:uid="{103C0001-4553-4204-B33E-FA357C6EA3AE}"/>
    <cellStyle name="Currency 4 6 4 3" xfId="1939" xr:uid="{00000000-0005-0000-0000-0000C0030000}"/>
    <cellStyle name="Currency 4 6 4 4" xfId="1937" xr:uid="{00000000-0005-0000-0000-0000C1030000}"/>
    <cellStyle name="Currency 4 6 4 5" xfId="4964" xr:uid="{E8104B68-60BF-44F6-A198-148619EA8402}"/>
    <cellStyle name="Currency 4 6 4 5 2" xfId="14259" xr:uid="{F993D79C-324D-4094-90E8-80912C5B10B5}"/>
    <cellStyle name="Currency 4 6 4 5 2 2" xfId="31119" xr:uid="{9BFE5A8D-C545-4F3A-8596-DCD99BE51191}"/>
    <cellStyle name="Currency 4 6 4 5 2 3" xfId="30873" xr:uid="{A064A3F5-5B54-4892-9309-AD84AB3D99CF}"/>
    <cellStyle name="Currency 4 6 4 6" xfId="6712" xr:uid="{B47C4504-D587-4D4B-A5E5-B5D92E7C2E97}"/>
    <cellStyle name="Currency 4 6 4 6 2" xfId="17092" xr:uid="{C233BEB7-DD31-4D3D-A7D9-62A75FCF85AD}"/>
    <cellStyle name="Currency 4 6 4 7" xfId="9545" xr:uid="{AB973561-B002-4343-AC5F-1462A0AC63B3}"/>
    <cellStyle name="Currency 4 6 4 7 2" xfId="19925" xr:uid="{F17DB19A-C246-4994-86EC-1CC8D02BB663}"/>
    <cellStyle name="Currency 4 6 4 8" xfId="24956" xr:uid="{F86C4079-2D3E-4067-BF88-768835AA9419}"/>
    <cellStyle name="Currency 4 6 4 9" xfId="13385" xr:uid="{FBE96D83-CC4B-4205-B350-C9D1F5359855}"/>
    <cellStyle name="Currency 4 6 5" xfId="1940" xr:uid="{00000000-0005-0000-0000-0000C2030000}"/>
    <cellStyle name="Currency 4 6 5 2" xfId="2573" xr:uid="{00000000-0005-0000-0000-0000BE020000}"/>
    <cellStyle name="Currency 4 6 5 2 2" xfId="7698" xr:uid="{F5D68F96-F0DA-4749-84B4-D6B389395435}"/>
    <cellStyle name="Currency 4 6 5 2 2 2" xfId="18078" xr:uid="{16F57B8C-289B-40FB-9E86-96BDD41AD2DE}"/>
    <cellStyle name="Currency 4 6 5 2 3" xfId="10531" xr:uid="{26C5C6E3-E275-4B47-AA68-731DCEF045DA}"/>
    <cellStyle name="Currency 4 6 5 2 3 2" xfId="20911" xr:uid="{343B79BB-FD30-4CBF-B8D2-4EADF47A6AD8}"/>
    <cellStyle name="Currency 4 6 5 2 4" xfId="15245" xr:uid="{60EFE88D-3491-47D8-A831-9D6B14B3372A}"/>
    <cellStyle name="Currency 4 6 5 2 5" xfId="30456" xr:uid="{E18A8C60-CC08-4E1E-A0CA-FB0ED894DFBA}"/>
    <cellStyle name="Currency 4 6 5 3" xfId="2084" xr:uid="{00000000-0005-0000-0000-0000C2030000}"/>
    <cellStyle name="Currency 4 6 5 4" xfId="5698" xr:uid="{7B617730-E9B4-416A-9358-07A6A410E9D6}"/>
    <cellStyle name="Currency 4 6 5 4 2" xfId="29851" xr:uid="{E0193312-E9E5-449A-AE34-3BA53CF5D6B0}"/>
    <cellStyle name="Currency 4 6 5 5" xfId="24699" xr:uid="{463D0040-66A8-4624-B6B9-13090BDD56A9}"/>
    <cellStyle name="Currency 4 6 5 6" xfId="12961" xr:uid="{BEAC7C64-E13E-4CCE-A360-392E2851F7F6}"/>
    <cellStyle name="Currency 4 6 6" xfId="1941" xr:uid="{00000000-0005-0000-0000-0000C3030000}"/>
    <cellStyle name="Currency 4 6 6 2" xfId="2297" xr:uid="{00000000-0005-0000-0000-0000B8020000}"/>
    <cellStyle name="Currency 4 6 6 2 2" xfId="7424" xr:uid="{3A032AAF-4944-4C9B-8E3F-725920A81EF8}"/>
    <cellStyle name="Currency 4 6 6 2 2 2" xfId="17804" xr:uid="{D7495DBE-760B-494D-B401-8FBC27B6F3E8}"/>
    <cellStyle name="Currency 4 6 6 2 3" xfId="10257" xr:uid="{4684E2E0-4CBE-4AA0-AC83-2A299CC44737}"/>
    <cellStyle name="Currency 4 6 6 2 3 2" xfId="20637" xr:uid="{B444816C-3FAE-4F49-BEE5-6B9562F8C546}"/>
    <cellStyle name="Currency 4 6 6 2 4" xfId="26426" xr:uid="{7CC14572-D99A-45ED-9A72-5F853AB95C6C}"/>
    <cellStyle name="Currency 4 6 6 2 5" xfId="27669" xr:uid="{50E25C06-2115-445B-B9B8-E34236366B27}"/>
    <cellStyle name="Currency 4 6 6 2 6" xfId="14971" xr:uid="{D3E9DC08-5AB2-4141-BCE7-79ABD7C17FC4}"/>
    <cellStyle name="Currency 4 6 6 3" xfId="3567" xr:uid="{00000000-0005-0000-0000-0000C3030000}"/>
    <cellStyle name="Currency 4 6 6 4" xfId="23614" xr:uid="{F73A3D5D-7C63-4474-93C8-2F8C85107F04}"/>
    <cellStyle name="Currency 4 6 6 4 2" xfId="29883" xr:uid="{99FEDB83-0EE7-41D5-884E-FFFD18F1BF1A}"/>
    <cellStyle name="Currency 4 6 6 5" xfId="30006" xr:uid="{1460142F-DF54-4A6F-A3ED-28B82CD6A1AD}"/>
    <cellStyle name="Currency 4 6 7" xfId="1927" xr:uid="{00000000-0005-0000-0000-0000C4030000}"/>
    <cellStyle name="Currency 4 6 7 2" xfId="28517" xr:uid="{2B3A5AD4-3B72-4F07-A3C7-D11D3D3B1C66}"/>
    <cellStyle name="Currency 4 6 7 3" xfId="27210" xr:uid="{5F1C9F25-9141-46C1-A1B3-03D885C2C8D1}"/>
    <cellStyle name="Currency 4 6 8" xfId="3886" xr:uid="{321DE718-E9DD-4CC6-9A43-BD6F7C64AB7F}"/>
    <cellStyle name="Currency 4 6 8 2" xfId="8718" xr:uid="{AD18585E-0449-46B3-922D-ACB393122CAA}"/>
    <cellStyle name="Currency 4 6 8 2 2" xfId="19098" xr:uid="{4D1C51FA-2DFF-4B0C-A693-C516D66EA62D}"/>
    <cellStyle name="Currency 4 6 8 3" xfId="11551" xr:uid="{1F5E6A13-92D4-46EC-9A46-2A9CB594B694}"/>
    <cellStyle name="Currency 4 6 8 3 2" xfId="21931" xr:uid="{A633267D-7F4D-48B2-A353-1F07ACD67AB0}"/>
    <cellStyle name="Currency 4 6 8 4" xfId="27777" xr:uid="{DA6FD5AD-9B55-4E2B-B7EA-D19834A23184}"/>
    <cellStyle name="Currency 4 6 8 5" xfId="28436" xr:uid="{BD2F0D9E-4719-4DF7-87A2-968EC5181914}"/>
    <cellStyle name="Currency 4 6 8 6" xfId="16265" xr:uid="{0A23D878-012A-4A19-A859-A12D6AEE8510}"/>
    <cellStyle name="Currency 4 6 9" xfId="4960" xr:uid="{DE7EAA6F-BFD6-4F03-B088-0A8D226152DC}"/>
    <cellStyle name="Currency 4 6 9 2" xfId="27118" xr:uid="{06CA89B7-6312-4E86-9D6C-FD22CC4C758E}"/>
    <cellStyle name="Currency 4 6 9 3" xfId="25948" xr:uid="{E0EC0313-2058-4B8D-B267-99353C57F5E2}"/>
    <cellStyle name="Currency 4 6 9 4" xfId="14255" xr:uid="{7833206C-B6D0-426E-BE34-4FCBBBB89811}"/>
    <cellStyle name="Currency 4 7" xfId="583" xr:uid="{00000000-0005-0000-0000-0000C5030000}"/>
    <cellStyle name="Currency 4 7 10" xfId="9546" xr:uid="{01959434-F34D-4B0B-8F37-8B08E578F8AF}"/>
    <cellStyle name="Currency 4 7 10 2" xfId="19926" xr:uid="{FA30C7BA-0903-4083-8A76-27524D961128}"/>
    <cellStyle name="Currency 4 7 11" xfId="24122" xr:uid="{3B9E7350-C702-438E-80B8-77257FFCE4AC}"/>
    <cellStyle name="Currency 4 7 12" xfId="12530" xr:uid="{D0B25670-A4FD-4425-B6FA-B3AA34ED777F}"/>
    <cellStyle name="Currency 4 7 2" xfId="584" xr:uid="{00000000-0005-0000-0000-0000C6030000}"/>
    <cellStyle name="Currency 4 7 2 2" xfId="1944" xr:uid="{00000000-0005-0000-0000-0000C7030000}"/>
    <cellStyle name="Currency 4 7 2 2 2" xfId="2885" xr:uid="{00000000-0005-0000-0000-0000C1020000}"/>
    <cellStyle name="Currency 4 7 2 2 2 2" xfId="8002" xr:uid="{6B603E88-43AA-46D0-B30C-7C5E2BA0DCA6}"/>
    <cellStyle name="Currency 4 7 2 2 2 2 2" xfId="18382" xr:uid="{3104BB23-EFDE-4A36-BB1E-E3882DCC46F1}"/>
    <cellStyle name="Currency 4 7 2 2 2 2 2 2" xfId="31138" xr:uid="{2D7C246A-68B7-4CFD-A4B1-20F461BF2A36}"/>
    <cellStyle name="Currency 4 7 2 2 2 2 2 3" xfId="30875" xr:uid="{58998F0B-85AE-486C-A382-95439DE4F342}"/>
    <cellStyle name="Currency 4 7 2 2 2 3" xfId="10835" xr:uid="{0B57C376-07B2-4A4E-8EC5-44E61586E5AF}"/>
    <cellStyle name="Currency 4 7 2 2 2 3 2" xfId="21215" xr:uid="{57CDE2AC-2F0C-4449-821A-49DD0ACB7F52}"/>
    <cellStyle name="Currency 4 7 2 2 2 4" xfId="27604" xr:uid="{B2E46E50-9B9F-44C6-AFD4-8A5B5F6A0169}"/>
    <cellStyle name="Currency 4 7 2 2 2 5" xfId="28027" xr:uid="{553B760F-710B-46B0-B275-FCB41B94D847}"/>
    <cellStyle name="Currency 4 7 2 2 2 6" xfId="15549" xr:uid="{9237B366-6A9D-4927-9B96-8F59977269B7}"/>
    <cellStyle name="Currency 4 7 2 2 3" xfId="3674" xr:uid="{00000000-0005-0000-0000-0000C7030000}"/>
    <cellStyle name="Currency 4 7 2 2 4" xfId="5699" xr:uid="{22D5A381-C581-4E10-97AC-9DBF758EBF8B}"/>
    <cellStyle name="Currency 4 7 2 2 4 2" xfId="29769" xr:uid="{0C7B32D4-BB29-4F76-8B8A-FD0BCD18A388}"/>
    <cellStyle name="Currency 4 7 2 2 5" xfId="23224" xr:uid="{AAE7014B-67D7-4C40-B0E9-01940099DFC8}"/>
    <cellStyle name="Currency 4 7 2 2 6" xfId="13386" xr:uid="{79982C24-3858-4D30-A106-E097CF27C8FA}"/>
    <cellStyle name="Currency 4 7 2 3" xfId="1945" xr:uid="{00000000-0005-0000-0000-0000C8030000}"/>
    <cellStyle name="Currency 4 7 2 3 2" xfId="22778" xr:uid="{C881F5B4-F3A9-4ED8-B9EF-E79DA3E8F815}"/>
    <cellStyle name="Currency 4 7 2 3 2 2" xfId="30876" xr:uid="{46A40648-E8C7-46BB-B02E-964BBBAC44C8}"/>
    <cellStyle name="Currency 4 7 2 3 2 3" xfId="30558" xr:uid="{7FB00D90-5EFF-407A-A2EE-BCB114692E06}"/>
    <cellStyle name="Currency 4 7 2 3 3" xfId="24174" xr:uid="{26544DD9-D091-4B2C-811F-DB5F89FFB9E2}"/>
    <cellStyle name="Currency 4 7 2 3 4" xfId="30045" xr:uid="{03F34DAA-9662-4CDA-B389-E9B2513FC7EF}"/>
    <cellStyle name="Currency 4 7 2 3 5" xfId="29665" xr:uid="{B1A5471A-E9DF-4A58-98F4-687E63BF72A9}"/>
    <cellStyle name="Currency 4 7 2 4" xfId="1943" xr:uid="{00000000-0005-0000-0000-0000C9030000}"/>
    <cellStyle name="Currency 4 7 2 4 2" xfId="27766" xr:uid="{35AA840F-E0D9-4801-A904-7666944D530D}"/>
    <cellStyle name="Currency 4 7 2 4 2 2" xfId="30877" xr:uid="{1515B294-8235-40E8-A6B4-154D4660E385}"/>
    <cellStyle name="Currency 4 7 2 4 2 3" xfId="30593" xr:uid="{1E8B89AC-8DA1-43FC-A4C2-8D0D6782A5B1}"/>
    <cellStyle name="Currency 4 7 2 4 3" xfId="27554" xr:uid="{309E2BD4-6415-423E-9A3A-269217115A99}"/>
    <cellStyle name="Currency 4 7 2 5" xfId="4966" xr:uid="{9BE4CE84-067E-4295-A27D-905C278DD623}"/>
    <cellStyle name="Currency 4 7 2 5 2" xfId="26372" xr:uid="{3D365F35-CF2A-4441-B8D2-A563921F7C70}"/>
    <cellStyle name="Currency 4 7 2 5 3" xfId="28208" xr:uid="{C26C9849-AAC5-4C2E-BD2A-17A120A28152}"/>
    <cellStyle name="Currency 4 7 2 5 4" xfId="14261" xr:uid="{15504211-C8FB-48E3-ABE1-52F60A82B2EA}"/>
    <cellStyle name="Currency 4 7 2 5 5" xfId="30615" xr:uid="{21AA2613-708A-4885-9EF8-F8F95C75AC44}"/>
    <cellStyle name="Currency 4 7 2 6" xfId="6714" xr:uid="{BEB38E83-4F2F-4E06-B525-7C7B913DDC00}"/>
    <cellStyle name="Currency 4 7 2 6 2" xfId="27671" xr:uid="{B3B20FE0-6D17-420D-A700-4AF685066E12}"/>
    <cellStyle name="Currency 4 7 2 6 3" xfId="27316" xr:uid="{783F09BB-E3D5-4BB4-AAF7-C9480B15745D}"/>
    <cellStyle name="Currency 4 7 2 6 4" xfId="17094" xr:uid="{86F38118-6FB7-423B-811B-008EFB0E9E1C}"/>
    <cellStyle name="Currency 4 7 2 7" xfId="9547" xr:uid="{873BF6CA-07A0-4CE0-A052-DE6BD5390744}"/>
    <cellStyle name="Currency 4 7 2 7 2" xfId="19927" xr:uid="{AB1AAE0F-D698-4FBA-AF06-EF0C6B5B4929}"/>
    <cellStyle name="Currency 4 7 2 8" xfId="22884" xr:uid="{EF53D26A-A562-47AF-9875-D9B1DACB83A1}"/>
    <cellStyle name="Currency 4 7 2 9" xfId="12688" xr:uid="{7A29D792-EFEE-4E6D-BDD9-6CAF58E6AD12}"/>
    <cellStyle name="Currency 4 7 3" xfId="585" xr:uid="{00000000-0005-0000-0000-0000CA030000}"/>
    <cellStyle name="Currency 4 7 3 2" xfId="1947" xr:uid="{00000000-0005-0000-0000-0000CB030000}"/>
    <cellStyle name="Currency 4 7 3 2 2" xfId="28432" xr:uid="{B4A62C14-DA6C-4FEF-A267-1F04A97C9276}"/>
    <cellStyle name="Currency 4 7 3 2 2 2" xfId="30879" xr:uid="{0702549B-AD85-4AE4-A433-868C879C86F7}"/>
    <cellStyle name="Currency 4 7 3 2 2 3" xfId="30606" xr:uid="{A38BBF4E-F180-48DE-B4A0-4A2613B2FFB9}"/>
    <cellStyle name="Currency 4 7 3 2 3" xfId="27993" xr:uid="{B87E3442-56D6-4DE3-9FCB-CCFCEF4BF84C}"/>
    <cellStyle name="Currency 4 7 3 3" xfId="1948" xr:uid="{00000000-0005-0000-0000-0000CC030000}"/>
    <cellStyle name="Currency 4 7 3 4" xfId="1946" xr:uid="{00000000-0005-0000-0000-0000CD030000}"/>
    <cellStyle name="Currency 4 7 3 5" xfId="4967" xr:uid="{AA653B47-EB77-473A-AE3F-55E72BE8DAE9}"/>
    <cellStyle name="Currency 4 7 3 5 2" xfId="26651" xr:uid="{F73D796E-D2FC-4D1D-804E-0483698AE38C}"/>
    <cellStyle name="Currency 4 7 3 5 2 2" xfId="31180" xr:uid="{60D792DD-C0A3-4059-B1B7-EE8D93B21A3E}"/>
    <cellStyle name="Currency 4 7 3 5 2 3" xfId="30878" xr:uid="{965771F9-B135-4B0F-888D-B2C2DB99A4E6}"/>
    <cellStyle name="Currency 4 7 3 5 3" xfId="27687" xr:uid="{3C6439A3-0637-4EC0-A383-FC5F4D8D1E46}"/>
    <cellStyle name="Currency 4 7 3 5 4" xfId="14262" xr:uid="{003F3429-F97A-40D6-994C-FCB7138F97CF}"/>
    <cellStyle name="Currency 4 7 3 6" xfId="6715" xr:uid="{19B11A2C-F7D2-418F-B52D-2DFDE34271BB}"/>
    <cellStyle name="Currency 4 7 3 6 2" xfId="17095" xr:uid="{62A2C9DA-8A04-4F2E-BAA4-FE6F50340982}"/>
    <cellStyle name="Currency 4 7 3 7" xfId="9548" xr:uid="{F966EB47-0C3E-4CAD-B1A0-0DDDE86F84C8}"/>
    <cellStyle name="Currency 4 7 3 7 2" xfId="19928" xr:uid="{CF16DF1A-19C2-439F-89B1-FE7280222081}"/>
    <cellStyle name="Currency 4 7 3 8" xfId="24319" xr:uid="{9F439C94-388B-49EA-AE61-E9EB10CD7F2D}"/>
    <cellStyle name="Currency 4 7 3 9" xfId="13114" xr:uid="{59F93EE0-36F1-41C3-BE48-868E13347F87}"/>
    <cellStyle name="Currency 4 7 4" xfId="1949" xr:uid="{00000000-0005-0000-0000-0000CE030000}"/>
    <cellStyle name="Currency 4 7 4 2" xfId="2298" xr:uid="{00000000-0005-0000-0000-0000BF020000}"/>
    <cellStyle name="Currency 4 7 4 2 2" xfId="7425" xr:uid="{E48ED43D-F5C3-466C-8932-8EA701B06B69}"/>
    <cellStyle name="Currency 4 7 4 2 2 2" xfId="17805" xr:uid="{021EBDA7-4A55-4B1A-8E08-9A45AC1DAE19}"/>
    <cellStyle name="Currency 4 7 4 2 2 2 2" xfId="31128" xr:uid="{5CB58FDC-842F-4366-B972-CDDC1BFA162B}"/>
    <cellStyle name="Currency 4 7 4 2 2 2 3" xfId="30880" xr:uid="{89EB998A-6F45-4617-8268-95C9947F0B85}"/>
    <cellStyle name="Currency 4 7 4 2 3" xfId="10258" xr:uid="{5F500F5C-9323-4E28-A82A-5EE59E6F1C0D}"/>
    <cellStyle name="Currency 4 7 4 2 3 2" xfId="20638" xr:uid="{7905FF4E-937E-4733-8C99-F1A3D0F00B32}"/>
    <cellStyle name="Currency 4 7 4 2 4" xfId="26105" xr:uid="{78E47DCE-5F4E-4AD3-BF2E-A24265D35436}"/>
    <cellStyle name="Currency 4 7 4 2 5" xfId="25919" xr:uid="{60C943FF-852C-4686-A2F2-471DCBB227B8}"/>
    <cellStyle name="Currency 4 7 4 2 6" xfId="14972" xr:uid="{2C1DD2A8-26E0-4FA0-850F-EB722BC0EC15}"/>
    <cellStyle name="Currency 4 7 4 3" xfId="3636" xr:uid="{00000000-0005-0000-0000-0000CE030000}"/>
    <cellStyle name="Currency 4 7 4 4" xfId="24131" xr:uid="{C3AEE799-7253-4F20-A455-E163AF421BCE}"/>
    <cellStyle name="Currency 4 7 4 4 2" xfId="29739" xr:uid="{424C1383-0C0A-4A87-94FC-0B530D5B9FC1}"/>
    <cellStyle name="Currency 4 7 4 5" xfId="29852" xr:uid="{83D46F38-F5C3-4492-BE02-3C9E29784F87}"/>
    <cellStyle name="Currency 4 7 4 6" xfId="29994" xr:uid="{D5B75D03-C87F-4FB3-9F1A-AC55BC0986B3}"/>
    <cellStyle name="Currency 4 7 5" xfId="1950" xr:uid="{00000000-0005-0000-0000-0000CF030000}"/>
    <cellStyle name="Currency 4 7 5 2" xfId="25267" xr:uid="{CDE00D5B-E828-41FA-A68A-9B3CE7066B15}"/>
    <cellStyle name="Currency 4 7 5 2 2" xfId="29732" xr:uid="{6772595D-F27B-4705-AC0E-A786A7A8AE55}"/>
    <cellStyle name="Currency 4 7 5 2 2 2" xfId="30881" xr:uid="{1E6F16AA-3248-4BCF-B673-DB6874B6D555}"/>
    <cellStyle name="Currency 4 7 5 3" xfId="25599" xr:uid="{6CD831BA-6D09-4C68-9F08-905171E640CA}"/>
    <cellStyle name="Currency 4 7 5 4" xfId="30029" xr:uid="{540ADC2A-6053-4F65-B211-C07661CCB067}"/>
    <cellStyle name="Currency 4 7 6" xfId="1942" xr:uid="{00000000-0005-0000-0000-0000D0030000}"/>
    <cellStyle name="Currency 4 7 6 2" xfId="26142" xr:uid="{D0C1945C-72AA-4573-AA8D-1633DBEA2CAD}"/>
    <cellStyle name="Currency 4 7 6 2 2" xfId="30882" xr:uid="{BD05442E-4299-43AF-92D8-BA01610430CE}"/>
    <cellStyle name="Currency 4 7 6 2 3" xfId="30592" xr:uid="{D3EEBA4A-4BA4-4D6E-A7B4-E64301858765}"/>
    <cellStyle name="Currency 4 7 6 3" xfId="26610" xr:uid="{80965D0B-9059-4A46-AB05-60F1B5BE61C6}"/>
    <cellStyle name="Currency 4 7 7" xfId="3887" xr:uid="{3CBD11E9-3EFC-4C96-87B7-EE0635EA82F6}"/>
    <cellStyle name="Currency 4 7 7 2" xfId="8719" xr:uid="{C09B8340-DE6C-4EA8-BFDB-E3BDAC3AEDB5}"/>
    <cellStyle name="Currency 4 7 7 2 2" xfId="28967" xr:uid="{DA69CAC2-1877-47CD-8950-A4DBE86E05FA}"/>
    <cellStyle name="Currency 4 7 7 2 3" xfId="26338" xr:uid="{3095DECA-ABD6-4A11-BFFB-415C87BB631B}"/>
    <cellStyle name="Currency 4 7 7 2 4" xfId="19099" xr:uid="{844FAEA3-8AE7-4FF2-9811-CD15EE833D2C}"/>
    <cellStyle name="Currency 4 7 7 3" xfId="11552" xr:uid="{520FC835-1AC3-4133-BB04-81EC5AF58F3A}"/>
    <cellStyle name="Currency 4 7 7 3 2" xfId="21932" xr:uid="{56B72C26-D985-4269-A376-6B44A11A5B02}"/>
    <cellStyle name="Currency 4 7 7 4" xfId="26170" xr:uid="{19CA4702-B36A-4E5B-BA4B-964627BCA4F1}"/>
    <cellStyle name="Currency 4 7 7 5" xfId="16266" xr:uid="{76069791-02B8-4769-971D-31681C043604}"/>
    <cellStyle name="Currency 4 7 8" xfId="4965" xr:uid="{E34E299F-AD46-449C-B1A5-51BB76C325C5}"/>
    <cellStyle name="Currency 4 7 8 2" xfId="26216" xr:uid="{110CC1CA-6673-4FEF-9546-96A44FD1D013}"/>
    <cellStyle name="Currency 4 7 8 3" xfId="26110" xr:uid="{13470DEA-F8EA-4EC0-8163-E6E509DC569E}"/>
    <cellStyle name="Currency 4 7 8 4" xfId="14260" xr:uid="{7183D54A-FE39-464F-AC51-ABB77E7320DC}"/>
    <cellStyle name="Currency 4 7 9" xfId="6713" xr:uid="{7A444773-9948-4586-8685-1453BE4EF030}"/>
    <cellStyle name="Currency 4 7 9 2" xfId="27940" xr:uid="{4F70E5F3-9058-4E7A-A4A6-D7B8B9CB4522}"/>
    <cellStyle name="Currency 4 7 9 3" xfId="25930" xr:uid="{E8AB6CF0-D2D9-41EE-B58D-ECFE27D21A7A}"/>
    <cellStyle name="Currency 4 7 9 4" xfId="17093" xr:uid="{EB6CB191-D83A-4A53-B2B2-AF23D0F26A38}"/>
    <cellStyle name="Currency 4 8" xfId="586" xr:uid="{00000000-0005-0000-0000-0000D1030000}"/>
    <cellStyle name="Currency 4 8 10" xfId="9549" xr:uid="{518031D6-4FCB-461D-A0DD-8E4DEA690AE2}"/>
    <cellStyle name="Currency 4 8 10 2" xfId="19929" xr:uid="{184D2E45-1BC4-44DB-8F5B-2B1B1E655BD7}"/>
    <cellStyle name="Currency 4 8 11" xfId="24277" xr:uid="{A45ACE86-53A0-47D8-AFEE-FA1132DBDB5D}"/>
    <cellStyle name="Currency 4 8 12" xfId="12531" xr:uid="{25638229-E1F6-4AC6-B86C-513FAE2764DF}"/>
    <cellStyle name="Currency 4 8 2" xfId="587" xr:uid="{00000000-0005-0000-0000-0000D2030000}"/>
    <cellStyle name="Currency 4 8 2 2" xfId="1953" xr:uid="{00000000-0005-0000-0000-0000D3030000}"/>
    <cellStyle name="Currency 4 8 2 2 2" xfId="2886" xr:uid="{00000000-0005-0000-0000-0000C5020000}"/>
    <cellStyle name="Currency 4 8 2 2 2 2" xfId="8003" xr:uid="{E548F0CD-450D-4E66-B747-E1F07B4CE89B}"/>
    <cellStyle name="Currency 4 8 2 2 2 2 2" xfId="18383" xr:uid="{AA0CD93F-8B9E-48DE-BC3E-C028EAF890B7}"/>
    <cellStyle name="Currency 4 8 2 2 2 2 2 2" xfId="31139" xr:uid="{AAC7DD63-F3B0-4EA7-A2AB-A56CAF05FE90}"/>
    <cellStyle name="Currency 4 8 2 2 2 2 2 3" xfId="30883" xr:uid="{27A2AC4E-6837-47B5-B15A-55F5344721D7}"/>
    <cellStyle name="Currency 4 8 2 2 2 3" xfId="10836" xr:uid="{FB0535CB-6403-4CD1-BBC9-99FE07A18266}"/>
    <cellStyle name="Currency 4 8 2 2 2 3 2" xfId="21216" xr:uid="{D31FD4FE-8859-499C-A08A-C800879E72ED}"/>
    <cellStyle name="Currency 4 8 2 2 2 4" xfId="27567" xr:uid="{5E9F9818-4E59-4FD4-AE8B-AAB6D387220B}"/>
    <cellStyle name="Currency 4 8 2 2 2 5" xfId="26663" xr:uid="{EED42D54-F4B2-462E-AAA6-BE60A2E7D909}"/>
    <cellStyle name="Currency 4 8 2 2 2 6" xfId="15550" xr:uid="{3D7AB569-1D06-4E43-90FC-96E2AEDF0612}"/>
    <cellStyle name="Currency 4 8 2 2 3" xfId="3563" xr:uid="{00000000-0005-0000-0000-0000D3030000}"/>
    <cellStyle name="Currency 4 8 2 2 4" xfId="5700" xr:uid="{887A2B17-B989-4808-B3BE-25836BED9DF9}"/>
    <cellStyle name="Currency 4 8 2 2 4 2" xfId="29770" xr:uid="{2A63CC11-416D-448A-B04D-B1999AFE4288}"/>
    <cellStyle name="Currency 4 8 2 2 5" xfId="24340" xr:uid="{538A3F27-62A4-40A7-AE9E-6B0991C0545A}"/>
    <cellStyle name="Currency 4 8 2 2 6" xfId="13387" xr:uid="{0891E334-E200-4194-AB74-154CC4C3C0A4}"/>
    <cellStyle name="Currency 4 8 2 3" xfId="1954" xr:uid="{00000000-0005-0000-0000-0000D4030000}"/>
    <cellStyle name="Currency 4 8 2 3 2" xfId="23759" xr:uid="{4167CAEE-D7F3-4B74-BE25-2A71A9085DE6}"/>
    <cellStyle name="Currency 4 8 2 3 2 2" xfId="30884" xr:uid="{757A3CB7-1C55-4D56-B945-482D3CE86FCE}"/>
    <cellStyle name="Currency 4 8 2 3 2 3" xfId="30559" xr:uid="{1C10DF34-CC59-4FAB-BE80-EACF5A93CA72}"/>
    <cellStyle name="Currency 4 8 2 3 3" xfId="23119" xr:uid="{1602DC18-E900-4AE9-A316-7D2565CB3207}"/>
    <cellStyle name="Currency 4 8 2 3 4" xfId="30046" xr:uid="{1CDABCE1-0483-422E-A6D0-DA2E0546B955}"/>
    <cellStyle name="Currency 4 8 2 3 5" xfId="29666" xr:uid="{791DC7EE-5FE3-4AE5-8D27-7C884F499AE2}"/>
    <cellStyle name="Currency 4 8 2 4" xfId="1952" xr:uid="{00000000-0005-0000-0000-0000D5030000}"/>
    <cellStyle name="Currency 4 8 2 4 2" xfId="28680" xr:uid="{83965D3F-0DFF-4118-9460-A46F81EC8DEC}"/>
    <cellStyle name="Currency 4 8 2 4 2 2" xfId="30885" xr:uid="{6A9CCD15-757E-42F7-A126-7DE3F6BF7048}"/>
    <cellStyle name="Currency 4 8 2 4 2 3" xfId="30595" xr:uid="{A308E91F-CE51-4207-A946-3A96D42EA8B7}"/>
    <cellStyle name="Currency 4 8 2 4 3" xfId="28187" xr:uid="{6E725EBC-1C03-473F-9833-307F8ED7DBCB}"/>
    <cellStyle name="Currency 4 8 2 5" xfId="4969" xr:uid="{FE49F526-4A03-4D67-942E-39B9CEE06BC7}"/>
    <cellStyle name="Currency 4 8 2 5 2" xfId="27185" xr:uid="{CCEF0CE8-ED12-41CC-A5DA-75CBBE495874}"/>
    <cellStyle name="Currency 4 8 2 5 3" xfId="25832" xr:uid="{1E7BBEEA-1730-44BA-8B2F-82CB56AA59C3}"/>
    <cellStyle name="Currency 4 8 2 5 4" xfId="14264" xr:uid="{5C96AFE2-855B-4472-BA64-DE3E33E7118E}"/>
    <cellStyle name="Currency 4 8 2 5 5" xfId="30638" xr:uid="{145C9633-4B64-48AF-8723-20B8C3906735}"/>
    <cellStyle name="Currency 4 8 2 6" xfId="6717" xr:uid="{3D58F211-A727-433E-A8B3-2D8FC8B20216}"/>
    <cellStyle name="Currency 4 8 2 6 2" xfId="28000" xr:uid="{D57B6D92-A933-4D4A-83E2-10FE3DE01E32}"/>
    <cellStyle name="Currency 4 8 2 6 3" xfId="26500" xr:uid="{A2D3AB61-87CE-41E9-8B2B-F2F8BFB69031}"/>
    <cellStyle name="Currency 4 8 2 6 4" xfId="17097" xr:uid="{0AA9968E-AC9E-442A-8CB7-C801B0D797A3}"/>
    <cellStyle name="Currency 4 8 2 7" xfId="9550" xr:uid="{8098CF5B-4973-49BE-8D14-5AB93CF6AA1E}"/>
    <cellStyle name="Currency 4 8 2 7 2" xfId="19930" xr:uid="{07DD1F18-8F7C-4C8C-AE04-17172020A973}"/>
    <cellStyle name="Currency 4 8 2 8" xfId="24218" xr:uid="{D229254F-E064-430C-BF8B-3F30208DFEBF}"/>
    <cellStyle name="Currency 4 8 2 9" xfId="12689" xr:uid="{C192F418-C48E-4364-A551-71DCACA3D032}"/>
    <cellStyle name="Currency 4 8 3" xfId="588" xr:uid="{00000000-0005-0000-0000-0000D6030000}"/>
    <cellStyle name="Currency 4 8 3 2" xfId="1956" xr:uid="{00000000-0005-0000-0000-0000D7030000}"/>
    <cellStyle name="Currency 4 8 3 2 2" xfId="28583" xr:uid="{7EA758D2-EF56-4EBA-A852-ECFF349D9C77}"/>
    <cellStyle name="Currency 4 8 3 2 2 2" xfId="30887" xr:uid="{6B43E411-504A-48A0-881D-A4CB093416FC}"/>
    <cellStyle name="Currency 4 8 3 2 2 3" xfId="30607" xr:uid="{E9C158B3-78D8-4AF3-8BD1-0F4A0B4EB020}"/>
    <cellStyle name="Currency 4 8 3 2 3" xfId="28376" xr:uid="{2BDE907B-0B78-4F02-BEEA-9C16113F20AA}"/>
    <cellStyle name="Currency 4 8 3 3" xfId="1957" xr:uid="{00000000-0005-0000-0000-0000D8030000}"/>
    <cellStyle name="Currency 4 8 3 4" xfId="1955" xr:uid="{00000000-0005-0000-0000-0000D9030000}"/>
    <cellStyle name="Currency 4 8 3 5" xfId="4970" xr:uid="{1B67C4BD-FEAB-4343-81B0-70E336F834C2}"/>
    <cellStyle name="Currency 4 8 3 5 2" xfId="27523" xr:uid="{933B019B-A4E7-43F1-BD1A-DA7B8BE0F85B}"/>
    <cellStyle name="Currency 4 8 3 5 2 2" xfId="31193" xr:uid="{1FA06368-9692-4F87-BA84-A8F7113127B3}"/>
    <cellStyle name="Currency 4 8 3 5 2 3" xfId="30886" xr:uid="{74CDC86A-7890-43A0-9099-81F98F0722EF}"/>
    <cellStyle name="Currency 4 8 3 5 3" xfId="26318" xr:uid="{FB2441D9-4696-44F3-B408-41CC938A49F8}"/>
    <cellStyle name="Currency 4 8 3 5 4" xfId="14265" xr:uid="{DE8D23D6-F8F1-4D45-8451-54228F7AAD04}"/>
    <cellStyle name="Currency 4 8 3 6" xfId="6718" xr:uid="{C23168E2-68BC-429D-9D04-F8821D43FD9B}"/>
    <cellStyle name="Currency 4 8 3 6 2" xfId="17098" xr:uid="{84173598-8D21-4CAF-A027-41BC34BC5835}"/>
    <cellStyle name="Currency 4 8 3 7" xfId="9551" xr:uid="{9FBCFA64-336F-422C-9C68-0F81301671C2}"/>
    <cellStyle name="Currency 4 8 3 7 2" xfId="19931" xr:uid="{CC8E98EB-A85B-4F27-BEB5-132F1C32EB97}"/>
    <cellStyle name="Currency 4 8 3 8" xfId="25285" xr:uid="{79F85939-2849-403A-99CB-8B646D555D1A}"/>
    <cellStyle name="Currency 4 8 3 9" xfId="13115" xr:uid="{8288B027-EE5F-4543-886C-BA48309EFD97}"/>
    <cellStyle name="Currency 4 8 4" xfId="1958" xr:uid="{00000000-0005-0000-0000-0000DA030000}"/>
    <cellStyle name="Currency 4 8 4 2" xfId="2299" xr:uid="{00000000-0005-0000-0000-0000C3020000}"/>
    <cellStyle name="Currency 4 8 4 2 2" xfId="7426" xr:uid="{AF1ECB60-ACC3-4E29-8CD9-99C548D0A883}"/>
    <cellStyle name="Currency 4 8 4 2 2 2" xfId="17806" xr:uid="{FC9917A7-7396-417E-BADB-979A351E7805}"/>
    <cellStyle name="Currency 4 8 4 2 2 2 2" xfId="31129" xr:uid="{1050FCCF-014F-4A61-8409-ABEAF81E4B6C}"/>
    <cellStyle name="Currency 4 8 4 2 2 2 3" xfId="30888" xr:uid="{FC86CB32-E70B-4812-90F6-F48A30AB6E2C}"/>
    <cellStyle name="Currency 4 8 4 2 3" xfId="10259" xr:uid="{9517CDA0-EE05-48CD-8A06-CA12BAA552D6}"/>
    <cellStyle name="Currency 4 8 4 2 3 2" xfId="20639" xr:uid="{101B4E7A-75C1-48B0-8903-922C92FA678A}"/>
    <cellStyle name="Currency 4 8 4 2 4" xfId="28396" xr:uid="{85CDAA97-1CAD-4B64-90D6-923E8F129023}"/>
    <cellStyle name="Currency 4 8 4 2 5" xfId="25949" xr:uid="{D643E276-0D8D-4A16-BA2F-D2D2976E80BC}"/>
    <cellStyle name="Currency 4 8 4 2 6" xfId="14973" xr:uid="{A33E5F38-7B4F-4342-831F-1643BCEDB035}"/>
    <cellStyle name="Currency 4 8 4 3" xfId="2088" xr:uid="{00000000-0005-0000-0000-0000DA030000}"/>
    <cellStyle name="Currency 4 8 4 4" xfId="25541" xr:uid="{6404CD47-CF8C-4F73-BCAE-891702C8F286}"/>
    <cellStyle name="Currency 4 8 4 4 2" xfId="29740" xr:uid="{95BBA192-E16E-479F-A9AC-4984C46E7EF3}"/>
    <cellStyle name="Currency 4 8 4 5" xfId="29853" xr:uid="{C8D3D891-209E-4B26-9316-25A831B4C4AB}"/>
    <cellStyle name="Currency 4 8 4 6" xfId="29995" xr:uid="{86931842-3154-47E1-A149-1B03081C7CA9}"/>
    <cellStyle name="Currency 4 8 5" xfId="1959" xr:uid="{00000000-0005-0000-0000-0000DB030000}"/>
    <cellStyle name="Currency 4 8 5 2" xfId="25622" xr:uid="{FDE13DD4-4BFE-4241-AF39-D2C68C9AD7B0}"/>
    <cellStyle name="Currency 4 8 5 2 2" xfId="29813" xr:uid="{51867E3E-322C-45C2-AAB5-A9260D89EAA5}"/>
    <cellStyle name="Currency 4 8 5 2 2 2" xfId="30889" xr:uid="{1A883A60-46C3-43A6-A992-715105DD7CC1}"/>
    <cellStyle name="Currency 4 8 5 3" xfId="23098" xr:uid="{7A60B91C-EC8E-45C0-8A86-C875998593D9}"/>
    <cellStyle name="Currency 4 8 5 4" xfId="30030" xr:uid="{A621AE50-9826-4A13-9FC9-FFD777B68BD3}"/>
    <cellStyle name="Currency 4 8 6" xfId="1951" xr:uid="{00000000-0005-0000-0000-0000DC030000}"/>
    <cellStyle name="Currency 4 8 6 2" xfId="25842" xr:uid="{F485F629-3DA4-44A2-B8A8-546D8AA4877F}"/>
    <cellStyle name="Currency 4 8 6 2 2" xfId="30890" xr:uid="{529C92E7-70BA-45B3-AD7F-442288B598B1}"/>
    <cellStyle name="Currency 4 8 6 2 3" xfId="30594" xr:uid="{C285BB10-709D-4317-88CD-0FA126CCFB66}"/>
    <cellStyle name="Currency 4 8 6 3" xfId="27930" xr:uid="{67E7D5C4-4291-414C-B668-C038AB5B4730}"/>
    <cellStyle name="Currency 4 8 7" xfId="3888" xr:uid="{75AA0707-E7A1-49F2-96B5-A9DDA61F2F28}"/>
    <cellStyle name="Currency 4 8 7 2" xfId="8720" xr:uid="{DAEA6783-1B67-4BC5-9B10-29C804B64F3F}"/>
    <cellStyle name="Currency 4 8 7 2 2" xfId="28968" xr:uid="{85DBFA5D-B137-4531-BDFE-283897605602}"/>
    <cellStyle name="Currency 4 8 7 2 3" xfId="28270" xr:uid="{AC920C50-ED0E-4719-96D3-5B5D50A74886}"/>
    <cellStyle name="Currency 4 8 7 2 4" xfId="19100" xr:uid="{5DA4536C-9937-4FA0-AD85-B74BF051B58E}"/>
    <cellStyle name="Currency 4 8 7 3" xfId="11553" xr:uid="{47C6DD1A-A8F8-40D0-8141-553D7D95F5FA}"/>
    <cellStyle name="Currency 4 8 7 3 2" xfId="21933" xr:uid="{6AE81B20-7D9E-4468-80C1-003CA6D3DF48}"/>
    <cellStyle name="Currency 4 8 7 4" xfId="26295" xr:uid="{F07E7FD3-1053-4F4D-BAED-6E1CAC6C222D}"/>
    <cellStyle name="Currency 4 8 7 5" xfId="16267" xr:uid="{18D8913E-BFAE-4FD9-B645-B3A6A40A1E7E}"/>
    <cellStyle name="Currency 4 8 8" xfId="4968" xr:uid="{9E8825FE-50AE-4262-80AB-C3CBD6D88B2F}"/>
    <cellStyle name="Currency 4 8 8 2" xfId="27767" xr:uid="{DF2BDCE6-4C51-452D-A0A5-87AAC2CC1C69}"/>
    <cellStyle name="Currency 4 8 8 3" xfId="26136" xr:uid="{AF02D72E-3ADE-4F23-ACEF-46F911C96B37}"/>
    <cellStyle name="Currency 4 8 8 4" xfId="14263" xr:uid="{56112834-C55F-41FB-A3AF-7D3A241E4254}"/>
    <cellStyle name="Currency 4 8 9" xfId="6716" xr:uid="{47385384-7DC7-43EA-9D98-865E182695F7}"/>
    <cellStyle name="Currency 4 8 9 2" xfId="26113" xr:uid="{7DA3908F-553E-45FE-8585-31B030A5F62A}"/>
    <cellStyle name="Currency 4 8 9 3" xfId="28032" xr:uid="{14C37885-BFB7-4575-B570-1CCC1080F5EA}"/>
    <cellStyle name="Currency 4 8 9 4" xfId="17096" xr:uid="{26C25D8C-F834-4199-A88F-910068EE38EC}"/>
    <cellStyle name="Currency 4 9" xfId="589" xr:uid="{00000000-0005-0000-0000-0000DD030000}"/>
    <cellStyle name="Currency 4 9 10" xfId="12523" xr:uid="{11D205F3-DE9A-4585-96C1-3790524650F3}"/>
    <cellStyle name="Currency 4 9 2" xfId="1961" xr:uid="{00000000-0005-0000-0000-0000DE030000}"/>
    <cellStyle name="Currency 4 9 2 2" xfId="3105" xr:uid="{00000000-0005-0000-0000-0000C8020000}"/>
    <cellStyle name="Currency 4 9 2 2 2" xfId="8185" xr:uid="{E0C42976-7985-468B-A550-00C105659867}"/>
    <cellStyle name="Currency 4 9 2 2 2 2" xfId="18565" xr:uid="{0DB0E157-2439-41AF-9E6E-4B439D093BCA}"/>
    <cellStyle name="Currency 4 9 2 2 2 2 2" xfId="31144" xr:uid="{ED8C307C-F610-47C6-A831-49895CEE396D}"/>
    <cellStyle name="Currency 4 9 2 2 2 2 3" xfId="30891" xr:uid="{33621EAE-9D95-48E9-891A-0F259B49272F}"/>
    <cellStyle name="Currency 4 9 2 2 3" xfId="11018" xr:uid="{D7DEB894-76C8-4B7B-B912-EBD1C82FE3F2}"/>
    <cellStyle name="Currency 4 9 2 2 3 2" xfId="21398" xr:uid="{8065ECFA-8095-493D-9111-5F5913647C23}"/>
    <cellStyle name="Currency 4 9 2 2 4" xfId="25611" xr:uid="{A7FF5CE1-F4BB-4703-8B1C-0C380512F35C}"/>
    <cellStyle name="Currency 4 9 2 2 4 2" xfId="30075" xr:uid="{A4FDCC8D-1AF2-4A28-BC45-E5AB8BDBB980}"/>
    <cellStyle name="Currency 4 9 2 2 5" xfId="27511" xr:uid="{C5753C4E-F4AE-4664-A289-C298AAB6A474}"/>
    <cellStyle name="Currency 4 9 2 2 6" xfId="15732" xr:uid="{12DC9B3A-26A7-4B40-A2C7-BD544A7C2F73}"/>
    <cellStyle name="Currency 4 9 2 3" xfId="3685" xr:uid="{00000000-0005-0000-0000-0000DE030000}"/>
    <cellStyle name="Currency 4 9 2 3 2" xfId="27013" xr:uid="{B8A8630C-F521-49C0-9A08-B8D1C46D1721}"/>
    <cellStyle name="Currency 4 9 2 3 3" xfId="28317" xr:uid="{DEC5B4E7-8E1A-47EA-AF52-8C7579DC672B}"/>
    <cellStyle name="Currency 4 9 2 4" xfId="5701" xr:uid="{B6CD54E5-5D90-49B7-A633-F341EAD9C0A5}"/>
    <cellStyle name="Currency 4 9 2 4 2" xfId="29782" xr:uid="{F000CD1D-B1BA-49CE-A26C-7AEFE89CA9A5}"/>
    <cellStyle name="Currency 4 9 2 5" xfId="24271" xr:uid="{85355DC1-7AA6-4677-8462-5632C34BF0BE}"/>
    <cellStyle name="Currency 4 9 2 5 2" xfId="26911" xr:uid="{E28A2460-A64C-4999-BF1B-1A22498ADAD4}"/>
    <cellStyle name="Currency 4 9 2 6" xfId="28082" xr:uid="{BBBB1EFF-5326-432C-BD02-5C918A2E7B14}"/>
    <cellStyle name="Currency 4 9 2 7" xfId="13625" xr:uid="{7EDD3587-7095-4A81-B74E-8090122F2B34}"/>
    <cellStyle name="Currency 4 9 3" xfId="1962" xr:uid="{00000000-0005-0000-0000-0000DF030000}"/>
    <cellStyle name="Currency 4 9 3 2" xfId="2689" xr:uid="{00000000-0005-0000-0000-0000C9020000}"/>
    <cellStyle name="Currency 4 9 3 2 2" xfId="7813" xr:uid="{499AF24C-55A5-43E5-8835-11CA6641B905}"/>
    <cellStyle name="Currency 4 9 3 2 2 2" xfId="18193" xr:uid="{9DAB7D1E-765A-44CC-B652-721FFFD8C93B}"/>
    <cellStyle name="Currency 4 9 3 2 3" xfId="10646" xr:uid="{28A4B673-4DE0-49FC-9A42-CFD31A36EA67}"/>
    <cellStyle name="Currency 4 9 3 2 3 2" xfId="21026" xr:uid="{8C89E73C-B22B-4568-BBBC-10F63CA44619}"/>
    <cellStyle name="Currency 4 9 3 2 4" xfId="15360" xr:uid="{1A747241-6007-4043-8042-4BD7A52ED86B}"/>
    <cellStyle name="Currency 4 9 3 2 5" xfId="30457" xr:uid="{E82066D7-0909-4523-8345-4B323B12606B}"/>
    <cellStyle name="Currency 4 9 3 3" xfId="3655" xr:uid="{00000000-0005-0000-0000-0000DF030000}"/>
    <cellStyle name="Currency 4 9 3 4" xfId="5702" xr:uid="{572965EA-1F6C-4640-9DDC-DE1E721E4148}"/>
    <cellStyle name="Currency 4 9 3 4 2" xfId="29757" xr:uid="{B6BCDE65-9BFA-44F5-9903-F31404CCA55C}"/>
    <cellStyle name="Currency 4 9 3 5" xfId="23303" xr:uid="{EC92654A-2F5D-49BE-A509-D34B0A753554}"/>
    <cellStyle name="Currency 4 9 3 6" xfId="13102" xr:uid="{47CEFBAA-F193-4528-BF13-F969C4A1BCEF}"/>
    <cellStyle name="Currency 4 9 4" xfId="1960" xr:uid="{00000000-0005-0000-0000-0000E0030000}"/>
    <cellStyle name="Currency 4 9 4 2" xfId="2291" xr:uid="{00000000-0005-0000-0000-0000C7020000}"/>
    <cellStyle name="Currency 4 9 4 2 2" xfId="7418" xr:uid="{7A09F447-6EA0-45DE-A9B3-A1537B9AA0F4}"/>
    <cellStyle name="Currency 4 9 4 2 2 2" xfId="17798" xr:uid="{010FA966-37C5-491A-82C2-DD3903AA0F71}"/>
    <cellStyle name="Currency 4 9 4 2 3" xfId="10251" xr:uid="{7380F39E-75E2-45CC-A417-0B9249EE1EC5}"/>
    <cellStyle name="Currency 4 9 4 2 3 2" xfId="20631" xr:uid="{46E0CA4A-9B8F-4B3A-AF50-0F606033AE0B}"/>
    <cellStyle name="Currency 4 9 4 2 4" xfId="26542" xr:uid="{9ADB49FD-3CB9-4CDC-8AAA-C677630C1A11}"/>
    <cellStyle name="Currency 4 9 4 2 5" xfId="28116" xr:uid="{0CD4B079-9BBC-47CC-94A8-0E21C37AAE90}"/>
    <cellStyle name="Currency 4 9 4 2 6" xfId="14965" xr:uid="{C3DDA060-F454-4492-AC0D-4E8A716A4AEF}"/>
    <cellStyle name="Currency 4 9 4 3" xfId="3644" xr:uid="{00000000-0005-0000-0000-0000E0030000}"/>
    <cellStyle name="Currency 4 9 4 4" xfId="23983" xr:uid="{D7ECF183-A9FB-4F7A-A59A-272E2F6F535B}"/>
    <cellStyle name="Currency 4 9 5" xfId="3826" xr:uid="{000ACA94-2153-4302-8B6A-722AE35328B8}"/>
    <cellStyle name="Currency 4 9 5 2" xfId="8659" xr:uid="{11C3A1BE-D6BB-4FEA-9A33-5739A5F19DCD}"/>
    <cellStyle name="Currency 4 9 5 2 2" xfId="28960" xr:uid="{E30A7CFA-2FBE-4A31-8130-E3872CD9262E}"/>
    <cellStyle name="Currency 4 9 5 2 3" xfId="27858" xr:uid="{750A93EA-6EC4-4482-8E09-BB7898C875FF}"/>
    <cellStyle name="Currency 4 9 5 2 4" xfId="19039" xr:uid="{A4156738-3B33-45C9-8F87-F92746E6BC31}"/>
    <cellStyle name="Currency 4 9 5 3" xfId="11492" xr:uid="{54DAEE57-6E01-4FD8-A9B2-EE7413C74CE5}"/>
    <cellStyle name="Currency 4 9 5 3 2" xfId="21872" xr:uid="{3975A300-1731-4B47-A5A3-B76F484A0F52}"/>
    <cellStyle name="Currency 4 9 5 4" xfId="25753" xr:uid="{250618F8-EF53-42EA-BF04-9BA8BA23A39C}"/>
    <cellStyle name="Currency 4 9 5 5" xfId="16206" xr:uid="{B2215B16-2AAC-4F29-86DA-A576F75C9006}"/>
    <cellStyle name="Currency 4 9 6" xfId="4971" xr:uid="{956C2F0C-4E4E-480B-96A2-4BBD31510532}"/>
    <cellStyle name="Currency 4 9 6 2" xfId="28185" xr:uid="{45A2E1B6-8B39-4378-BE7B-C76A7ABED3EE}"/>
    <cellStyle name="Currency 4 9 6 3" xfId="28729" xr:uid="{899332CF-46F8-49BA-8867-DB0F2C08DFEE}"/>
    <cellStyle name="Currency 4 9 6 4" xfId="14266" xr:uid="{CE595702-DCCF-41D9-BDC1-4D86F6395577}"/>
    <cellStyle name="Currency 4 9 7" xfId="6719" xr:uid="{E35CBB27-1B3C-4ACE-AD83-4A5591761FD0}"/>
    <cellStyle name="Currency 4 9 7 2" xfId="26024" xr:uid="{86AA3093-66DE-4256-A269-75B7758D8FC7}"/>
    <cellStyle name="Currency 4 9 7 3" xfId="26677" xr:uid="{606BAAFF-75AE-49D7-9979-D40C7276D32D}"/>
    <cellStyle name="Currency 4 9 7 4" xfId="17099" xr:uid="{29091485-7FBD-4321-846C-24EB68313981}"/>
    <cellStyle name="Currency 4 9 8" xfId="9552" xr:uid="{4A590147-89C2-47D7-838D-C3AB6BAC093D}"/>
    <cellStyle name="Currency 4 9 8 2" xfId="19932" xr:uid="{D10AACFD-BBEE-484B-B36A-84DE24B11EED}"/>
    <cellStyle name="Currency 4 9 9" xfId="24553" xr:uid="{498B69E5-0439-4408-87C4-7EF87E505B1E}"/>
    <cellStyle name="Currency 5" xfId="590" xr:uid="{00000000-0005-0000-0000-0000E1030000}"/>
    <cellStyle name="Currency 5 10" xfId="4972" xr:uid="{0127C852-060E-4046-8C0D-4B566FAC3A77}"/>
    <cellStyle name="Currency 5 10 2" xfId="26244" xr:uid="{C59BE194-529F-4702-B46B-7874E29DE31A}"/>
    <cellStyle name="Currency 5 10 3" xfId="26441" xr:uid="{ADFDD67C-45AA-450C-A480-B07F7596B9D6}"/>
    <cellStyle name="Currency 5 10 4" xfId="14267" xr:uid="{240572AE-B301-4AFC-8245-514967858343}"/>
    <cellStyle name="Currency 5 11" xfId="6720" xr:uid="{0A1A5FF7-B1C8-4455-BC0A-1A0494662DFA}"/>
    <cellStyle name="Currency 5 11 2" xfId="17100" xr:uid="{CE1C590A-1E08-492D-A5D4-C48EC666C3D4}"/>
    <cellStyle name="Currency 5 12" xfId="9553" xr:uid="{D0967022-4EB5-4BE0-9D2F-A8094341CF11}"/>
    <cellStyle name="Currency 5 12 2" xfId="19933" xr:uid="{BE20113A-F2EE-459C-BCE6-ECDBC109DA46}"/>
    <cellStyle name="Currency 5 13" xfId="23093" xr:uid="{F26D2CE7-28B3-4E2E-9C07-3001E7351776}"/>
    <cellStyle name="Currency 5 14" xfId="12406" xr:uid="{CF35860C-8F77-4620-8FAD-AD17DEF49300}"/>
    <cellStyle name="Currency 5 2" xfId="591" xr:uid="{00000000-0005-0000-0000-0000E2030000}"/>
    <cellStyle name="Currency 5 2 10" xfId="6721" xr:uid="{E241A098-71E3-45C7-B9E5-0F648599E5C0}"/>
    <cellStyle name="Currency 5 2 10 2" xfId="17101" xr:uid="{9DB1438C-B8F5-4138-997F-97D84CE6F65E}"/>
    <cellStyle name="Currency 5 2 11" xfId="9554" xr:uid="{380C6E5F-325D-453D-B49C-0AD68D0C9071}"/>
    <cellStyle name="Currency 5 2 11 2" xfId="19934" xr:uid="{8C168D19-AB32-4FC5-AE1E-523857214607}"/>
    <cellStyle name="Currency 5 2 12" xfId="22829" xr:uid="{CD754010-E9EC-4548-95AF-18F4EA7CC937}"/>
    <cellStyle name="Currency 5 2 13" xfId="12466" xr:uid="{96E8DC89-4338-4D2F-9FB1-91BCDCC04C70}"/>
    <cellStyle name="Currency 5 2 2" xfId="592" xr:uid="{00000000-0005-0000-0000-0000E3030000}"/>
    <cellStyle name="Currency 5 2 2 10" xfId="9555" xr:uid="{12517C23-DBF5-49AA-90FA-E749FF9B3FD9}"/>
    <cellStyle name="Currency 5 2 2 10 2" xfId="19935" xr:uid="{C8BE885C-3F64-4CD4-9BDA-5C4C40B1FE9E}"/>
    <cellStyle name="Currency 5 2 2 11" xfId="25374" xr:uid="{9F58AD45-78BC-432D-82CA-4ADD14D6E206}"/>
    <cellStyle name="Currency 5 2 2 12" xfId="12533" xr:uid="{E802454A-CA30-4ECF-9F44-10C3636636FD}"/>
    <cellStyle name="Currency 5 2 2 2" xfId="1966" xr:uid="{00000000-0005-0000-0000-0000E4030000}"/>
    <cellStyle name="Currency 5 2 2 2 2" xfId="3107" xr:uid="{00000000-0005-0000-0000-0000CE020000}"/>
    <cellStyle name="Currency 5 2 2 2 2 2" xfId="6173" xr:uid="{BE24A938-2881-4F5D-B62A-4F1162D03E33}"/>
    <cellStyle name="Currency 5 2 2 2 2 2 2" xfId="25852" xr:uid="{F20382A5-D65C-4100-B2A8-7EB455708DDE}"/>
    <cellStyle name="Currency 5 2 2 2 2 2 3" xfId="26680" xr:uid="{8EBAF09A-2434-47C3-B9AB-2BF0BE142A89}"/>
    <cellStyle name="Currency 5 2 2 2 2 2 4" xfId="15734" xr:uid="{71DF357E-08E2-481E-A961-D9A9A85D0FE6}"/>
    <cellStyle name="Currency 5 2 2 2 2 3" xfId="8187" xr:uid="{F888BC8D-2822-4D7A-8F80-B60D7A25CE3A}"/>
    <cellStyle name="Currency 5 2 2 2 2 3 2" xfId="18567" xr:uid="{691322DB-4935-4B9B-9354-691D3668F327}"/>
    <cellStyle name="Currency 5 2 2 2 2 4" xfId="11020" xr:uid="{59742B54-0DA4-486F-9740-1D38F5BE12FD}"/>
    <cellStyle name="Currency 5 2 2 2 2 4 2" xfId="21400" xr:uid="{F9F6A6C8-279B-4E64-9E63-3C8E184E9F76}"/>
    <cellStyle name="Currency 5 2 2 2 2 5" xfId="23950" xr:uid="{088AD340-C2CC-47BE-8891-D6CC3414FE2E}"/>
    <cellStyle name="Currency 5 2 2 2 2 6" xfId="27620" xr:uid="{3C20AB5A-5E9F-43FE-AFE1-016CD4FFEADD}"/>
    <cellStyle name="Currency 5 2 2 2 2 7" xfId="13627" xr:uid="{B10AB8D8-0FC4-4067-ACD0-E5B0002F9029}"/>
    <cellStyle name="Currency 5 2 2 2 3" xfId="2700" xr:uid="{00000000-0005-0000-0000-0000CD020000}"/>
    <cellStyle name="Currency 5 2 2 2 3 2" xfId="7824" xr:uid="{0FA2EE59-89F7-42BE-AFCA-13B241F95610}"/>
    <cellStyle name="Currency 5 2 2 2 3 2 2" xfId="28282" xr:uid="{C2137D5F-7224-4361-94BB-42021950E03A}"/>
    <cellStyle name="Currency 5 2 2 2 3 2 3" xfId="27886" xr:uid="{8B47DE6B-C0A3-4808-BD11-76C664370C32}"/>
    <cellStyle name="Currency 5 2 2 2 3 2 4" xfId="18204" xr:uid="{DE64AA34-7A3F-4BE8-AC87-76B82DFB15AA}"/>
    <cellStyle name="Currency 5 2 2 2 3 3" xfId="10657" xr:uid="{4D2AD998-5A82-41E0-A69E-3F76050FA43C}"/>
    <cellStyle name="Currency 5 2 2 2 3 3 2" xfId="21037" xr:uid="{BF6A1076-4AD6-4E1B-8DA6-B5CA46C39230}"/>
    <cellStyle name="Currency 5 2 2 2 3 4" xfId="23308" xr:uid="{799AABCF-471B-405C-90D8-CDB7F1658679}"/>
    <cellStyle name="Currency 5 2 2 2 3 5" xfId="15371" xr:uid="{7ACDB224-994C-428F-913A-C2A5B9336ACA}"/>
    <cellStyle name="Currency 5 2 2 2 4" xfId="2047" xr:uid="{00000000-0005-0000-0000-0000E4030000}"/>
    <cellStyle name="Currency 5 2 2 2 4 2" xfId="26834" xr:uid="{C64A4FF9-2FD0-4583-B837-5708E557185E}"/>
    <cellStyle name="Currency 5 2 2 2 4 3" xfId="28443" xr:uid="{70E40412-F726-4A29-B8F5-5630BE3A9276}"/>
    <cellStyle name="Currency 5 2 2 2 5" xfId="4277" xr:uid="{C3D7F732-DE5D-41EF-8592-DE3D2EBC22AC}"/>
    <cellStyle name="Currency 5 2 2 2 5 2" xfId="9049" xr:uid="{2D83AAB7-EE53-414D-B71E-98FD02A0314D}"/>
    <cellStyle name="Currency 5 2 2 2 5 2 2" xfId="19429" xr:uid="{3729AD62-DADD-410C-836C-C0173341262F}"/>
    <cellStyle name="Currency 5 2 2 2 5 2 3" xfId="31053" xr:uid="{65379D5D-A019-44C2-A4F5-8978204D96E1}"/>
    <cellStyle name="Currency 5 2 2 2 5 2 4" xfId="30892" xr:uid="{742D8526-B98A-43F7-82DB-E1B0DFFD6C96}"/>
    <cellStyle name="Currency 5 2 2 2 5 3" xfId="11882" xr:uid="{0FE592E7-404D-48FC-A7B7-7FDE44FBAA0E}"/>
    <cellStyle name="Currency 5 2 2 2 5 3 2" xfId="22262" xr:uid="{9B9EB93E-D50F-45EE-81A7-B342F4A32DB7}"/>
    <cellStyle name="Currency 5 2 2 2 5 4" xfId="26407" xr:uid="{B91ECD61-4C35-4E4A-8D9C-C36D8ADEC10B}"/>
    <cellStyle name="Currency 5 2 2 2 5 5" xfId="26848" xr:uid="{EE06C130-8C70-4964-9F7A-D8C37715BFD6}"/>
    <cellStyle name="Currency 5 2 2 2 5 6" xfId="16596" xr:uid="{4301A36F-BCF2-4881-9C48-F364E56E7571}"/>
    <cellStyle name="Currency 5 2 2 2 6" xfId="5705" xr:uid="{56AE04DD-2B1B-45C9-B774-49C5775046E0}"/>
    <cellStyle name="Currency 5 2 2 2 6 2" xfId="29729" xr:uid="{65C9FCB2-3DEC-4426-9C59-F87A66AA0CC0}"/>
    <cellStyle name="Currency 5 2 2 2 6 2 2" xfId="30992" xr:uid="{AFC39984-8795-40B8-B32F-0117AF697C54}"/>
    <cellStyle name="Currency 5 2 2 2 7" xfId="24565" xr:uid="{EC4152A8-D2AF-4A3A-9787-6E2DEE37E7D4}"/>
    <cellStyle name="Currency 5 2 2 2 8" xfId="13118" xr:uid="{E767FA5A-7327-467C-AF41-77D3C067A458}"/>
    <cellStyle name="Currency 5 2 2 3" xfId="1967" xr:uid="{00000000-0005-0000-0000-0000E5030000}"/>
    <cellStyle name="Currency 5 2 2 3 2" xfId="3108" xr:uid="{00000000-0005-0000-0000-0000CF020000}"/>
    <cellStyle name="Currency 5 2 2 3 2 2" xfId="8188" xr:uid="{13245339-F13E-40A8-839B-4D77E86C6D7A}"/>
    <cellStyle name="Currency 5 2 2 3 2 2 2" xfId="28855" xr:uid="{49F4AEF3-A94A-4BB7-93FF-EEDEC1683101}"/>
    <cellStyle name="Currency 5 2 2 3 2 2 2 2" xfId="31237" xr:uid="{87F82027-79CD-47F8-AA9B-02A445559384}"/>
    <cellStyle name="Currency 5 2 2 3 2 2 2 3" xfId="30894" xr:uid="{17A3B4CC-F29C-453C-BBA9-895349B92972}"/>
    <cellStyle name="Currency 5 2 2 3 2 2 3" xfId="26107" xr:uid="{565CDC13-D9D4-436A-BAA9-98069B5E57AD}"/>
    <cellStyle name="Currency 5 2 2 3 2 2 4" xfId="18568" xr:uid="{7A405561-471D-43CB-9F39-50752F34F453}"/>
    <cellStyle name="Currency 5 2 2 3 2 3" xfId="11021" xr:uid="{3F84DF8C-8F7C-4373-BE1E-22BAFE9DD44F}"/>
    <cellStyle name="Currency 5 2 2 3 2 3 2" xfId="21401" xr:uid="{9DFEDBB8-6F7C-4CBC-8F69-9531275ED852}"/>
    <cellStyle name="Currency 5 2 2 3 2 4" xfId="23583" xr:uid="{9906515C-0ACF-40FA-AA3D-B1FEC0FE45AD}"/>
    <cellStyle name="Currency 5 2 2 3 2 5" xfId="15735" xr:uid="{09C152D0-E30A-445F-806F-9A2FB440B1E9}"/>
    <cellStyle name="Currency 5 2 2 3 3" xfId="3548" xr:uid="{00000000-0005-0000-0000-0000E5030000}"/>
    <cellStyle name="Currency 5 2 2 3 4" xfId="4433" xr:uid="{32BAE54B-9351-4830-AA5E-63816AB07ED5}"/>
    <cellStyle name="Currency 5 2 2 3 4 2" xfId="9205" xr:uid="{87614C63-EABE-46FA-900D-6B5F9639F88D}"/>
    <cellStyle name="Currency 5 2 2 3 4 2 2" xfId="19585" xr:uid="{F36A6D76-44E8-433A-86D5-8EEC553E5D49}"/>
    <cellStyle name="Currency 5 2 2 3 4 2 3" xfId="31099" xr:uid="{448935C6-ECC2-4E7F-9166-42A235C27226}"/>
    <cellStyle name="Currency 5 2 2 3 4 2 4" xfId="30893" xr:uid="{C5657449-ECBB-4564-A545-23B9D035DF66}"/>
    <cellStyle name="Currency 5 2 2 3 4 3" xfId="12038" xr:uid="{E7C9D73E-8A42-41F0-8DDC-A7D39D80369F}"/>
    <cellStyle name="Currency 5 2 2 3 4 3 2" xfId="22418" xr:uid="{85B7CB9A-F6D9-4C07-9848-E505521E2E02}"/>
    <cellStyle name="Currency 5 2 2 3 4 4" xfId="16752" xr:uid="{55D64D6B-C1B4-467E-962E-74EF844202D6}"/>
    <cellStyle name="Currency 5 2 2 3 5" xfId="5706" xr:uid="{64BFFDB4-46D1-483C-8C4F-E280CB1ECB1C}"/>
    <cellStyle name="Currency 5 2 2 3 5 2" xfId="29711" xr:uid="{DD288719-AB35-4C89-88F1-540C0355360C}"/>
    <cellStyle name="Currency 5 2 2 3 5 2 2" xfId="30993" xr:uid="{2203EE67-0F45-4FCA-8501-AF4CCD1B0C73}"/>
    <cellStyle name="Currency 5 2 2 3 6" xfId="24898" xr:uid="{F8B21FAF-1CA2-4C0F-B3E2-9F62AED2DA5F}"/>
    <cellStyle name="Currency 5 2 2 3 7" xfId="13628" xr:uid="{006AB017-2D5D-4BEE-A7CB-912CA41008FB}"/>
    <cellStyle name="Currency 5 2 2 4" xfId="1965" xr:uid="{00000000-0005-0000-0000-0000E6030000}"/>
    <cellStyle name="Currency 5 2 2 4 2" xfId="3106" xr:uid="{00000000-0005-0000-0000-0000D0020000}"/>
    <cellStyle name="Currency 5 2 2 4 2 2" xfId="8186" xr:uid="{EC4D431F-F668-4FCE-815C-FD5EACEEDF85}"/>
    <cellStyle name="Currency 5 2 2 4 2 2 2" xfId="28854" xr:uid="{7C5B0695-8C13-41C0-ACF4-145D7F65FF93}"/>
    <cellStyle name="Currency 5 2 2 4 2 2 3" xfId="28614" xr:uid="{8D54ADB9-69AE-475B-AE53-5F93F4C469AC}"/>
    <cellStyle name="Currency 5 2 2 4 2 2 4" xfId="18566" xr:uid="{3CB38A1D-D5FD-45BB-979C-084854CB23D1}"/>
    <cellStyle name="Currency 5 2 2 4 2 3" xfId="11019" xr:uid="{1EDC9C14-BB5A-42E7-8C1B-2A6A66C32E66}"/>
    <cellStyle name="Currency 5 2 2 4 2 3 2" xfId="21399" xr:uid="{4B569564-AC9C-4E2F-A36D-AB280A0C0C45}"/>
    <cellStyle name="Currency 5 2 2 4 2 4" xfId="26802" xr:uid="{D3CBC96C-8DCC-4604-856F-C197D0CBC5C0}"/>
    <cellStyle name="Currency 5 2 2 4 2 5" xfId="15733" xr:uid="{EC11DDBB-96CA-4144-A30D-CF3021608613}"/>
    <cellStyle name="Currency 5 2 2 4 3" xfId="3680" xr:uid="{00000000-0005-0000-0000-0000E6030000}"/>
    <cellStyle name="Currency 5 2 2 4 4" xfId="5704" xr:uid="{F0F3577E-AEB9-46D9-839A-DC5FBFCEA274}"/>
    <cellStyle name="Currency 5 2 2 4 4 2" xfId="29974" xr:uid="{1A47C2B6-3535-4DAD-8D31-63333AA84210}"/>
    <cellStyle name="Currency 5 2 2 4 5" xfId="22999" xr:uid="{33E7FD05-6AC1-4553-A763-5F9ADDC95EFB}"/>
    <cellStyle name="Currency 5 2 2 4 6" xfId="13626" xr:uid="{A1CD338B-CC30-4727-B3F0-0E4E5CC6C8A2}"/>
    <cellStyle name="Currency 5 2 2 5" xfId="2642" xr:uid="{00000000-0005-0000-0000-0000D1020000}"/>
    <cellStyle name="Currency 5 2 2 5 2" xfId="5904" xr:uid="{01A77C53-D4B3-4B4A-A7AA-DA49AF807277}"/>
    <cellStyle name="Currency 5 2 2 5 2 2" xfId="28062" xr:uid="{8EF9D5B8-AD4E-41E9-A228-6AF16D4B036F}"/>
    <cellStyle name="Currency 5 2 2 5 2 2 2" xfId="31200" xr:uid="{E9A01D91-80DD-41A2-BDF4-F2C3BA223E61}"/>
    <cellStyle name="Currency 5 2 2 5 2 2 3" xfId="30895" xr:uid="{4927734C-1128-4F35-ADA5-EBE5F5527F8D}"/>
    <cellStyle name="Currency 5 2 2 5 2 3" xfId="28472" xr:uid="{82D05B3D-86D8-4506-AE14-DBD6FF00D9F8}"/>
    <cellStyle name="Currency 5 2 2 5 2 4" xfId="15314" xr:uid="{73BC589D-4447-4249-B1BB-4F0E836F79EB}"/>
    <cellStyle name="Currency 5 2 2 5 3" xfId="7767" xr:uid="{0BCD7F6B-EB32-4F4B-BE32-1005B1112FD0}"/>
    <cellStyle name="Currency 5 2 2 5 3 2" xfId="18147" xr:uid="{39F2C129-AC1D-49B2-8889-3EA2F448443B}"/>
    <cellStyle name="Currency 5 2 2 5 4" xfId="10600" xr:uid="{D3A2D10F-02C4-4FC8-8984-C693054A334C}"/>
    <cellStyle name="Currency 5 2 2 5 4 2" xfId="20980" xr:uid="{7E6ADA5D-3DC7-41ED-99C9-A4042922E532}"/>
    <cellStyle name="Currency 5 2 2 5 5" xfId="23544" xr:uid="{2A62B28A-3D7D-44E1-830E-A4B18F3C462C}"/>
    <cellStyle name="Currency 5 2 2 5 6" xfId="13031" xr:uid="{BC0D04A2-EDC2-44C0-8A7A-ECF31AD1A87E}"/>
    <cellStyle name="Currency 5 2 2 6" xfId="2301" xr:uid="{00000000-0005-0000-0000-0000CC020000}"/>
    <cellStyle name="Currency 5 2 2 6 2" xfId="7428" xr:uid="{33D726B9-173A-495B-A4BA-834CE620BF69}"/>
    <cellStyle name="Currency 5 2 2 6 2 2" xfId="17808" xr:uid="{856799D2-AB87-4DD2-9C94-BFDB3D72AE03}"/>
    <cellStyle name="Currency 5 2 2 6 3" xfId="10261" xr:uid="{A462F4E5-48AC-4A2C-992B-92C429FC328E}"/>
    <cellStyle name="Currency 5 2 2 6 3 2" xfId="20641" xr:uid="{5D9F252F-0DAB-4171-9706-3A1FB1F31BA3}"/>
    <cellStyle name="Currency 5 2 2 6 4" xfId="22671" xr:uid="{60C51A38-352A-40DD-A8EB-74F53D2FCD6C}"/>
    <cellStyle name="Currency 5 2 2 6 5" xfId="28364" xr:uid="{3779EA25-6211-41A3-BEC2-2229A6763BFA}"/>
    <cellStyle name="Currency 5 2 2 6 6" xfId="14975" xr:uid="{5552B899-4FCC-4E4B-BB6F-B5232499BD8E}"/>
    <cellStyle name="Currency 5 2 2 7" xfId="3832" xr:uid="{58CAFAE7-4ECC-4D05-802A-591E6F0FD407}"/>
    <cellStyle name="Currency 5 2 2 7 2" xfId="8665" xr:uid="{3E47732A-E67C-496E-A27B-A49411598E3D}"/>
    <cellStyle name="Currency 5 2 2 7 2 2" xfId="19045" xr:uid="{E366572E-1173-45A7-B79D-6E597AD48165}"/>
    <cellStyle name="Currency 5 2 2 7 3" xfId="11498" xr:uid="{5D129DB0-375F-4A95-A0F4-3754244C1E48}"/>
    <cellStyle name="Currency 5 2 2 7 3 2" xfId="21878" xr:uid="{172E324E-C1CA-4DC2-9EC6-D823E04B7C3C}"/>
    <cellStyle name="Currency 5 2 2 7 4" xfId="28164" xr:uid="{D0852ACE-D955-4A7A-B56D-9C118288E0DC}"/>
    <cellStyle name="Currency 5 2 2 7 5" xfId="26371" xr:uid="{40CB9855-3EF7-4ABB-B7BD-BE754A9C6D1E}"/>
    <cellStyle name="Currency 5 2 2 7 6" xfId="16212" xr:uid="{28EF5B7D-0FFC-4496-99BB-22D48954D381}"/>
    <cellStyle name="Currency 5 2 2 8" xfId="4974" xr:uid="{9D741363-ECFB-4E78-AFE7-4000DC29E105}"/>
    <cellStyle name="Currency 5 2 2 8 2" xfId="14269" xr:uid="{D1F2BAB2-2536-4CDA-B233-F70097286BE6}"/>
    <cellStyle name="Currency 5 2 2 9" xfId="6722" xr:uid="{D10E9798-92C9-4F75-AC71-6A5E424527EA}"/>
    <cellStyle name="Currency 5 2 2 9 2" xfId="17102" xr:uid="{1919B9F7-EDFA-44F2-944A-76EF107B027F}"/>
    <cellStyle name="Currency 5 2 3" xfId="593" xr:uid="{00000000-0005-0000-0000-0000E7030000}"/>
    <cellStyle name="Currency 5 2 3 10" xfId="12691" xr:uid="{49183BEA-A4DB-49F9-8A1B-1EAE12D1B3C9}"/>
    <cellStyle name="Currency 5 2 3 2" xfId="1969" xr:uid="{00000000-0005-0000-0000-0000E8030000}"/>
    <cellStyle name="Currency 5 2 3 2 2" xfId="3109" xr:uid="{00000000-0005-0000-0000-0000D3020000}"/>
    <cellStyle name="Currency 5 2 3 2 2 2" xfId="8189" xr:uid="{E868AF50-4A6D-44BC-83C9-209DB309BB0F}"/>
    <cellStyle name="Currency 5 2 3 2 2 2 2" xfId="28856" xr:uid="{3BF9C56A-BDC1-4F4D-A53B-A83632B095C2}"/>
    <cellStyle name="Currency 5 2 3 2 2 2 3" xfId="28155" xr:uid="{4F0EEC13-E5DE-4629-8270-13F61F99DAFD}"/>
    <cellStyle name="Currency 5 2 3 2 2 2 4" xfId="18569" xr:uid="{BA89C912-96B1-42CB-9CB7-76ECD2E69A53}"/>
    <cellStyle name="Currency 5 2 3 2 2 3" xfId="11022" xr:uid="{B32F4D25-280E-4123-BC8C-A882B4C247D2}"/>
    <cellStyle name="Currency 5 2 3 2 2 3 2" xfId="21402" xr:uid="{AB4B76B5-E409-402B-A20C-F8E07C5FC7A2}"/>
    <cellStyle name="Currency 5 2 3 2 2 4" xfId="24399" xr:uid="{19D40202-82EB-4A14-9C2F-762EB18BA50F}"/>
    <cellStyle name="Currency 5 2 3 2 2 5" xfId="15736" xr:uid="{B043A422-93FE-44A2-A3D7-AC99CBEFA6FB}"/>
    <cellStyle name="Currency 5 2 3 2 3" xfId="3664" xr:uid="{00000000-0005-0000-0000-0000E8030000}"/>
    <cellStyle name="Currency 5 2 3 2 4" xfId="5707" xr:uid="{5ED9074E-CFC1-4F0E-AAA7-8ED93D6F736E}"/>
    <cellStyle name="Currency 5 2 3 2 4 2" xfId="29975" xr:uid="{EA9668FA-7D48-4451-A463-CEDC38FAAA6D}"/>
    <cellStyle name="Currency 5 2 3 2 5" xfId="24147" xr:uid="{A436BADA-01CA-44B5-B13D-BF91D5BD6C72}"/>
    <cellStyle name="Currency 5 2 3 2 6" xfId="13629" xr:uid="{2A0D9A90-7C39-497B-99CC-B6BDC390AD1B}"/>
    <cellStyle name="Currency 5 2 3 3" xfId="1970" xr:uid="{00000000-0005-0000-0000-0000E9030000}"/>
    <cellStyle name="Currency 5 2 3 3 2" xfId="2699" xr:uid="{00000000-0005-0000-0000-0000D4020000}"/>
    <cellStyle name="Currency 5 2 3 3 2 2" xfId="7823" xr:uid="{D0CDFCE5-20BF-42ED-9EFB-FAB04946587F}"/>
    <cellStyle name="Currency 5 2 3 3 2 2 2" xfId="18203" xr:uid="{3BCED285-7CC5-4070-8A11-76E588F6BC4F}"/>
    <cellStyle name="Currency 5 2 3 3 2 3" xfId="10656" xr:uid="{33CCFA73-7431-4161-8256-7B377A9BDBFA}"/>
    <cellStyle name="Currency 5 2 3 3 2 3 2" xfId="21036" xr:uid="{9BC23E41-2CDA-49D1-80AC-DF071D9AEEBF}"/>
    <cellStyle name="Currency 5 2 3 3 2 4" xfId="15370" xr:uid="{0B0E1420-F3F3-4F8F-A6BE-B2272087307F}"/>
    <cellStyle name="Currency 5 2 3 3 2 5" xfId="30458" xr:uid="{DAB7CACA-8941-4CE4-B122-9A8774B9A021}"/>
    <cellStyle name="Currency 5 2 3 3 3" xfId="3578" xr:uid="{00000000-0005-0000-0000-0000E9030000}"/>
    <cellStyle name="Currency 5 2 3 3 4" xfId="5708" xr:uid="{59616245-D824-46F1-81B0-F7CE84542057}"/>
    <cellStyle name="Currency 5 2 3 3 4 2" xfId="29918" xr:uid="{9D672207-4D78-471A-8306-1D5902F0DCD8}"/>
    <cellStyle name="Currency 5 2 3 3 5" xfId="25056" xr:uid="{F07ECF11-1D7B-4D79-A0FD-D2F0BF3D7837}"/>
    <cellStyle name="Currency 5 2 3 3 6" xfId="13117" xr:uid="{FF00E2A5-B4FB-49BB-96AB-5F24D126800F}"/>
    <cellStyle name="Currency 5 2 3 4" xfId="1968" xr:uid="{00000000-0005-0000-0000-0000EA030000}"/>
    <cellStyle name="Currency 5 2 3 4 2" xfId="3774" xr:uid="{9AA53097-E567-4935-BA95-65CC50D0B73B}"/>
    <cellStyle name="Currency 5 2 3 4 2 2" xfId="8616" xr:uid="{CCB07CC6-C475-4E96-BCAA-C52F5825DCF7}"/>
    <cellStyle name="Currency 5 2 3 4 2 2 2" xfId="18996" xr:uid="{04CD8D01-CEF3-4C9C-9BD0-1F5042A669E1}"/>
    <cellStyle name="Currency 5 2 3 4 2 3" xfId="11449" xr:uid="{225A8900-8F68-4269-B454-4E2E9025351E}"/>
    <cellStyle name="Currency 5 2 3 4 2 3 2" xfId="21829" xr:uid="{C188CF2C-115D-430F-9000-0E4E6571A19D}"/>
    <cellStyle name="Currency 5 2 3 4 2 4" xfId="26214" xr:uid="{0570CA31-8D59-46B5-8184-FEF8F7383B00}"/>
    <cellStyle name="Currency 5 2 3 4 2 5" xfId="26374" xr:uid="{28A2C1DE-F28A-4A55-9019-D1FB2D6D72D0}"/>
    <cellStyle name="Currency 5 2 3 4 2 6" xfId="16163" xr:uid="{F5D30928-98B2-467C-B2BC-D2080B97E6F0}"/>
    <cellStyle name="Currency 5 2 3 4 3" xfId="23678" xr:uid="{D15642E2-80E6-4635-98B9-0DDE89D66073}"/>
    <cellStyle name="Currency 5 2 3 5" xfId="4143" xr:uid="{BBE70D2D-604E-48B2-9D68-4A06E241AAB5}"/>
    <cellStyle name="Currency 5 2 3 5 2" xfId="8915" xr:uid="{A3449125-85BB-4347-9B52-EF23126E01C2}"/>
    <cellStyle name="Currency 5 2 3 5 2 2" xfId="29016" xr:uid="{6EB8AFAA-0881-4674-A52E-7A008315E4E0}"/>
    <cellStyle name="Currency 5 2 3 5 2 3" xfId="27597" xr:uid="{6EAEA2C4-443D-4C95-8CB1-EB87AE134AB5}"/>
    <cellStyle name="Currency 5 2 3 5 2 4" xfId="19295" xr:uid="{3D378635-15D0-4947-BD6B-4C612F00492B}"/>
    <cellStyle name="Currency 5 2 3 5 2 5" xfId="31023" xr:uid="{0D38C156-3687-44A0-89ED-AC90BFF6346D}"/>
    <cellStyle name="Currency 5 2 3 5 3" xfId="11748" xr:uid="{10C9EC3E-9AE2-4D9B-8479-211D3D07ED47}"/>
    <cellStyle name="Currency 5 2 3 5 3 2" xfId="22128" xr:uid="{15C832C3-6FF0-4856-A177-D03E7D068492}"/>
    <cellStyle name="Currency 5 2 3 5 4" xfId="26967" xr:uid="{F0640651-E4BA-485E-91B0-95C69E14D0AE}"/>
    <cellStyle name="Currency 5 2 3 5 5" xfId="16462" xr:uid="{BF109E69-ADD6-4229-AE11-DEB910336621}"/>
    <cellStyle name="Currency 5 2 3 6" xfId="4975" xr:uid="{19071EE0-5BFD-4F9E-9132-C53B4E247934}"/>
    <cellStyle name="Currency 5 2 3 6 2" xfId="28608" xr:uid="{5CCE0AB4-0287-4537-BF16-6DCB69FE2869}"/>
    <cellStyle name="Currency 5 2 3 6 3" xfId="27544" xr:uid="{69E98944-73A7-42A3-85AF-E17CD6BE819A}"/>
    <cellStyle name="Currency 5 2 3 6 4" xfId="14270" xr:uid="{9F6DB649-75FE-4421-9D34-EF7190C56541}"/>
    <cellStyle name="Currency 5 2 3 7" xfId="6723" xr:uid="{159000B8-7CC5-4955-8443-5AF2213C3E1C}"/>
    <cellStyle name="Currency 5 2 3 7 2" xfId="27879" xr:uid="{F909FE96-1CC9-415B-BC21-01A6FFCF83BC}"/>
    <cellStyle name="Currency 5 2 3 7 3" xfId="25975" xr:uid="{94FF8E5B-AA91-4B15-97A2-1A1AE04C25C4}"/>
    <cellStyle name="Currency 5 2 3 7 4" xfId="17103" xr:uid="{1DC87CFE-6CBF-4909-AECA-D5D13067C0F9}"/>
    <cellStyle name="Currency 5 2 3 8" xfId="9556" xr:uid="{2E40F6E5-2FED-4555-BFC0-2C0C435350C4}"/>
    <cellStyle name="Currency 5 2 3 8 2" xfId="19936" xr:uid="{220242D1-ABC7-43E6-B0E8-FF42CA590FC7}"/>
    <cellStyle name="Currency 5 2 3 9" xfId="22664" xr:uid="{D9AD0612-914B-436B-8DAE-F1188956DD8B}"/>
    <cellStyle name="Currency 5 2 4" xfId="1971" xr:uid="{00000000-0005-0000-0000-0000EB030000}"/>
    <cellStyle name="Currency 5 2 4 2" xfId="3110" xr:uid="{00000000-0005-0000-0000-0000D5020000}"/>
    <cellStyle name="Currency 5 2 4 2 2" xfId="8190" xr:uid="{25AFDB09-23E2-482C-8E76-09BB28DEADCF}"/>
    <cellStyle name="Currency 5 2 4 2 2 2" xfId="28857" xr:uid="{06FCD6AD-893B-4A36-A0AD-D369F771C15A}"/>
    <cellStyle name="Currency 5 2 4 2 2 2 2" xfId="31238" xr:uid="{73676227-5E83-4702-8972-5E4E8CEB392D}"/>
    <cellStyle name="Currency 5 2 4 2 2 2 3" xfId="30897" xr:uid="{13AFE293-B1E9-4C3C-B65C-D9B74021402C}"/>
    <cellStyle name="Currency 5 2 4 2 2 3" xfId="26051" xr:uid="{4EF20C12-2878-49D2-8D87-1A4B0612BC68}"/>
    <cellStyle name="Currency 5 2 4 2 2 4" xfId="18570" xr:uid="{53A0814F-3C91-470B-9122-F71FDD3F23C7}"/>
    <cellStyle name="Currency 5 2 4 2 3" xfId="11023" xr:uid="{B5B91CCF-256F-4CE3-BF8B-CED889D41FC5}"/>
    <cellStyle name="Currency 5 2 4 2 3 2" xfId="21403" xr:uid="{0C977F6E-A74F-42C8-9858-D8827CB31566}"/>
    <cellStyle name="Currency 5 2 4 2 4" xfId="23956" xr:uid="{83B7EFE6-940B-4612-89E7-D38FCF8EE350}"/>
    <cellStyle name="Currency 5 2 4 2 5" xfId="15737" xr:uid="{E729032C-0C99-45F8-AE83-A66126EFFACB}"/>
    <cellStyle name="Currency 5 2 4 3" xfId="2048" xr:uid="{00000000-0005-0000-0000-0000EB030000}"/>
    <cellStyle name="Currency 5 2 4 4" xfId="4434" xr:uid="{EAF59091-946C-4F5C-9343-3EB106ED6014}"/>
    <cellStyle name="Currency 5 2 4 4 2" xfId="9206" xr:uid="{9DE673C5-9FAC-4C6B-A3AD-1258CD7F4F41}"/>
    <cellStyle name="Currency 5 2 4 4 2 2" xfId="19586" xr:uid="{7306ABE8-FFF7-463F-8A00-99CCC9E3B069}"/>
    <cellStyle name="Currency 5 2 4 4 2 3" xfId="31100" xr:uid="{04F8AB4D-3583-413E-A867-E9E1E954177D}"/>
    <cellStyle name="Currency 5 2 4 4 2 4" xfId="30896" xr:uid="{033065B8-3DEE-4E7E-9008-7D6E15491596}"/>
    <cellStyle name="Currency 5 2 4 4 3" xfId="12039" xr:uid="{84643D44-AB5A-4804-B4B3-D8D413675A2D}"/>
    <cellStyle name="Currency 5 2 4 4 3 2" xfId="22419" xr:uid="{BB6414FD-0893-461E-A134-D075A290A690}"/>
    <cellStyle name="Currency 5 2 4 4 4" xfId="28672" xr:uid="{D727F6B1-6619-4645-A993-510B5AE51350}"/>
    <cellStyle name="Currency 5 2 4 4 5" xfId="28189" xr:uid="{E3AEF5FB-7525-4F93-99F2-9954E237AACE}"/>
    <cellStyle name="Currency 5 2 4 4 6" xfId="16753" xr:uid="{3E4750C6-930A-4339-AE91-F90BECE985F2}"/>
    <cellStyle name="Currency 5 2 4 5" xfId="5709" xr:uid="{81CCBD4C-4647-4780-BDEB-D175A3F5ADBE}"/>
    <cellStyle name="Currency 5 2 4 5 2" xfId="29693" xr:uid="{5AD77B6F-1F47-49A8-8F2D-FBDD0BA971A3}"/>
    <cellStyle name="Currency 5 2 4 5 2 2" xfId="30994" xr:uid="{61B4BDAA-FE5F-4AB7-9E5D-32E54EF4F78A}"/>
    <cellStyle name="Currency 5 2 4 6" xfId="22715" xr:uid="{912E2D58-135C-466F-977B-D7FCE32E6FF0}"/>
    <cellStyle name="Currency 5 2 4 7" xfId="13630" xr:uid="{3CE5B02C-94B0-4AC5-8DF4-DCF0A61C21CA}"/>
    <cellStyle name="Currency 5 2 5" xfId="1972" xr:uid="{00000000-0005-0000-0000-0000EC030000}"/>
    <cellStyle name="Currency 5 2 5 2" xfId="2888" xr:uid="{00000000-0005-0000-0000-0000D6020000}"/>
    <cellStyle name="Currency 5 2 5 2 2" xfId="8005" xr:uid="{76E26953-D137-4A0D-A497-4B6AC98CE538}"/>
    <cellStyle name="Currency 5 2 5 2 2 2" xfId="28656" xr:uid="{63423EA7-9E9C-41A3-9548-819C174CD01F}"/>
    <cellStyle name="Currency 5 2 5 2 2 2 2" xfId="31211" xr:uid="{BF6DB955-8871-4EAF-9EB8-C68B85D30551}"/>
    <cellStyle name="Currency 5 2 5 2 2 2 3" xfId="30898" xr:uid="{C2C9D297-6FFA-48E8-8FCF-9BB4213F41C3}"/>
    <cellStyle name="Currency 5 2 5 2 2 3" xfId="26011" xr:uid="{37321E1F-694C-4E0C-9870-7424F46302A7}"/>
    <cellStyle name="Currency 5 2 5 2 2 4" xfId="18385" xr:uid="{7CFBABE8-19D0-41B9-A18C-0F534E5095CC}"/>
    <cellStyle name="Currency 5 2 5 2 3" xfId="10838" xr:uid="{B90DC41B-6A12-425B-AEEF-D5D78A8A4A53}"/>
    <cellStyle name="Currency 5 2 5 2 3 2" xfId="21218" xr:uid="{3D52AE92-5923-457B-9350-B22A4AE1191A}"/>
    <cellStyle name="Currency 5 2 5 2 4" xfId="25927" xr:uid="{DAB2A62E-EF04-4D21-ABCA-3D8381BF181C}"/>
    <cellStyle name="Currency 5 2 5 2 5" xfId="15552" xr:uid="{86AEB658-238E-45DA-8F63-23B312B7D1A9}"/>
    <cellStyle name="Currency 5 2 5 3" xfId="3607" xr:uid="{00000000-0005-0000-0000-0000EC030000}"/>
    <cellStyle name="Currency 5 2 5 4" xfId="5710" xr:uid="{34D882F9-3A98-4786-A61F-2BA19F885A26}"/>
    <cellStyle name="Currency 5 2 5 4 2" xfId="29928" xr:uid="{7102F65A-C7BE-4D84-A759-F42C9E8516B6}"/>
    <cellStyle name="Currency 5 2 5 5" xfId="23044" xr:uid="{C6FB78A3-7FB3-4C8B-AE13-0BA29A31CEF6}"/>
    <cellStyle name="Currency 5 2 5 6" xfId="13389" xr:uid="{23481EF7-DAB4-448F-896D-7EFA49323FD9}"/>
    <cellStyle name="Currency 5 2 6" xfId="1964" xr:uid="{00000000-0005-0000-0000-0000ED030000}"/>
    <cellStyle name="Currency 5 2 6 2" xfId="2540" xr:uid="{00000000-0005-0000-0000-0000D7020000}"/>
    <cellStyle name="Currency 5 2 6 2 2" xfId="7665" xr:uid="{74261CAA-4101-473F-B347-C83F8EAEB42F}"/>
    <cellStyle name="Currency 5 2 6 2 2 2" xfId="18045" xr:uid="{49FBE54B-FD8E-4F2D-838F-4B8FC9ADB860}"/>
    <cellStyle name="Currency 5 2 6 2 3" xfId="10498" xr:uid="{556E629B-FE91-426B-933D-E95FA4998D76}"/>
    <cellStyle name="Currency 5 2 6 2 3 2" xfId="20878" xr:uid="{E11A0ED8-348A-4DA6-9D90-EEF14F0BBC40}"/>
    <cellStyle name="Currency 5 2 6 2 4" xfId="26577" xr:uid="{C9B861A8-D8EB-43AD-B25A-681F5470E314}"/>
    <cellStyle name="Currency 5 2 6 2 5" xfId="25902" xr:uid="{66E2E6D2-0C15-4FBD-B3CD-FFBE6CC078CC}"/>
    <cellStyle name="Currency 5 2 6 2 6" xfId="15212" xr:uid="{2507063B-74EC-4F1F-AF09-CFD95B288AF3}"/>
    <cellStyle name="Currency 5 2 6 3" xfId="3593" xr:uid="{00000000-0005-0000-0000-0000ED030000}"/>
    <cellStyle name="Currency 5 2 6 4" xfId="5703" xr:uid="{6044BC41-93EB-4D46-8847-7E28FDC1C7F0}"/>
    <cellStyle name="Currency 5 2 6 4 2" xfId="29878" xr:uid="{C483D0FC-BB86-4D28-A080-8736F3CBDE28}"/>
    <cellStyle name="Currency 5 2 6 5" xfId="23120" xr:uid="{DFB24F9D-60E6-480E-886E-475EF7F1242B}"/>
    <cellStyle name="Currency 5 2 6 6" xfId="12928" xr:uid="{244FD039-EA37-4B72-A255-228CC58257FA}"/>
    <cellStyle name="Currency 5 2 7" xfId="2234" xr:uid="{00000000-0005-0000-0000-0000CB020000}"/>
    <cellStyle name="Currency 5 2 7 2" xfId="7361" xr:uid="{46D783E5-C67D-4AD0-83C0-CF4DD70F2D04}"/>
    <cellStyle name="Currency 5 2 7 2 2" xfId="26297" xr:uid="{0094EF5E-9118-446E-8932-915721C49C84}"/>
    <cellStyle name="Currency 5 2 7 2 2 2" xfId="31174" xr:uid="{0ABF76C8-146E-4EA9-9EF4-12330D97B2F4}"/>
    <cellStyle name="Currency 5 2 7 2 2 3" xfId="30899" xr:uid="{B13E3068-9BEB-46ED-BF85-C4985B631957}"/>
    <cellStyle name="Currency 5 2 7 2 3" xfId="26141" xr:uid="{8D63E90A-D234-400F-9E75-4182E9C21698}"/>
    <cellStyle name="Currency 5 2 7 2 4" xfId="17741" xr:uid="{F397A08D-393B-4E26-BD24-2E6F720FBD36}"/>
    <cellStyle name="Currency 5 2 7 3" xfId="10194" xr:uid="{E9F0637B-A05F-4E9D-8BA2-C2EBC2EFAA4D}"/>
    <cellStyle name="Currency 5 2 7 3 2" xfId="20574" xr:uid="{BC39AA1D-EDCB-4BA3-9D5E-5853FA61C57D}"/>
    <cellStyle name="Currency 5 2 7 4" xfId="25305" xr:uid="{35146824-73C6-468D-82D5-4BCD67342811}"/>
    <cellStyle name="Currency 5 2 7 5" xfId="14908" xr:uid="{7EB1EE87-E11D-47CB-A2B8-C4724D639E82}"/>
    <cellStyle name="Currency 5 2 8" xfId="3890" xr:uid="{F5558CD4-A4A2-4E3D-AB6A-144E8681197F}"/>
    <cellStyle name="Currency 5 2 8 2" xfId="8722" xr:uid="{2F1B63F7-D083-429E-B1CA-1A6BFE7DDEA4}"/>
    <cellStyle name="Currency 5 2 8 2 2" xfId="19102" xr:uid="{AA81A8B7-20C9-4F9B-90A1-BEB1376ACEFA}"/>
    <cellStyle name="Currency 5 2 8 3" xfId="11555" xr:uid="{75471A33-C8F0-40CF-B5BF-4A81D5F9A038}"/>
    <cellStyle name="Currency 5 2 8 3 2" xfId="21935" xr:uid="{1A25BBFC-EAD0-476B-B10E-5BE1DFD38444}"/>
    <cellStyle name="Currency 5 2 8 4" xfId="27960" xr:uid="{38D58FC1-9BAF-45DE-9227-885220FBB692}"/>
    <cellStyle name="Currency 5 2 8 5" xfId="28578" xr:uid="{145D1AFD-484B-4FDE-876F-13C665ED8789}"/>
    <cellStyle name="Currency 5 2 8 6" xfId="16269" xr:uid="{82A908FC-D9AF-4CB9-9FAE-0596054F1EA2}"/>
    <cellStyle name="Currency 5 2 9" xfId="4973" xr:uid="{83D789FE-00E7-4353-9F50-F27A53E5C0A6}"/>
    <cellStyle name="Currency 5 2 9 2" xfId="25928" xr:uid="{D31F2547-600E-4F5D-B779-A3F82E3BA780}"/>
    <cellStyle name="Currency 5 2 9 3" xfId="27070" xr:uid="{080F0B0A-5BC7-4901-AD69-507C20B1622B}"/>
    <cellStyle name="Currency 5 2 9 4" xfId="14268" xr:uid="{5C56210C-0634-43D4-9558-692036755A96}"/>
    <cellStyle name="Currency 5 3" xfId="594" xr:uid="{00000000-0005-0000-0000-0000EE030000}"/>
    <cellStyle name="Currency 5 3 10" xfId="9557" xr:uid="{2A505504-F946-417F-8A75-43BF4BB35F9D}"/>
    <cellStyle name="Currency 5 3 10 2" xfId="19937" xr:uid="{A7220A94-B2B4-4AE1-9570-D96C08F7CB0B}"/>
    <cellStyle name="Currency 5 3 11" xfId="23032" xr:uid="{526A7DBF-D3D2-442D-9A54-DD31D9FDF6E8}"/>
    <cellStyle name="Currency 5 3 12" xfId="12532" xr:uid="{20BE156C-F121-4FA0-B6FD-EE6E99003D67}"/>
    <cellStyle name="Currency 5 3 2" xfId="1974" xr:uid="{00000000-0005-0000-0000-0000EF030000}"/>
    <cellStyle name="Currency 5 3 2 2" xfId="3112" xr:uid="{00000000-0005-0000-0000-0000DA020000}"/>
    <cellStyle name="Currency 5 3 2 2 2" xfId="6174" xr:uid="{2A83A707-9693-4504-A63C-CB91999D274E}"/>
    <cellStyle name="Currency 5 3 2 2 2 2" xfId="24180" xr:uid="{957406F0-CF59-4D3C-9C8C-E18064A609A3}"/>
    <cellStyle name="Currency 5 3 2 2 2 2 2" xfId="28715" xr:uid="{30692465-3C1C-4D4C-BF5B-4B86D75AD3A7}"/>
    <cellStyle name="Currency 5 3 2 2 2 2 3" xfId="31150" xr:uid="{50F8AEFD-436B-4734-8134-882238514C1B}"/>
    <cellStyle name="Currency 5 3 2 2 2 3" xfId="28080" xr:uid="{44E0DBA9-7F9D-4F75-A250-7B439F25517A}"/>
    <cellStyle name="Currency 5 3 2 2 2 4" xfId="15739" xr:uid="{ECECBAE7-FE6A-418C-A364-9CC2967EB8CB}"/>
    <cellStyle name="Currency 5 3 2 2 3" xfId="8192" xr:uid="{B638F41F-98D3-49A1-A601-35D9335CCE81}"/>
    <cellStyle name="Currency 5 3 2 2 3 2" xfId="18572" xr:uid="{DCE59326-8858-4E51-A3B0-845F3FA7CFDF}"/>
    <cellStyle name="Currency 5 3 2 2 4" xfId="11025" xr:uid="{56957B04-499B-48B4-98D4-D7E7F4C67751}"/>
    <cellStyle name="Currency 5 3 2 2 4 2" xfId="21405" xr:uid="{8C77967D-6BBC-4B84-B128-12C314811052}"/>
    <cellStyle name="Currency 5 3 2 2 5" xfId="24903" xr:uid="{54FD32AF-935F-4AE0-935A-654E37BB2CEA}"/>
    <cellStyle name="Currency 5 3 2 2 5 2" xfId="30076" xr:uid="{F958E69A-68BF-4BA9-81F7-14578EED27A9}"/>
    <cellStyle name="Currency 5 3 2 2 6" xfId="26920" xr:uid="{AF32DBC3-ACF6-4745-AD7B-F110F70C1559}"/>
    <cellStyle name="Currency 5 3 2 2 7" xfId="13632" xr:uid="{76CCBC9C-1C00-49D1-B059-63613061B900}"/>
    <cellStyle name="Currency 5 3 2 3" xfId="2701" xr:uid="{00000000-0005-0000-0000-0000D9020000}"/>
    <cellStyle name="Currency 5 3 2 3 2" xfId="7825" xr:uid="{5C7BCAA3-9C9F-492F-8861-2AD267BF934E}"/>
    <cellStyle name="Currency 5 3 2 3 2 2" xfId="27067" xr:uid="{55EF035C-8796-42AA-B3B7-EB9756ADAED2}"/>
    <cellStyle name="Currency 5 3 2 3 2 3" xfId="27408" xr:uid="{24DD1B34-5BDA-469F-96C6-8E6E015D9E3F}"/>
    <cellStyle name="Currency 5 3 2 3 2 4" xfId="18205" xr:uid="{12DA4345-B994-4CCF-88F1-B9C2539AD072}"/>
    <cellStyle name="Currency 5 3 2 3 3" xfId="10658" xr:uid="{2C015DA8-CF23-4D00-8256-2EACF4E418A2}"/>
    <cellStyle name="Currency 5 3 2 3 3 2" xfId="21038" xr:uid="{70FD7D19-0E93-462C-9581-32C4AEB2F859}"/>
    <cellStyle name="Currency 5 3 2 3 4" xfId="24099" xr:uid="{FB9ECE9D-A2D2-4743-BCED-964CFCC7B75D}"/>
    <cellStyle name="Currency 5 3 2 3 5" xfId="15372" xr:uid="{9C8C138F-CE6E-4288-94A8-950FEF0B812D}"/>
    <cellStyle name="Currency 5 3 2 4" xfId="3699" xr:uid="{00000000-0005-0000-0000-0000EF030000}"/>
    <cellStyle name="Currency 5 3 2 4 2" xfId="26890" xr:uid="{C9DBE510-EFCE-4A0C-8EE8-48DD9ED241FF}"/>
    <cellStyle name="Currency 5 3 2 4 3" xfId="26496" xr:uid="{49081016-EABC-4DB1-B361-D6F414E29952}"/>
    <cellStyle name="Currency 5 3 2 5" xfId="4278" xr:uid="{313F8346-39CD-4124-8B3A-C4CAB3DD2ECA}"/>
    <cellStyle name="Currency 5 3 2 5 2" xfId="9050" xr:uid="{099BCFBD-F523-4301-A1A6-C0079B714369}"/>
    <cellStyle name="Currency 5 3 2 5 2 2" xfId="19430" xr:uid="{27CFA0D3-4438-46F6-878B-42D727E86880}"/>
    <cellStyle name="Currency 5 3 2 5 2 3" xfId="31054" xr:uid="{033E1420-9C77-473B-804F-C41CBED77E74}"/>
    <cellStyle name="Currency 5 3 2 5 2 4" xfId="30900" xr:uid="{13CA0AD7-30C4-4001-B64F-03E7560C4A03}"/>
    <cellStyle name="Currency 5 3 2 5 3" xfId="11883" xr:uid="{E5116A94-E160-444D-A2C3-020F35D29607}"/>
    <cellStyle name="Currency 5 3 2 5 3 2" xfId="22263" xr:uid="{D7658E5A-BB9F-4E05-855D-29A5263DD5F0}"/>
    <cellStyle name="Currency 5 3 2 5 4" xfId="26953" xr:uid="{95732337-E1E3-4AC6-B7DD-8469E5DEFCBB}"/>
    <cellStyle name="Currency 5 3 2 5 5" xfId="27488" xr:uid="{B5F126A9-6131-4F53-870D-FC414775705C}"/>
    <cellStyle name="Currency 5 3 2 5 6" xfId="16597" xr:uid="{CC305DE1-2E81-4E5A-9508-CAE9EA08AB9C}"/>
    <cellStyle name="Currency 5 3 2 6" xfId="5712" xr:uid="{2162A165-A601-451F-A59D-9BF2EFCF87E1}"/>
    <cellStyle name="Currency 5 3 2 6 2" xfId="29730" xr:uid="{7E661BEA-FF8D-4BD4-AFEB-927EC4D8CCA8}"/>
    <cellStyle name="Currency 5 3 2 6 2 2" xfId="30995" xr:uid="{6539BE70-08E3-4AA4-B58E-F300449EC90E}"/>
    <cellStyle name="Currency 5 3 2 7" xfId="22909" xr:uid="{2A10CFEC-0929-4835-ABE0-3A392EEEC7A6}"/>
    <cellStyle name="Currency 5 3 2 8" xfId="13119" xr:uid="{47A9C792-CC8F-4DF3-B7EE-6BD5C7B06878}"/>
    <cellStyle name="Currency 5 3 2 9" xfId="29996" xr:uid="{2C104A3A-A926-488C-8CAB-843E476B7B22}"/>
    <cellStyle name="Currency 5 3 3" xfId="1975" xr:uid="{00000000-0005-0000-0000-0000F0030000}"/>
    <cellStyle name="Currency 5 3 3 2" xfId="3113" xr:uid="{00000000-0005-0000-0000-0000DB020000}"/>
    <cellStyle name="Currency 5 3 3 2 2" xfId="8193" xr:uid="{86FFB7B9-2A55-4AB6-B2B2-D1802A59687B}"/>
    <cellStyle name="Currency 5 3 3 2 2 2" xfId="28859" xr:uid="{01C80663-FA5B-4EA7-9670-DC6D2E0C723D}"/>
    <cellStyle name="Currency 5 3 3 2 2 2 2" xfId="31239" xr:uid="{3C0EFCA0-5665-4D69-876A-58B83D160D6D}"/>
    <cellStyle name="Currency 5 3 3 2 2 2 3" xfId="30902" xr:uid="{DFA99822-3024-4E51-8F42-35A278ABE4E4}"/>
    <cellStyle name="Currency 5 3 3 2 2 3" xfId="26629" xr:uid="{685863A7-BFEF-415D-A2CE-7B02227AD743}"/>
    <cellStyle name="Currency 5 3 3 2 2 4" xfId="18573" xr:uid="{2B83C1F7-E7AD-42DC-AFA0-80882660E932}"/>
    <cellStyle name="Currency 5 3 3 2 3" xfId="11026" xr:uid="{D850F367-3396-4AD9-B76D-E56459C3DE3C}"/>
    <cellStyle name="Currency 5 3 3 2 3 2" xfId="21406" xr:uid="{C9751C7E-EED7-40B7-99CB-553163E6D914}"/>
    <cellStyle name="Currency 5 3 3 2 4" xfId="24125" xr:uid="{F1D85D90-2F0F-4588-A85A-C8D9E996F941}"/>
    <cellStyle name="Currency 5 3 3 2 5" xfId="15740" xr:uid="{0A1C1433-46CA-4D11-98FF-9932F571D779}"/>
    <cellStyle name="Currency 5 3 3 3" xfId="2086" xr:uid="{00000000-0005-0000-0000-0000F0030000}"/>
    <cellStyle name="Currency 5 3 3 4" xfId="4435" xr:uid="{20CFB897-666F-4149-87D6-72BD94186F0A}"/>
    <cellStyle name="Currency 5 3 3 4 2" xfId="9207" xr:uid="{FEBB92A8-84BF-498D-9CC9-F630B4376368}"/>
    <cellStyle name="Currency 5 3 3 4 2 2" xfId="19587" xr:uid="{62507DBF-4272-4F62-BCDC-95743CA0B033}"/>
    <cellStyle name="Currency 5 3 3 4 2 3" xfId="31101" xr:uid="{785265B5-1F83-4815-9163-77914337B262}"/>
    <cellStyle name="Currency 5 3 3 4 2 4" xfId="30901" xr:uid="{7FC14047-A419-4FF0-AC80-82C714D7AF82}"/>
    <cellStyle name="Currency 5 3 3 4 3" xfId="12040" xr:uid="{6051F4A6-5D37-4162-ADF9-79B7787E3719}"/>
    <cellStyle name="Currency 5 3 3 4 3 2" xfId="22420" xr:uid="{2436F9F3-320D-4752-9AF1-E43DC261CDA1}"/>
    <cellStyle name="Currency 5 3 3 4 4" xfId="16754" xr:uid="{6F6A6062-2CE2-4B46-864C-7998CC3BFE47}"/>
    <cellStyle name="Currency 5 3 3 5" xfId="5713" xr:uid="{B225AD9D-70E2-4841-A531-CDA142155BD0}"/>
    <cellStyle name="Currency 5 3 3 5 2" xfId="29697" xr:uid="{A379AF37-E0F1-412B-A298-3E3C42206E20}"/>
    <cellStyle name="Currency 5 3 3 5 2 2" xfId="30996" xr:uid="{1F76261D-623D-47D8-8A94-50739780B2FC}"/>
    <cellStyle name="Currency 5 3 3 6" xfId="23072" xr:uid="{F18CE366-3398-446C-8744-B602531D5D21}"/>
    <cellStyle name="Currency 5 3 3 7" xfId="13633" xr:uid="{DF8FB77F-CD78-4108-AC65-79380C8B667D}"/>
    <cellStyle name="Currency 5 3 4" xfId="1973" xr:uid="{00000000-0005-0000-0000-0000F1030000}"/>
    <cellStyle name="Currency 5 3 4 2" xfId="3111" xr:uid="{00000000-0005-0000-0000-0000DC020000}"/>
    <cellStyle name="Currency 5 3 4 2 2" xfId="8191" xr:uid="{12605518-45C2-4A5E-B142-B539828DFC7C}"/>
    <cellStyle name="Currency 5 3 4 2 2 2" xfId="28858" xr:uid="{F2C64340-B6DF-456D-A36F-9ED0B197E7CF}"/>
    <cellStyle name="Currency 5 3 4 2 2 3" xfId="28283" xr:uid="{50F5FF16-544C-433F-AD2A-CC87A8B1AA2D}"/>
    <cellStyle name="Currency 5 3 4 2 2 4" xfId="18571" xr:uid="{2A125001-18F0-499F-A790-154D829D4369}"/>
    <cellStyle name="Currency 5 3 4 2 3" xfId="11024" xr:uid="{EBBBB68E-B7A9-4727-B8A5-CA63FBCD5FE7}"/>
    <cellStyle name="Currency 5 3 4 2 3 2" xfId="21404" xr:uid="{E180010A-2FCD-46F1-BA44-5BA0B1F655D8}"/>
    <cellStyle name="Currency 5 3 4 2 4" xfId="22874" xr:uid="{F8FA9813-888C-472C-A853-49F365954C32}"/>
    <cellStyle name="Currency 5 3 4 2 5" xfId="15738" xr:uid="{7F15E761-E3B1-4282-80AD-D5D4A5947524}"/>
    <cellStyle name="Currency 5 3 4 3" xfId="3544" xr:uid="{00000000-0005-0000-0000-0000F1030000}"/>
    <cellStyle name="Currency 5 3 4 4" xfId="5711" xr:uid="{3EEC26B5-3962-41F9-B6A3-EC813AA1EBAC}"/>
    <cellStyle name="Currency 5 3 4 4 2" xfId="29976" xr:uid="{D1112619-8F7B-4CEF-915B-708D2443B095}"/>
    <cellStyle name="Currency 5 3 4 5" xfId="24981" xr:uid="{B04AF8FD-6114-4C71-A9D7-E976CE18350C}"/>
    <cellStyle name="Currency 5 3 4 6" xfId="13631" xr:uid="{1BA1C8B1-6A6F-459D-B36D-75354FAD0DB3}"/>
    <cellStyle name="Currency 5 3 5" xfId="2583" xr:uid="{00000000-0005-0000-0000-0000DD020000}"/>
    <cellStyle name="Currency 5 3 5 2" xfId="5848" xr:uid="{3F6A570E-8A5C-4C20-A93D-0E180E864A90}"/>
    <cellStyle name="Currency 5 3 5 2 2" xfId="26968" xr:uid="{D1EBB5CD-FC7A-4F10-B519-46CA29184018}"/>
    <cellStyle name="Currency 5 3 5 2 2 2" xfId="31186" xr:uid="{C9C22307-3BA8-47BE-87A8-DE51ADDD98DB}"/>
    <cellStyle name="Currency 5 3 5 2 2 3" xfId="30903" xr:uid="{D3CCDC70-5088-44B7-86FC-33B08181C61A}"/>
    <cellStyle name="Currency 5 3 5 2 3" xfId="27435" xr:uid="{A30D7B8C-6247-4972-9E66-87FE75BA273A}"/>
    <cellStyle name="Currency 5 3 5 2 4" xfId="15255" xr:uid="{5A8FF11C-9103-4B97-B92A-D4028022214B}"/>
    <cellStyle name="Currency 5 3 5 3" xfId="7708" xr:uid="{9460C487-FB9F-432D-B8BA-58C64B66EF9C}"/>
    <cellStyle name="Currency 5 3 5 3 2" xfId="18088" xr:uid="{F4EF039A-E7C5-446C-85C1-54823D809576}"/>
    <cellStyle name="Currency 5 3 5 4" xfId="10541" xr:uid="{76470AA5-DD44-48EC-BF0C-40932FC056F6}"/>
    <cellStyle name="Currency 5 3 5 4 2" xfId="20921" xr:uid="{3D8BF286-0DD9-4AB7-85AA-76A759003684}"/>
    <cellStyle name="Currency 5 3 5 5" xfId="22928" xr:uid="{EB799ACC-0960-4BBD-AFBD-116C4BD090D4}"/>
    <cellStyle name="Currency 5 3 5 6" xfId="12971" xr:uid="{15AE4B7D-C61A-47C5-9B30-FD9BCA05DBB6}"/>
    <cellStyle name="Currency 5 3 6" xfId="2300" xr:uid="{00000000-0005-0000-0000-0000D8020000}"/>
    <cellStyle name="Currency 5 3 6 2" xfId="7427" xr:uid="{37D454D2-98EC-4ECA-875B-525C939A12B9}"/>
    <cellStyle name="Currency 5 3 6 2 2" xfId="17807" xr:uid="{FD2A3EEF-D7B3-4708-9FF7-7DBA0EEEC3A6}"/>
    <cellStyle name="Currency 5 3 6 3" xfId="10260" xr:uid="{66DE0595-77D0-44E2-BBAB-22A938590D29}"/>
    <cellStyle name="Currency 5 3 6 3 2" xfId="20640" xr:uid="{5A5654FD-D243-4742-BB0B-511AAA74AA3D}"/>
    <cellStyle name="Currency 5 3 6 4" xfId="24667" xr:uid="{953EE173-511B-4B9D-A92A-2D18C7063975}"/>
    <cellStyle name="Currency 5 3 6 5" xfId="28652" xr:uid="{8A1E049F-A38F-4793-A084-89101582F1E5}"/>
    <cellStyle name="Currency 5 3 6 6" xfId="14974" xr:uid="{A75CB0B2-BEB0-40BE-BC81-57A1FBA3825F}"/>
    <cellStyle name="Currency 5 3 7" xfId="3831" xr:uid="{4F7D27AA-E36A-485B-B1CA-FAD81716445B}"/>
    <cellStyle name="Currency 5 3 7 2" xfId="8664" xr:uid="{CA439490-CAC7-4667-8AAC-FC5DAB444913}"/>
    <cellStyle name="Currency 5 3 7 2 2" xfId="19044" xr:uid="{CA2B8348-30AA-4FB0-AE43-CECC40FCD663}"/>
    <cellStyle name="Currency 5 3 7 3" xfId="11497" xr:uid="{B425CEAF-FDE3-4E01-8713-78F3DCD91BC4}"/>
    <cellStyle name="Currency 5 3 7 3 2" xfId="21877" xr:uid="{D7EFDDC8-32C9-4BC3-A30B-61BCCA7B0596}"/>
    <cellStyle name="Currency 5 3 7 4" xfId="26161" xr:uid="{02640B68-3BEC-48B3-AC71-22D042167650}"/>
    <cellStyle name="Currency 5 3 7 5" xfId="25942" xr:uid="{B7C5EF07-BCE7-453B-898D-822557617857}"/>
    <cellStyle name="Currency 5 3 7 6" xfId="16211" xr:uid="{E8BDBC14-C79C-495C-87FC-BF87E75E23FC}"/>
    <cellStyle name="Currency 5 3 8" xfId="4976" xr:uid="{72549817-FBAA-4BE4-BCFB-74426F487CE8}"/>
    <cellStyle name="Currency 5 3 8 2" xfId="14271" xr:uid="{84018680-E061-4D9B-B808-5B964A2F0278}"/>
    <cellStyle name="Currency 5 3 9" xfId="6724" xr:uid="{7F742B85-07C3-4481-90BB-0054BDEEFD95}"/>
    <cellStyle name="Currency 5 3 9 2" xfId="17104" xr:uid="{86DC57A8-873C-436C-A7EF-6D6D1E4794F1}"/>
    <cellStyle name="Currency 5 4" xfId="595" xr:uid="{00000000-0005-0000-0000-0000F2030000}"/>
    <cellStyle name="Currency 5 4 10" xfId="12690" xr:uid="{91FE20A7-7F48-4F48-AD49-63CAB8CF3EEC}"/>
    <cellStyle name="Currency 5 4 2" xfId="1977" xr:uid="{00000000-0005-0000-0000-0000F3030000}"/>
    <cellStyle name="Currency 5 4 2 2" xfId="3114" xr:uid="{00000000-0005-0000-0000-0000DF020000}"/>
    <cellStyle name="Currency 5 4 2 2 2" xfId="8194" xr:uid="{608C7477-457B-446D-B4DA-1DE51946CB0C}"/>
    <cellStyle name="Currency 5 4 2 2 2 2" xfId="28860" xr:uid="{E574C560-A659-49CE-8A64-D1A07C293872}"/>
    <cellStyle name="Currency 5 4 2 2 2 3" xfId="27736" xr:uid="{A8559155-7CA4-4F41-9566-ACCBE439BD16}"/>
    <cellStyle name="Currency 5 4 2 2 2 4" xfId="18574" xr:uid="{326B5A18-FE67-48F1-857D-9002C90345F5}"/>
    <cellStyle name="Currency 5 4 2 2 3" xfId="11027" xr:uid="{92F448A3-E2F1-491A-BEB4-F0D29626B307}"/>
    <cellStyle name="Currency 5 4 2 2 3 2" xfId="21407" xr:uid="{8E9DA054-293F-4B35-9F07-D93D74CA882A}"/>
    <cellStyle name="Currency 5 4 2 2 4" xfId="23746" xr:uid="{0CC4DA2D-40A8-4977-A8A0-7877AAC19348}"/>
    <cellStyle name="Currency 5 4 2 2 5" xfId="15741" xr:uid="{A7D646FF-DCED-4ADD-A46C-B4FB30D778F5}"/>
    <cellStyle name="Currency 5 4 2 3" xfId="3641" xr:uid="{00000000-0005-0000-0000-0000F3030000}"/>
    <cellStyle name="Currency 5 4 2 4" xfId="5714" xr:uid="{671213EE-3688-4CDB-B942-51A717C3AE88}"/>
    <cellStyle name="Currency 5 4 2 4 2" xfId="29783" xr:uid="{19716B96-BD5D-41F7-9047-88F0E9D8F84C}"/>
    <cellStyle name="Currency 5 4 2 5" xfId="22822" xr:uid="{93D8A375-BAFB-437F-86FC-856A9BB2B527}"/>
    <cellStyle name="Currency 5 4 2 6" xfId="13634" xr:uid="{59CC9632-D058-4580-807A-C5EA2077C297}"/>
    <cellStyle name="Currency 5 4 3" xfId="1978" xr:uid="{00000000-0005-0000-0000-0000F4030000}"/>
    <cellStyle name="Currency 5 4 3 2" xfId="2698" xr:uid="{00000000-0005-0000-0000-0000E0020000}"/>
    <cellStyle name="Currency 5 4 3 2 2" xfId="7822" xr:uid="{9341D43D-1C0E-42BD-9D8B-CA18E72E65F2}"/>
    <cellStyle name="Currency 5 4 3 2 2 2" xfId="18202" xr:uid="{EB82C059-FCC5-413A-933D-7D4E33815D96}"/>
    <cellStyle name="Currency 5 4 3 2 3" xfId="10655" xr:uid="{B84212C0-4E2C-4BC6-AF4A-87BB56C1A2BC}"/>
    <cellStyle name="Currency 5 4 3 2 3 2" xfId="21035" xr:uid="{0E5706C4-251B-4ACD-847A-54DAED91BE3A}"/>
    <cellStyle name="Currency 5 4 3 2 4" xfId="15369" xr:uid="{1DDD8357-BD14-4A90-A5B6-F047397DF222}"/>
    <cellStyle name="Currency 5 4 3 2 5" xfId="30459" xr:uid="{C4BF89D7-9F8D-4225-9959-7ECED6738608}"/>
    <cellStyle name="Currency 5 4 3 3" xfId="2075" xr:uid="{00000000-0005-0000-0000-0000F4030000}"/>
    <cellStyle name="Currency 5 4 3 4" xfId="5715" xr:uid="{C626BE1A-2589-41B4-9BF0-6DAE18296A2F}"/>
    <cellStyle name="Currency 5 4 3 4 2" xfId="29761" xr:uid="{0D89A086-9FE6-4E3D-B526-1494DED2FF2F}"/>
    <cellStyle name="Currency 5 4 3 5" xfId="24140" xr:uid="{A701F4B5-A178-4B62-9F6D-3F10986EB839}"/>
    <cellStyle name="Currency 5 4 3 6" xfId="13116" xr:uid="{016BC64A-2097-4BBD-A94A-7AB945153B0D}"/>
    <cellStyle name="Currency 5 4 4" xfId="1976" xr:uid="{00000000-0005-0000-0000-0000F5030000}"/>
    <cellStyle name="Currency 5 4 4 2" xfId="4686" xr:uid="{4A9AF939-667D-426D-BF72-468498A1B299}"/>
    <cellStyle name="Currency 5 4 4 2 2" xfId="9418" xr:uid="{DCC31A4E-62FC-4BBF-B111-099F2404D1D3}"/>
    <cellStyle name="Currency 5 4 4 2 2 2" xfId="19798" xr:uid="{1A9D43C8-75CA-4A65-86DA-6C19B5A8B3C2}"/>
    <cellStyle name="Currency 5 4 4 2 3" xfId="12251" xr:uid="{A6A378A7-7F53-4A49-B81B-6D854337725F}"/>
    <cellStyle name="Currency 5 4 4 2 3 2" xfId="22631" xr:uid="{036EA76D-6C2F-4A47-BAFD-8A3C8A6EB59F}"/>
    <cellStyle name="Currency 5 4 4 2 4" xfId="26956" xr:uid="{A643EE9A-7110-41F1-BE5E-9E5F937DAD2E}"/>
    <cellStyle name="Currency 5 4 4 2 5" xfId="27889" xr:uid="{B1C1B6A2-8145-467F-BFC5-731084B68B53}"/>
    <cellStyle name="Currency 5 4 4 2 6" xfId="16965" xr:uid="{FAF55C85-0749-4872-95DC-8EF33A3C598C}"/>
    <cellStyle name="Currency 5 4 4 3" xfId="25437" xr:uid="{CA55A9C6-C83B-4E04-9403-84DCF3766DC3}"/>
    <cellStyle name="Currency 5 4 5" xfId="4142" xr:uid="{4351797D-9F35-45B9-A501-D6C8B37865AB}"/>
    <cellStyle name="Currency 5 4 5 2" xfId="8914" xr:uid="{58F36EE9-2E46-479C-9774-5A44F1F69E95}"/>
    <cellStyle name="Currency 5 4 5 2 2" xfId="29015" xr:uid="{2A89CA53-4B3E-48BB-BFC5-A31C57775E4F}"/>
    <cellStyle name="Currency 5 4 5 2 3" xfId="27420" xr:uid="{9F5A11DB-F689-4946-97CF-E74A490888DF}"/>
    <cellStyle name="Currency 5 4 5 2 4" xfId="19294" xr:uid="{8310129C-6CF4-4DC5-AFA2-A7C7B72CA879}"/>
    <cellStyle name="Currency 5 4 5 2 5" xfId="31022" xr:uid="{FA1B9D74-2E46-4D44-8B9F-96DCD9E4367B}"/>
    <cellStyle name="Currency 5 4 5 3" xfId="11747" xr:uid="{EA5370BB-422B-45AF-91B1-117312D9EF82}"/>
    <cellStyle name="Currency 5 4 5 3 2" xfId="22127" xr:uid="{4FB895CC-5250-42D6-B349-900B7EC8493D}"/>
    <cellStyle name="Currency 5 4 5 4" xfId="25807" xr:uid="{1B0D57D7-4222-41ED-906A-604F94DFF6BF}"/>
    <cellStyle name="Currency 5 4 5 5" xfId="16461" xr:uid="{89F97546-8E0D-4D87-BD1D-2D9C95D03802}"/>
    <cellStyle name="Currency 5 4 6" xfId="4977" xr:uid="{05AA86AA-B956-4C7D-A85F-E71ECC7E3D77}"/>
    <cellStyle name="Currency 5 4 6 2" xfId="27406" xr:uid="{1D6F3CF0-6FC0-4471-864E-B6327B69F8F3}"/>
    <cellStyle name="Currency 5 4 6 3" xfId="28474" xr:uid="{7FB88171-DFFE-466B-8BFD-5009AC714BDE}"/>
    <cellStyle name="Currency 5 4 6 4" xfId="14272" xr:uid="{7F2B38FB-4F6E-42CE-8FAB-D074634CBA5E}"/>
    <cellStyle name="Currency 5 4 7" xfId="6725" xr:uid="{F09D6F83-2D9D-49C9-A0DD-63FB6631CDAF}"/>
    <cellStyle name="Currency 5 4 7 2" xfId="27470" xr:uid="{3E163E22-5C8D-462B-A9C0-375C535D2B24}"/>
    <cellStyle name="Currency 5 4 7 3" xfId="26589" xr:uid="{FFE8322E-E7E0-4E1B-94B0-854A7D0E1DC2}"/>
    <cellStyle name="Currency 5 4 7 4" xfId="17105" xr:uid="{3FDF2449-9107-48F9-AB7E-CCFE792520C0}"/>
    <cellStyle name="Currency 5 4 8" xfId="9558" xr:uid="{FFB26C31-5CDB-487B-B8B5-EA32DD2E44C9}"/>
    <cellStyle name="Currency 5 4 8 2" xfId="19938" xr:uid="{5F7B9E25-5849-4F68-B7D7-0E93C280E9FF}"/>
    <cellStyle name="Currency 5 4 9" xfId="24091" xr:uid="{0C8BFE14-6BAD-41F0-B421-3FE0ED6862E4}"/>
    <cellStyle name="Currency 5 5" xfId="596" xr:uid="{00000000-0005-0000-0000-0000F6030000}"/>
    <cellStyle name="Currency 5 5 10" xfId="13635" xr:uid="{C24FF668-0F55-4C40-B058-589BF35CA821}"/>
    <cellStyle name="Currency 5 5 2" xfId="1980" xr:uid="{00000000-0005-0000-0000-0000F7030000}"/>
    <cellStyle name="Currency 5 5 2 2" xfId="25668" xr:uid="{790EC5A2-5E7E-41A1-9E04-568B7350D030}"/>
    <cellStyle name="Currency 5 5 2 2 2" xfId="29791" xr:uid="{1F4A1241-11FA-4754-B428-B23B31049367}"/>
    <cellStyle name="Currency 5 5 2 2 2 2" xfId="30905" xr:uid="{80A3C272-8E3F-47B7-88D9-24B437AF7685}"/>
    <cellStyle name="Currency 5 5 2 3" xfId="23371" xr:uid="{B1715BAC-BC59-417D-8714-CAE2DF61EF57}"/>
    <cellStyle name="Currency 5 5 2 4" xfId="30069" xr:uid="{71DD050B-1240-4EA7-9026-B2947CE56546}"/>
    <cellStyle name="Currency 5 5 3" xfId="1981" xr:uid="{00000000-0005-0000-0000-0000F8030000}"/>
    <cellStyle name="Currency 5 5 4" xfId="1979" xr:uid="{00000000-0005-0000-0000-0000F9030000}"/>
    <cellStyle name="Currency 5 5 5" xfId="4436" xr:uid="{DAAD0B37-ADB8-4F3A-B982-31942735FAA9}"/>
    <cellStyle name="Currency 5 5 5 2" xfId="9208" xr:uid="{9F8D59D1-09B3-40C2-8B8B-F268F51DD1BB}"/>
    <cellStyle name="Currency 5 5 5 2 2" xfId="19588" xr:uid="{E3D20698-26E1-4A07-B56F-F00E9B23B379}"/>
    <cellStyle name="Currency 5 5 5 2 3" xfId="31102" xr:uid="{B937916B-8AE6-4502-9C61-03713E9CBD21}"/>
    <cellStyle name="Currency 5 5 5 2 4" xfId="30904" xr:uid="{4ACA4BB3-F1EB-41B8-9D97-8BA7228130D4}"/>
    <cellStyle name="Currency 5 5 5 3" xfId="12041" xr:uid="{F5B7CD9A-2460-4120-9BDA-946B16A1F489}"/>
    <cellStyle name="Currency 5 5 5 3 2" xfId="22421" xr:uid="{49C8612A-B147-4726-9FC5-A28CE79D1144}"/>
    <cellStyle name="Currency 5 5 5 4" xfId="16755" xr:uid="{04719F41-4A62-4119-84DB-2843D9CB414A}"/>
    <cellStyle name="Currency 5 5 6" xfId="4978" xr:uid="{1AAFD49D-1AC0-435F-A1BE-BB2B4E0816E8}"/>
    <cellStyle name="Currency 5 5 6 2" xfId="14273" xr:uid="{1DB61BD0-C769-437A-BCF9-6F8208D65BA2}"/>
    <cellStyle name="Currency 5 5 7" xfId="6726" xr:uid="{76D83108-19A4-4119-B570-B4BB73744FC8}"/>
    <cellStyle name="Currency 5 5 7 2" xfId="17106" xr:uid="{3F366261-FB4D-4435-85E6-7F4A971C6329}"/>
    <cellStyle name="Currency 5 5 8" xfId="9559" xr:uid="{EE655E4D-0198-4FDF-B8D8-1829D78D95FE}"/>
    <cellStyle name="Currency 5 5 8 2" xfId="19939" xr:uid="{88DD83A9-4B72-41FF-83A9-1B6BD2B45F06}"/>
    <cellStyle name="Currency 5 5 9" xfId="24977" xr:uid="{8A0125E3-2A7B-4AD7-91C0-3A287C64D067}"/>
    <cellStyle name="Currency 5 6" xfId="1982" xr:uid="{00000000-0005-0000-0000-0000FA030000}"/>
    <cellStyle name="Currency 5 6 2" xfId="2887" xr:uid="{00000000-0005-0000-0000-0000E2020000}"/>
    <cellStyle name="Currency 5 6 2 2" xfId="8004" xr:uid="{2E193E91-A01E-474F-B187-BDECE44FC3CE}"/>
    <cellStyle name="Currency 5 6 2 2 2" xfId="28210" xr:uid="{14B6FC4E-13C6-486E-BD2F-5876CC7E56F9}"/>
    <cellStyle name="Currency 5 6 2 2 2 2" xfId="31202" xr:uid="{ABAD1DC5-D818-4810-B437-4255C3E9C2B6}"/>
    <cellStyle name="Currency 5 6 2 2 2 3" xfId="30906" xr:uid="{8826BB34-1D56-4F2D-8AA5-9443D9B05EC7}"/>
    <cellStyle name="Currency 5 6 2 2 3" xfId="25936" xr:uid="{7B1B73F0-B870-470B-B1FF-EC0D27148914}"/>
    <cellStyle name="Currency 5 6 2 2 4" xfId="18384" xr:uid="{76291567-BE7E-43A2-82AA-B861F2BCB18B}"/>
    <cellStyle name="Currency 5 6 2 3" xfId="10837" xr:uid="{8F3BAA17-2897-4FC4-B162-B95A2EF15202}"/>
    <cellStyle name="Currency 5 6 2 3 2" xfId="21217" xr:uid="{59BCAAB1-0305-4051-9B80-D7CB1593BCE7}"/>
    <cellStyle name="Currency 5 6 2 4" xfId="24077" xr:uid="{F76CEBF8-4834-40F1-A0A9-6F44D2561F5C}"/>
    <cellStyle name="Currency 5 6 2 5" xfId="15551" xr:uid="{42E59D82-A4BB-4E12-8D3B-A7ADF868AE10}"/>
    <cellStyle name="Currency 5 6 3" xfId="3690" xr:uid="{00000000-0005-0000-0000-0000FA030000}"/>
    <cellStyle name="Currency 5 6 4" xfId="5716" xr:uid="{44AFBA4B-F3DA-45E7-8031-F5B823D74560}"/>
    <cellStyle name="Currency 5 6 4 2" xfId="29771" xr:uid="{05354970-BE85-4C7B-82A1-A927A75CB5E7}"/>
    <cellStyle name="Currency 5 6 5" xfId="24382" xr:uid="{CEE84C07-4DD9-4E37-9909-5EA26BFF24D9}"/>
    <cellStyle name="Currency 5 6 6" xfId="13388" xr:uid="{FE2E4751-23A1-443E-A06D-B4B73D4BD3D1}"/>
    <cellStyle name="Currency 5 7" xfId="1983" xr:uid="{00000000-0005-0000-0000-0000FB030000}"/>
    <cellStyle name="Currency 5 7 2" xfId="2480" xr:uid="{00000000-0005-0000-0000-0000E3020000}"/>
    <cellStyle name="Currency 5 7 2 2" xfId="7605" xr:uid="{81B6ED4A-CE42-4A61-BC5D-69B84F9C950A}"/>
    <cellStyle name="Currency 5 7 2 2 2" xfId="17985" xr:uid="{EC1E4757-EBAC-4784-BD20-FAE4953C5107}"/>
    <cellStyle name="Currency 5 7 2 3" xfId="10438" xr:uid="{D96C0D71-7FB5-47A8-A8D2-DFF0C562FC28}"/>
    <cellStyle name="Currency 5 7 2 3 2" xfId="20818" xr:uid="{5704FB28-4B0F-4916-BAB8-DD4E455FE1C1}"/>
    <cellStyle name="Currency 5 7 2 4" xfId="28060" xr:uid="{176DABD7-062A-41D4-A3E9-5125FE11A5A2}"/>
    <cellStyle name="Currency 5 7 2 5" xfId="28111" xr:uid="{089B1CD4-9833-4307-A3A8-197B98A42D20}"/>
    <cellStyle name="Currency 5 7 2 6" xfId="15152" xr:uid="{E7288997-845B-4A37-A39E-CB8CA64486CE}"/>
    <cellStyle name="Currency 5 7 3" xfId="3646" xr:uid="{00000000-0005-0000-0000-0000FB030000}"/>
    <cellStyle name="Currency 5 7 4" xfId="5717" xr:uid="{D5A2B45C-A8A1-436C-867B-5602BB3F9600}"/>
    <cellStyle name="Currency 5 7 4 2" xfId="29866" xr:uid="{78EF0E7C-CE30-48B2-8566-392947B9B818}"/>
    <cellStyle name="Currency 5 7 5" xfId="25197" xr:uid="{F805B778-1D64-4E1D-8196-D016BB112E02}"/>
    <cellStyle name="Currency 5 7 6" xfId="12868" xr:uid="{0768B0B1-F2DF-46EA-BF3F-F005417F30AF}"/>
    <cellStyle name="Currency 5 8" xfId="1963" xr:uid="{00000000-0005-0000-0000-0000FC030000}"/>
    <cellStyle name="Currency 5 8 2" xfId="2174" xr:uid="{00000000-0005-0000-0000-0000CA020000}"/>
    <cellStyle name="Currency 5 8 2 2" xfId="7301" xr:uid="{2BA16162-0B6E-4C20-8A60-28E540FB236F}"/>
    <cellStyle name="Currency 5 8 2 2 2" xfId="17681" xr:uid="{2CEA732B-993F-4E49-B872-4050164EE667}"/>
    <cellStyle name="Currency 5 8 2 3" xfId="10134" xr:uid="{66F8AB2E-3877-4275-A413-CAAED56745D9}"/>
    <cellStyle name="Currency 5 8 2 3 2" xfId="20514" xr:uid="{F81159EA-7D78-4921-A44E-95C8EE2125C2}"/>
    <cellStyle name="Currency 5 8 2 4" xfId="26737" xr:uid="{6FD107C8-114F-437F-825E-FA84EED388ED}"/>
    <cellStyle name="Currency 5 8 2 5" xfId="26489" xr:uid="{D98CFA33-C3DA-4AA7-9704-EC68A6C02AD1}"/>
    <cellStyle name="Currency 5 8 2 6" xfId="14848" xr:uid="{E36A90A7-BB3D-4AB2-AD35-1E4820D63B8B}"/>
    <cellStyle name="Currency 5 8 3" xfId="3698" xr:uid="{00000000-0005-0000-0000-0000FC030000}"/>
    <cellStyle name="Currency 5 8 4" xfId="23105" xr:uid="{CBC88581-24CC-458C-88B9-2467C62CDA1B}"/>
    <cellStyle name="Currency 5 9" xfId="3889" xr:uid="{089FD322-7546-4AC5-8174-2B983C2A3FFE}"/>
    <cellStyle name="Currency 5 9 2" xfId="8721" xr:uid="{46C8EBAA-AF0F-49E2-B11D-4F23B851DDE3}"/>
    <cellStyle name="Currency 5 9 2 2" xfId="19101" xr:uid="{3CB0A62C-3199-451E-93BA-2F628417CE2F}"/>
    <cellStyle name="Currency 5 9 3" xfId="11554" xr:uid="{412B073C-4D5A-4365-8D2A-427813A664D6}"/>
    <cellStyle name="Currency 5 9 3 2" xfId="21934" xr:uid="{380DAE2D-2C25-449B-A3D6-DCB50C838165}"/>
    <cellStyle name="Currency 5 9 4" xfId="26138" xr:uid="{369AE772-9A07-4F68-A207-2E6415819356}"/>
    <cellStyle name="Currency 5 9 5" xfId="25848" xr:uid="{EBFBB05E-9A8E-4913-AC3E-CC6EB926AF5B}"/>
    <cellStyle name="Currency 5 9 6" xfId="16268" xr:uid="{0C6BF226-38BF-43C2-AEDA-7E1BF8DDD751}"/>
    <cellStyle name="Currency 6" xfId="597" xr:uid="{00000000-0005-0000-0000-0000FD030000}"/>
    <cellStyle name="Currency 6 10" xfId="9560" xr:uid="{1EA0F611-3155-48A5-8C31-EEC6CE029B84}"/>
    <cellStyle name="Currency 6 10 2" xfId="19940" xr:uid="{14666BCF-C789-4475-BFDE-8152F12E9745}"/>
    <cellStyle name="Currency 6 11" xfId="23618" xr:uid="{7664BDC0-6195-4172-9E81-37B7AE460F56}"/>
    <cellStyle name="Currency 6 12" xfId="12491" xr:uid="{D12D9897-9D11-4078-925E-AEBA1F89B9F2}"/>
    <cellStyle name="Currency 6 2" xfId="1985" xr:uid="{00000000-0005-0000-0000-0000FE030000}"/>
    <cellStyle name="Currency 6 2 2" xfId="3116" xr:uid="{00000000-0005-0000-0000-0000E6020000}"/>
    <cellStyle name="Currency 6 2 2 2" xfId="6175" xr:uid="{41933847-B37D-4CF3-B1C3-C2A3F0023F76}"/>
    <cellStyle name="Currency 6 2 2 2 2" xfId="25463" xr:uid="{C5B4FCA3-71BB-46EB-B165-796FF42A1962}"/>
    <cellStyle name="Currency 6 2 2 2 2 2" xfId="26041" xr:uid="{49327C3C-5CC5-4E00-A2C7-077FC4F6646A}"/>
    <cellStyle name="Currency 6 2 2 2 2 3" xfId="31159" xr:uid="{7174CBCE-36C5-49A4-8A6A-16D407A6799D}"/>
    <cellStyle name="Currency 6 2 2 2 3" xfId="27793" xr:uid="{F7BA3B34-2026-45D8-BC9D-A78B757B57CC}"/>
    <cellStyle name="Currency 6 2 2 2 4" xfId="15743" xr:uid="{96897134-F6B2-40EC-9D96-14782BAB8DB0}"/>
    <cellStyle name="Currency 6 2 2 3" xfId="8196" xr:uid="{935FC321-B1BF-4E0C-9691-C96009EC3645}"/>
    <cellStyle name="Currency 6 2 2 3 2" xfId="18576" xr:uid="{41DDD923-352C-4561-812D-9F1C77F6D68A}"/>
    <cellStyle name="Currency 6 2 2 4" xfId="11029" xr:uid="{12F3EE4D-909E-4E6C-BAB4-2A665E6B37D7}"/>
    <cellStyle name="Currency 6 2 2 4 2" xfId="21409" xr:uid="{B12CEDAB-C56F-4467-9B7D-62209E82D808}"/>
    <cellStyle name="Currency 6 2 2 5" xfId="24480" xr:uid="{B9ABA610-844E-4614-BED9-97A27F232E46}"/>
    <cellStyle name="Currency 6 2 2 5 2" xfId="30089" xr:uid="{0BC24850-1976-4B8D-9771-DD8AE4D32C86}"/>
    <cellStyle name="Currency 6 2 2 6" xfId="28367" xr:uid="{EBCA16AE-96D4-488D-A986-859CC7AA8139}"/>
    <cellStyle name="Currency 6 2 2 7" xfId="13637" xr:uid="{C0201F41-C9BE-43C8-A20F-53347090CEC1}"/>
    <cellStyle name="Currency 6 2 3" xfId="2702" xr:uid="{00000000-0005-0000-0000-0000E5020000}"/>
    <cellStyle name="Currency 6 2 3 2" xfId="7826" xr:uid="{F41249D0-7A9D-49D8-B97E-C71575881320}"/>
    <cellStyle name="Currency 6 2 3 2 2" xfId="27036" xr:uid="{C6DBE360-F8D9-4524-8089-2596FC9BD3A5}"/>
    <cellStyle name="Currency 6 2 3 2 3" xfId="28226" xr:uid="{D945A51B-627C-432C-82FB-D3AEB4B6BA7C}"/>
    <cellStyle name="Currency 6 2 3 2 4" xfId="18206" xr:uid="{E8D108F8-6C70-4CA6-BB20-483DC8D21A83}"/>
    <cellStyle name="Currency 6 2 3 3" xfId="10659" xr:uid="{EA5F64A1-BB6C-4133-87BA-209B1E04BE7A}"/>
    <cellStyle name="Currency 6 2 3 3 2" xfId="21039" xr:uid="{2209A6D1-CB4E-49BC-BE78-A9256B537895}"/>
    <cellStyle name="Currency 6 2 3 4" xfId="24804" xr:uid="{90B1C746-CEC8-4244-AC5B-0741602C24AB}"/>
    <cellStyle name="Currency 6 2 3 5" xfId="15373" xr:uid="{932ADFCE-F4FC-461A-828F-1AE3D6AE8352}"/>
    <cellStyle name="Currency 6 2 4" xfId="3654" xr:uid="{00000000-0005-0000-0000-0000FE030000}"/>
    <cellStyle name="Currency 6 2 4 2" xfId="28453" xr:uid="{63F8D999-7F7B-4DAE-890C-454CEE7A69B1}"/>
    <cellStyle name="Currency 6 2 4 3" xfId="25893" xr:uid="{7C3EFCC2-60A4-44AB-9B00-3C8AEB3CC08F}"/>
    <cellStyle name="Currency 6 2 5" xfId="4279" xr:uid="{0A54B1B6-D5EC-4B60-8488-8E844F69E768}"/>
    <cellStyle name="Currency 6 2 5 2" xfId="9051" xr:uid="{96D08450-67FA-427F-A700-EE2FA7C1E6D0}"/>
    <cellStyle name="Currency 6 2 5 2 2" xfId="19431" xr:uid="{8B446E14-3E80-406E-AB72-E793AB585FB6}"/>
    <cellStyle name="Currency 6 2 5 2 3" xfId="31055" xr:uid="{5A5FF8E9-866E-408A-B46E-C2931AFFF820}"/>
    <cellStyle name="Currency 6 2 5 2 4" xfId="30908" xr:uid="{BE2DD6EC-46BA-44B9-B70A-5F3A211DC23A}"/>
    <cellStyle name="Currency 6 2 5 3" xfId="11884" xr:uid="{6FED515D-769D-402D-BE61-E7E5C151CA14}"/>
    <cellStyle name="Currency 6 2 5 3 2" xfId="22264" xr:uid="{77DDBDA7-10D1-494E-853A-E3E54A80E644}"/>
    <cellStyle name="Currency 6 2 5 4" xfId="26218" xr:uid="{F88209D4-2611-4A4D-80C0-183001678291}"/>
    <cellStyle name="Currency 6 2 5 5" xfId="27665" xr:uid="{EDFDCC1C-357B-436A-9571-FC29BC349F21}"/>
    <cellStyle name="Currency 6 2 5 6" xfId="16598" xr:uid="{689D998D-21E7-44E1-B5E5-EEF577F2B970}"/>
    <cellStyle name="Currency 6 2 6" xfId="5719" xr:uid="{211A447E-EC8D-47DF-A862-D72C839427FA}"/>
    <cellStyle name="Currency 6 2 6 2" xfId="29731" xr:uid="{CA4427FA-A10B-4481-823D-5EF31B041201}"/>
    <cellStyle name="Currency 6 2 6 2 2" xfId="30997" xr:uid="{EF69C268-86AE-4EDB-AC7E-3233C401BC61}"/>
    <cellStyle name="Currency 6 2 7" xfId="24757" xr:uid="{E9123834-46AB-4CF8-ABC6-146C5D9A9E59}"/>
    <cellStyle name="Currency 6 2 8" xfId="13120" xr:uid="{AF98AD0D-47DC-446A-B679-F04EDFEFA06F}"/>
    <cellStyle name="Currency 6 2 9" xfId="29997" xr:uid="{9296D3E2-4786-402C-9F10-BE45CC94E49E}"/>
    <cellStyle name="Currency 6 3" xfId="1986" xr:uid="{00000000-0005-0000-0000-0000FF030000}"/>
    <cellStyle name="Currency 6 3 2" xfId="3117" xr:uid="{00000000-0005-0000-0000-0000E7020000}"/>
    <cellStyle name="Currency 6 3 2 2" xfId="8197" xr:uid="{A42269E5-EF6D-4546-883F-087D96D68D71}"/>
    <cellStyle name="Currency 6 3 2 2 2" xfId="28862" xr:uid="{D8DF697A-1BCE-42F1-B1E7-69818B45F003}"/>
    <cellStyle name="Currency 6 3 2 2 3" xfId="27522" xr:uid="{01BC7D5D-223E-4CAC-ACAC-DEE3D97D95FD}"/>
    <cellStyle name="Currency 6 3 2 2 4" xfId="18577" xr:uid="{BAFB95C7-D894-4254-9F23-CC8D8627E608}"/>
    <cellStyle name="Currency 6 3 2 3" xfId="11030" xr:uid="{DB002C45-3523-403B-92E9-95BAF0B84C52}"/>
    <cellStyle name="Currency 6 3 2 3 2" xfId="21410" xr:uid="{97F49ADB-395D-4F19-8B4A-AA2DD331D327}"/>
    <cellStyle name="Currency 6 3 2 4" xfId="23411" xr:uid="{331CA974-3839-4E27-88BD-C4F3536B56DC}"/>
    <cellStyle name="Currency 6 3 2 5" xfId="15744" xr:uid="{3D44AFBD-6996-4D3D-9D97-27BC1D839A73}"/>
    <cellStyle name="Currency 6 3 3" xfId="3547" xr:uid="{00000000-0005-0000-0000-0000FF030000}"/>
    <cellStyle name="Currency 6 3 4" xfId="4437" xr:uid="{ED58BECA-A716-49F3-8373-3BDA6CD396BE}"/>
    <cellStyle name="Currency 6 3 4 2" xfId="9209" xr:uid="{F7AB1362-96BC-4846-AC98-58AA61C4ADF0}"/>
    <cellStyle name="Currency 6 3 4 2 2" xfId="19589" xr:uid="{2416904C-F46A-405C-9FE3-E739BF625B09}"/>
    <cellStyle name="Currency 6 3 4 2 3" xfId="31103" xr:uid="{7343AD9B-9F62-4FE0-BEFA-F619984343F2}"/>
    <cellStyle name="Currency 6 3 4 2 4" xfId="30909" xr:uid="{B5D80BAF-81AD-475A-AFB2-441CB8F3FF0E}"/>
    <cellStyle name="Currency 6 3 4 3" xfId="12042" xr:uid="{808FC44F-BE7D-400B-865D-37EAC5AE0468}"/>
    <cellStyle name="Currency 6 3 4 3 2" xfId="22422" xr:uid="{63D3AC90-D885-4124-992E-75268A560771}"/>
    <cellStyle name="Currency 6 3 4 4" xfId="16756" xr:uid="{D834180F-68F2-40D5-B9E3-BE0B0228C591}"/>
    <cellStyle name="Currency 6 3 5" xfId="5720" xr:uid="{216E36E5-E6BE-4018-A098-F238F6D5197E}"/>
    <cellStyle name="Currency 6 3 5 2" xfId="29715" xr:uid="{00913BD0-ABC3-4764-9C14-4A1079851A3F}"/>
    <cellStyle name="Currency 6 3 6" xfId="23592" xr:uid="{816385BB-9A36-41AC-AB41-223E5D48DAF7}"/>
    <cellStyle name="Currency 6 3 7" xfId="13638" xr:uid="{F82B903B-0C41-4CDC-8103-12D78468FD01}"/>
    <cellStyle name="Currency 6 4" xfId="1984" xr:uid="{00000000-0005-0000-0000-000000040000}"/>
    <cellStyle name="Currency 6 4 2" xfId="3115" xr:uid="{00000000-0005-0000-0000-0000E8020000}"/>
    <cellStyle name="Currency 6 4 2 2" xfId="8195" xr:uid="{9CBED767-ABC8-441E-B684-E9B5EBA52657}"/>
    <cellStyle name="Currency 6 4 2 2 2" xfId="28861" xr:uid="{7C250B5E-154C-4DE5-A0CC-D6485A63AF0C}"/>
    <cellStyle name="Currency 6 4 2 2 3" xfId="27792" xr:uid="{167F707A-BFA8-4003-BC7C-34480F30AF81}"/>
    <cellStyle name="Currency 6 4 2 2 4" xfId="18575" xr:uid="{9E96AF3C-CC09-4EC3-A506-996BCEF3600D}"/>
    <cellStyle name="Currency 6 4 2 3" xfId="11028" xr:uid="{E127B122-23EA-477E-A860-ECEA5366CDB4}"/>
    <cellStyle name="Currency 6 4 2 3 2" xfId="21408" xr:uid="{132D29D2-3492-42D0-A488-324147D9FCA5}"/>
    <cellStyle name="Currency 6 4 2 4" xfId="25756" xr:uid="{765C5510-ED98-4DB0-9C6E-A26BCE9DF2E0}"/>
    <cellStyle name="Currency 6 4 2 5" xfId="15742" xr:uid="{48F901EA-C6B5-43C6-9851-A3444CE29B6A}"/>
    <cellStyle name="Currency 6 4 3" xfId="3552" xr:uid="{00000000-0005-0000-0000-000000040000}"/>
    <cellStyle name="Currency 6 4 4" xfId="5718" xr:uid="{11FA6911-EB75-43D7-84D4-A0499B2EEBBB}"/>
    <cellStyle name="Currency 6 4 4 2" xfId="29977" xr:uid="{AF218B08-8952-477D-9428-2F58BAAF89AB}"/>
    <cellStyle name="Currency 6 4 5" xfId="24859" xr:uid="{5F7FD4A1-DB18-425B-B6D1-66A6965E70C1}"/>
    <cellStyle name="Currency 6 4 6" xfId="13636" xr:uid="{6DF1BF81-40CD-468A-B241-4518F1185C6D}"/>
    <cellStyle name="Currency 6 5" xfId="2654" xr:uid="{00000000-0005-0000-0000-0000E9020000}"/>
    <cellStyle name="Currency 6 5 2" xfId="5914" xr:uid="{884454CE-9BB5-4952-A318-76C10FC2969B}"/>
    <cellStyle name="Currency 6 5 2 2" xfId="27782" xr:uid="{4FDB38CB-03AA-42FF-B207-98D7582340D6}"/>
    <cellStyle name="Currency 6 5 2 3" xfId="28531" xr:uid="{A6A2558C-E1CD-4C2B-9176-8E13D2286CC5}"/>
    <cellStyle name="Currency 6 5 2 4" xfId="15326" xr:uid="{D9FDA700-08F4-4C71-93E9-9407BC6B886E}"/>
    <cellStyle name="Currency 6 5 3" xfId="7779" xr:uid="{F2FAB7B5-F236-4DC4-B28B-3A6854E4B875}"/>
    <cellStyle name="Currency 6 5 3 2" xfId="18159" xr:uid="{0C874C31-2A39-405A-A16A-A06F88C1AC35}"/>
    <cellStyle name="Currency 6 5 4" xfId="10612" xr:uid="{CB2DA553-5D06-48A8-AB3B-AACFD3650070}"/>
    <cellStyle name="Currency 6 5 4 2" xfId="20992" xr:uid="{1403120B-21CB-46E2-9B76-9DD978DC38D4}"/>
    <cellStyle name="Currency 6 5 5" xfId="24612" xr:uid="{67F13161-25AE-4408-95FE-08905A1D8AA1}"/>
    <cellStyle name="Currency 6 5 6" xfId="13056" xr:uid="{E9754CFD-B7FF-45FA-A0ED-3474F3A0F8F5}"/>
    <cellStyle name="Currency 6 6" xfId="2259" xr:uid="{00000000-0005-0000-0000-0000E4020000}"/>
    <cellStyle name="Currency 6 6 2" xfId="7386" xr:uid="{7C3D1EAE-4B6B-474E-9444-4BA9474956D4}"/>
    <cellStyle name="Currency 6 6 2 2" xfId="17766" xr:uid="{7157F5A0-44A1-4505-AA98-97C60BBF8A9B}"/>
    <cellStyle name="Currency 6 6 3" xfId="10219" xr:uid="{2FF151E0-A286-4D71-B98D-0244C7A48819}"/>
    <cellStyle name="Currency 6 6 3 2" xfId="20599" xr:uid="{B845B794-5689-492F-9725-A7C4850136EE}"/>
    <cellStyle name="Currency 6 6 4" xfId="24752" xr:uid="{ECD448A1-191F-40A2-AC56-85EC7F255739}"/>
    <cellStyle name="Currency 6 6 5" xfId="27106" xr:uid="{E7222C6F-38D4-4265-BAD5-F6A728370D82}"/>
    <cellStyle name="Currency 6 6 6" xfId="14933" xr:uid="{9160889B-8DC8-4D98-822E-48072C4B21D1}"/>
    <cellStyle name="Currency 6 7" xfId="3878" xr:uid="{360D4F66-F527-41D6-8F24-FCC5A5565C18}"/>
    <cellStyle name="Currency 6 7 2" xfId="8710" xr:uid="{17793515-7535-4B1E-AA90-9C7F622372E0}"/>
    <cellStyle name="Currency 6 7 2 2" xfId="19090" xr:uid="{04A3C4D1-648D-45E3-9B5E-0D47174CAAE3}"/>
    <cellStyle name="Currency 6 7 2 3" xfId="31004" xr:uid="{975FE8FC-D74B-4BAB-BB02-E6313F0E9F56}"/>
    <cellStyle name="Currency 6 7 2 4" xfId="30907" xr:uid="{8B99E9DC-DF10-4D98-B2A7-FC4E44B23349}"/>
    <cellStyle name="Currency 6 7 3" xfId="11543" xr:uid="{8A54C42F-7E13-48C8-80EA-59EB08013AEF}"/>
    <cellStyle name="Currency 6 7 3 2" xfId="21923" xr:uid="{7BBA711C-00CF-466C-9E78-9C3F01AD11AB}"/>
    <cellStyle name="Currency 6 7 4" xfId="26482" xr:uid="{E34036AA-DC09-4709-8C5E-380A56D25544}"/>
    <cellStyle name="Currency 6 7 5" xfId="27946" xr:uid="{467C4526-CA73-4ED5-8981-41B423076598}"/>
    <cellStyle name="Currency 6 7 6" xfId="16257" xr:uid="{7BC8DB39-A4BD-44E8-BB49-CB6E0CA6B3C2}"/>
    <cellStyle name="Currency 6 8" xfId="4979" xr:uid="{B78EC983-8FF8-45D6-A2BE-5944B0A2127E}"/>
    <cellStyle name="Currency 6 8 2" xfId="14274" xr:uid="{457A1028-6AA1-48DA-861B-93D3474006AF}"/>
    <cellStyle name="Currency 6 9" xfId="6727" xr:uid="{FEDA079E-B119-4EF6-B8D5-5B72B9E2447A}"/>
    <cellStyle name="Currency 6 9 2" xfId="17107" xr:uid="{C5054BCD-63D8-4D93-8946-F8D687080C64}"/>
    <cellStyle name="Currency 7" xfId="2688" xr:uid="{00000000-0005-0000-0000-0000EA020000}"/>
    <cellStyle name="Currency 7 2" xfId="3118" xr:uid="{00000000-0005-0000-0000-0000EB020000}"/>
    <cellStyle name="Currency 7 2 2" xfId="6176" xr:uid="{D9E1B83A-3F24-471B-9EDA-B54E6533FE98}"/>
    <cellStyle name="Currency 7 2 2 2" xfId="24684" xr:uid="{CEFCDACB-282E-4FF9-BC48-3099B0FC7EE8}"/>
    <cellStyle name="Currency 7 2 2 2 2" xfId="26464" xr:uid="{A5B4D759-8536-4897-8E66-68106CAB1926}"/>
    <cellStyle name="Currency 7 2 2 2 3" xfId="31154" xr:uid="{A4B65126-91AD-4731-B18E-C941117B3CBF}"/>
    <cellStyle name="Currency 7 2 2 3" xfId="27288" xr:uid="{AB679207-A083-4BDA-AAF7-C356897E6C22}"/>
    <cellStyle name="Currency 7 2 2 4" xfId="15745" xr:uid="{D39065B7-B32F-45CB-83B8-87230959F43A}"/>
    <cellStyle name="Currency 7 2 3" xfId="8198" xr:uid="{3C3DEA77-9252-4CA8-95EE-509344333E7F}"/>
    <cellStyle name="Currency 7 2 3 2" xfId="28863" xr:uid="{68F4C44D-B657-416C-80FC-5D2B8078A738}"/>
    <cellStyle name="Currency 7 2 3 3" xfId="25955" xr:uid="{764CC72C-A203-49F1-83F5-21D1E1AC9C73}"/>
    <cellStyle name="Currency 7 2 3 4" xfId="18578" xr:uid="{46A679A2-A92A-43BF-8655-ACEB4DC7A7E3}"/>
    <cellStyle name="Currency 7 2 4" xfId="11031" xr:uid="{CE58C3F8-7D55-4BB5-BCAF-F941D45451FF}"/>
    <cellStyle name="Currency 7 2 4 2" xfId="21411" xr:uid="{3C7DC662-43E0-46B4-AC8B-4A2C14775DCF}"/>
    <cellStyle name="Currency 7 2 5" xfId="24753" xr:uid="{1744AF6C-B642-4038-B9F9-51CE37983E0F}"/>
    <cellStyle name="Currency 7 2 6" xfId="13639" xr:uid="{C64D0CCC-D5E4-4BBA-8D76-FCFD2937BB16}"/>
    <cellStyle name="Currency 7 2 6 2" xfId="30083" xr:uid="{A2DDCFAE-5DAF-42B0-8BC1-D233D3247146}"/>
    <cellStyle name="Currency 7 3" xfId="4270" xr:uid="{5108D09C-1E19-45C4-93DC-64048A56B178}"/>
    <cellStyle name="Currency 7 3 2" xfId="9042" xr:uid="{8F7597DB-637C-46B3-83BD-6588FA3E34D5}"/>
    <cellStyle name="Currency 7 3 2 2" xfId="29094" xr:uid="{06FC2BF0-EBD5-4CEB-9242-29A9386AB13C}"/>
    <cellStyle name="Currency 7 3 2 3" xfId="28686" xr:uid="{A3FB48B2-3692-4591-8E9F-3E16484E5530}"/>
    <cellStyle name="Currency 7 3 2 4" xfId="19422" xr:uid="{8B236A8B-DEBD-4E86-A4CE-0E6F116B28C3}"/>
    <cellStyle name="Currency 7 3 2 5" xfId="31046" xr:uid="{FF6DB03D-F4BC-4037-887B-3140CF3B8F7C}"/>
    <cellStyle name="Currency 7 3 3" xfId="11875" xr:uid="{C614D5A7-091C-4DD5-BA80-8AEEF15D9816}"/>
    <cellStyle name="Currency 7 3 3 2" xfId="22255" xr:uid="{945F5127-9043-4071-B578-DE8BFB6A1213}"/>
    <cellStyle name="Currency 7 3 4" xfId="24602" xr:uid="{3F6D4EEB-B317-43CE-93BF-EB575C97ED08}"/>
    <cellStyle name="Currency 7 3 5" xfId="16589" xr:uid="{C10B803F-9C27-4444-8090-74F8AD11404E}"/>
    <cellStyle name="Currency 7 4" xfId="5921" xr:uid="{888BDFFC-D2BF-45F4-A2B0-4399EE5C49DE}"/>
    <cellStyle name="Currency 7 4 2" xfId="25903" xr:uid="{3BF6F9AB-DC2E-447F-A41D-2567B62C22C6}"/>
    <cellStyle name="Currency 7 4 3" xfId="28061" xr:uid="{AA463E49-7A22-4909-979B-7CAF52DEDD91}"/>
    <cellStyle name="Currency 7 4 4" xfId="15359" xr:uid="{F3E089C9-EB82-4D8E-A808-DBDDFDF0CBC6}"/>
    <cellStyle name="Currency 7 5" xfId="7812" xr:uid="{6050E524-E0E1-4F67-919D-9C66FA0948FE}"/>
    <cellStyle name="Currency 7 5 2" xfId="28083" xr:uid="{A188E16C-5F3D-4633-9AD1-4AE3F6637154}"/>
    <cellStyle name="Currency 7 5 3" xfId="27116" xr:uid="{9FBEB50B-1AEB-4BCF-8344-A76646EF3686}"/>
    <cellStyle name="Currency 7 5 4" xfId="18192" xr:uid="{C204D0C8-FB98-404D-9491-702EDA690BB0}"/>
    <cellStyle name="Currency 7 6" xfId="10645" xr:uid="{6C513F88-72EA-4351-861A-D129ADD4254E}"/>
    <cellStyle name="Currency 7 6 2" xfId="21025" xr:uid="{FEDA0071-305A-4ED3-9BCA-BD38BD64DF1D}"/>
    <cellStyle name="Currency 7 7" xfId="23841" xr:uid="{18EA0297-8161-4A87-A071-53E82500C750}"/>
    <cellStyle name="Currency 7 8" xfId="24055" xr:uid="{D9559532-AA1D-410A-986C-78FAAC4D8BA3}"/>
    <cellStyle name="Currency 7 8 2" xfId="29984" xr:uid="{38CCC4F8-3A05-4E8F-A88E-F9A4A5382814}"/>
    <cellStyle name="Currency 7 9" xfId="13101" xr:uid="{30FB82D5-F473-4E05-BB1D-109AEF4101FC}"/>
    <cellStyle name="Currency 8" xfId="4934" xr:uid="{F197CEBD-2C5D-4CBF-9D96-43D31DB105BC}"/>
    <cellStyle name="Currency 8 2" xfId="25601" xr:uid="{0A3EC9D9-FE1A-46FC-829B-E8E11294A4C2}"/>
    <cellStyle name="Currency 8 3" xfId="14226" xr:uid="{12253B7A-9A70-4C29-8C8E-F200B7DAA98B}"/>
    <cellStyle name="Currency 8 4" xfId="30929" xr:uid="{D45966F1-6C24-42C2-8D71-F9FB2965BA9E}"/>
    <cellStyle name="Currency 9" xfId="6679" xr:uid="{92AD7E56-FF09-4440-B173-1094A71FB0D3}"/>
    <cellStyle name="Currency 9 2" xfId="17059"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5" builtinId="53" customBuiltin="1"/>
    <cellStyle name="Explanatory Text 2" xfId="29552" xr:uid="{B4576BC8-55D4-46C7-856A-8A52C91891FA}"/>
    <cellStyle name="FundHeaderRowCol.*" xfId="12313" xr:uid="{30107591-BA76-4D19-A887-3FEAE1650577}"/>
    <cellStyle name="FundHeaderRowCol.1" xfId="12314" xr:uid="{00EFF92D-2F4D-4486-B652-96404B414C85}"/>
    <cellStyle name="FundHeaderRowCol.2" xfId="12315" xr:uid="{69018372-DFBE-43C7-B42A-CF4B4A9EA553}"/>
    <cellStyle name="FundSectionHeaderRowDescCol" xfId="12316" xr:uid="{8BD053DD-2230-48D8-AC57-44B3DE83240D}"/>
    <cellStyle name="FundSectionHeaderRowJERefCol" xfId="12317" xr:uid="{8CE873D4-FF14-4149-A394-6FF189B8DF37}"/>
    <cellStyle name="FundSectionHeaderRowNameCol" xfId="12318" xr:uid="{AF61B6DD-8826-4CF0-90CF-282A2B921CC6}"/>
    <cellStyle name="Good" xfId="4830" builtinId="26" customBuiltin="1"/>
    <cellStyle name="Good 2" xfId="601" xr:uid="{00000000-0005-0000-0000-000004040000}"/>
    <cellStyle name="Good 3" xfId="602" xr:uid="{00000000-0005-0000-0000-000005040000}"/>
    <cellStyle name="Good 4" xfId="29553" xr:uid="{73D04EFA-6288-4DE1-AC60-080AD9DDB73A}"/>
    <cellStyle name="GroupSectionHeaderRowBalance" xfId="12319" xr:uid="{DA166E2E-B504-4B9A-8852-CD4BEAFC2AAE}"/>
    <cellStyle name="GroupSectionHeaderRowDescCol" xfId="12320" xr:uid="{09A65350-37C6-483C-9076-B9B9EE9DB424}"/>
    <cellStyle name="GroupSectionHeaderRowNameCol" xfId="12321" xr:uid="{48CEC677-4043-42C1-A934-4F76033302EF}"/>
    <cellStyle name="GroupSelectionHeaderRowJERefCol" xfId="12322" xr:uid="{94232F09-04F3-4E6D-B7DB-04F59E9CD5DE}"/>
    <cellStyle name="Heading 1" xfId="4826" builtinId="16" customBuiltin="1"/>
    <cellStyle name="Heading 1 2" xfId="603" xr:uid="{00000000-0005-0000-0000-000006040000}"/>
    <cellStyle name="Heading 1 3" xfId="604" xr:uid="{00000000-0005-0000-0000-000007040000}"/>
    <cellStyle name="Heading 1 4" xfId="29554" xr:uid="{CA4BF050-0BB8-4C07-AB32-EEDEC7DE8D02}"/>
    <cellStyle name="Heading 2" xfId="4827" builtinId="17" customBuiltin="1"/>
    <cellStyle name="Heading 2 2" xfId="605" xr:uid="{00000000-0005-0000-0000-000008040000}"/>
    <cellStyle name="Heading 2 3" xfId="606" xr:uid="{00000000-0005-0000-0000-000009040000}"/>
    <cellStyle name="Heading 2 4" xfId="29555" xr:uid="{C46319D0-77EB-4CD4-930D-A0782678B5C8}"/>
    <cellStyle name="Heading 3" xfId="4828" builtinId="18" customBuiltin="1"/>
    <cellStyle name="Heading 3 2" xfId="607" xr:uid="{00000000-0005-0000-0000-00000A040000}"/>
    <cellStyle name="Heading 3 2 2" xfId="29556" xr:uid="{34280CFD-9731-497F-BC7D-6606D1BE1D50}"/>
    <cellStyle name="Heading 3 3" xfId="608" xr:uid="{00000000-0005-0000-0000-00000B040000}"/>
    <cellStyle name="Heading 3 3 2" xfId="29557" xr:uid="{7F9170D1-699D-48ED-ACD3-2207BA3A3A38}"/>
    <cellStyle name="Heading 3 4" xfId="29558" xr:uid="{32EE2CF5-75CA-4329-B9DB-F327B55E31FB}"/>
    <cellStyle name="Heading 4" xfId="4829" builtinId="19" customBuiltin="1"/>
    <cellStyle name="Heading 4 2" xfId="609" xr:uid="{00000000-0005-0000-0000-00000C040000}"/>
    <cellStyle name="Heading 4 3" xfId="610" xr:uid="{00000000-0005-0000-0000-00000D040000}"/>
    <cellStyle name="Heading 4 4" xfId="29559" xr:uid="{26CF4506-3C0C-4149-82F5-67DE7222738E}"/>
    <cellStyle name="Hyperlink" xfId="611" builtinId="8"/>
    <cellStyle name="Hyperlink 2" xfId="612" xr:uid="{00000000-0005-0000-0000-00000F040000}"/>
    <cellStyle name="Hyperlink 2 2" xfId="29595" xr:uid="{AFC0C00D-F11C-4445-A195-9C58C7F6F9AF}"/>
    <cellStyle name="Hyperlink 3" xfId="613" xr:uid="{00000000-0005-0000-0000-000010040000}"/>
    <cellStyle name="Hyperlink 4" xfId="614" xr:uid="{00000000-0005-0000-0000-000011040000}"/>
    <cellStyle name="Hyperlink 5" xfId="29596" xr:uid="{53BF9B33-031B-4A47-A462-794552C5F5C4}"/>
    <cellStyle name="Input" xfId="4832" builtinId="20" customBuiltin="1"/>
    <cellStyle name="Input 2" xfId="615" xr:uid="{00000000-0005-0000-0000-000012040000}"/>
    <cellStyle name="Input 3" xfId="616" xr:uid="{00000000-0005-0000-0000-000013040000}"/>
    <cellStyle name="Input 4" xfId="29560" xr:uid="{C0B9884E-84BA-41A6-ADBA-85A7A4A4B29C}"/>
    <cellStyle name="JEDescriptionRowNameCol" xfId="12323" xr:uid="{D7AC7BB0-9688-456A-B8D3-FA09DD0137F5}"/>
    <cellStyle name="JEDetailRowCreditCol" xfId="12324" xr:uid="{2B66B052-A8A2-4315-8820-BA95C9FC0D86}"/>
    <cellStyle name="JEDetailRowDebitCol" xfId="12325" xr:uid="{BA43A963-4B13-4778-AB36-88E6086C035F}"/>
    <cellStyle name="JEDetailRowDescCol" xfId="12326" xr:uid="{866EA52A-1467-4A66-8C56-CBBB989288FF}"/>
    <cellStyle name="JEDetailRowNameCol" xfId="12327" xr:uid="{D5EDB40B-5B17-40F4-BA94-A5C2FF9895DF}"/>
    <cellStyle name="JEDetailRowWPRefCol" xfId="12328" xr:uid="{388908A3-E726-44B7-A73F-A3C06954DF15}"/>
    <cellStyle name="JEIdentityRowDescCol" xfId="12329" xr:uid="{825B0865-A30D-4C62-8B41-AA14FFCCB4D4}"/>
    <cellStyle name="JEIdentityRowNameCol" xfId="12330" xr:uid="{A0A88C57-EFB6-4680-B416-FABA545BB0F9}"/>
    <cellStyle name="JEIdentityRowWPRefCol" xfId="12331" xr:uid="{AA8FCA78-A35F-435A-9773-AE7D5DFEB05A}"/>
    <cellStyle name="JETotalRowCreditCol" xfId="12332" xr:uid="{CBC2F19F-9212-4A47-B1E9-F8CBBFEB30BF}"/>
    <cellStyle name="JETotalRowDebitCol" xfId="12333" xr:uid="{86004B0D-F111-43BD-91D6-74F17F1148B0}"/>
    <cellStyle name="JETotalRowDescCol" xfId="12334" xr:uid="{E60B60DE-39B9-4650-86A4-D2C09E6902FC}"/>
    <cellStyle name="JETotalRowNameCol" xfId="12335" xr:uid="{054CE1E2-C09D-4C50-B388-27AA302258ED}"/>
    <cellStyle name="JETotalRowWPRefCol" xfId="12336" xr:uid="{61C2FCFF-EC42-4DF3-8C13-5AD2D79709C0}"/>
    <cellStyle name="JETypeDescriptionRowDescCol" xfId="12337" xr:uid="{8065F69E-3861-45A6-A349-5CFDE18A5F97}"/>
    <cellStyle name="JETypeDescriptionRowNameCol" xfId="12338" xr:uid="{52E08EE2-90C8-4506-BF47-147EE565D429}"/>
    <cellStyle name="Linked Cell" xfId="4835" builtinId="24" customBuiltin="1"/>
    <cellStyle name="Linked Cell 2" xfId="617" xr:uid="{00000000-0005-0000-0000-000014040000}"/>
    <cellStyle name="Linked Cell 3" xfId="618" xr:uid="{00000000-0005-0000-0000-000015040000}"/>
    <cellStyle name="Linked Cell 4" xfId="29561" xr:uid="{8B4B6641-0453-4E55-B892-08C524C0A5B2}"/>
    <cellStyle name="NetIncomeLossRowBalance" xfId="12339" xr:uid="{1433FCB7-B0C9-4DF0-B9B6-271B460A2FE0}"/>
    <cellStyle name="NetIncomeLossRowDescCol" xfId="12340" xr:uid="{597C11A1-FC41-41D2-B06D-C46DAEDC1B38}"/>
    <cellStyle name="NetIncomeLossRowJERefCol" xfId="12341" xr:uid="{63E13319-5232-4EEA-94AD-7E617E4FE709}"/>
    <cellStyle name="NetIncomeLossRowNameCol" xfId="12342" xr:uid="{FBC05D99-2A3C-4D44-8907-1C72E5EF1406}"/>
    <cellStyle name="NetIncomeLossRowVarPectCol" xfId="12343" xr:uid="{34E3AE3A-34B2-4329-B9E3-10C568F30822}"/>
    <cellStyle name="NetIncomeLossRowWPRefCol" xfId="12344" xr:uid="{0373C2AB-7463-4889-B6F1-C9B138613C3F}"/>
    <cellStyle name="Neutral 2" xfId="619" xr:uid="{00000000-0005-0000-0000-000016040000}"/>
    <cellStyle name="Neutral 3" xfId="620" xr:uid="{00000000-0005-0000-0000-000017040000}"/>
    <cellStyle name="Neutral 4" xfId="12253" xr:uid="{C7790D3F-7D01-4B5C-A199-EBC5EBD75914}"/>
    <cellStyle name="Neutral 4 2" xfId="29562" xr:uid="{428E148C-FAA0-4622-BE5C-127270522EA8}"/>
    <cellStyle name="Normal" xfId="0" builtinId="0"/>
    <cellStyle name="Normal 10" xfId="621" xr:uid="{00000000-0005-0000-0000-000019040000}"/>
    <cellStyle name="Normal 10 10" xfId="622" xr:uid="{00000000-0005-0000-0000-00001A040000}"/>
    <cellStyle name="Normal 10 10 2" xfId="3119" xr:uid="{00000000-0005-0000-0000-000005030000}"/>
    <cellStyle name="Normal 10 10 2 2" xfId="6177" xr:uid="{A48A6148-8147-4125-A12B-D8297B0DC6CE}"/>
    <cellStyle name="Normal 10 10 2 2 2" xfId="25731" xr:uid="{B93DA6C7-7B79-4108-B9B5-B8A81754163B}"/>
    <cellStyle name="Normal 10 10 2 2 3" xfId="26657" xr:uid="{3251EC09-E98D-432F-9FC1-719234C11B5F}"/>
    <cellStyle name="Normal 10 10 2 2 4" xfId="15746" xr:uid="{2CD1E5DE-C9FF-4874-8003-89ED02E976BC}"/>
    <cellStyle name="Normal 10 10 2 3" xfId="8199" xr:uid="{1E044D6B-77A0-49E0-8B6C-5F8F91E4792D}"/>
    <cellStyle name="Normal 10 10 2 3 2" xfId="28864" xr:uid="{F1BD571F-1560-49E1-8425-9B4799EE4C95}"/>
    <cellStyle name="Normal 10 10 2 3 3" xfId="18579" xr:uid="{C1410412-EC63-425F-8309-06C9FBE86E43}"/>
    <cellStyle name="Normal 10 10 2 4" xfId="11032" xr:uid="{5BA87819-5ABC-4ED4-AEBE-8E4FF6B09B7D}"/>
    <cellStyle name="Normal 10 10 2 4 2" xfId="21412" xr:uid="{1F718540-6159-4DED-BADE-5D719579F358}"/>
    <cellStyle name="Normal 10 10 2 5" xfId="23358" xr:uid="{A2F437CA-096E-4AD7-ABF2-8FC71022E231}"/>
    <cellStyle name="Normal 10 10 2 6" xfId="13640" xr:uid="{A8B787A3-15CD-49C8-88EB-15F04FD33F37}"/>
    <cellStyle name="Normal 10 10 3" xfId="2858" xr:uid="{00000000-0005-0000-0000-000006030000}"/>
    <cellStyle name="Normal 10 10 3 2" xfId="6071" xr:uid="{04870463-D7A8-44C0-B512-4B2CCF31F619}"/>
    <cellStyle name="Normal 10 10 3 2 2" xfId="28551" xr:uid="{0AD1D515-099A-47C0-BF64-E4C2E245900B}"/>
    <cellStyle name="Normal 10 10 3 2 3" xfId="15527" xr:uid="{C4E869DD-5012-4D41-AFFC-13C01508893B}"/>
    <cellStyle name="Normal 10 10 3 3" xfId="7980" xr:uid="{03B7D17F-8189-4ACE-923B-BDA665E25C79}"/>
    <cellStyle name="Normal 10 10 3 3 2" xfId="18360" xr:uid="{9C417B3D-0AD0-4992-A722-66D546994356}"/>
    <cellStyle name="Normal 10 10 3 4" xfId="10813" xr:uid="{3689B4B7-D4D3-4C10-9185-0F3DB2326800}"/>
    <cellStyle name="Normal 10 10 3 4 2" xfId="21193" xr:uid="{19B5D9BC-9C95-4340-ADA3-A7B5FA429E57}"/>
    <cellStyle name="Normal 10 10 3 5" xfId="25370" xr:uid="{2F619995-6181-409A-ADB1-EC322F973720}"/>
    <cellStyle name="Normal 10 10 3 6" xfId="13347" xr:uid="{586F1DD7-06A8-47EA-861F-D9CA85A788C6}"/>
    <cellStyle name="Normal 10 10 4" xfId="4144" xr:uid="{E80EB3A7-2CB6-4571-B043-917518450B51}"/>
    <cellStyle name="Normal 10 10 4 2" xfId="8916" xr:uid="{6EF97CAD-3298-4E65-98A6-6064F4C57182}"/>
    <cellStyle name="Normal 10 10 4 2 2" xfId="29017" xr:uid="{417C58D3-9799-4D46-9F6E-85B0D5026EAA}"/>
    <cellStyle name="Normal 10 10 4 2 3" xfId="19296" xr:uid="{0F9E426B-F47A-45A8-908C-E03D1FBEF688}"/>
    <cellStyle name="Normal 10 10 4 3" xfId="11749" xr:uid="{FD8848E4-23E2-4675-A872-E92E6F18DEB4}"/>
    <cellStyle name="Normal 10 10 4 3 2" xfId="22129" xr:uid="{50D26883-7F62-478C-AC5A-4239A024C1CD}"/>
    <cellStyle name="Normal 10 10 4 4" xfId="26284" xr:uid="{09455926-8F40-4E56-AA80-029CE8CB3D13}"/>
    <cellStyle name="Normal 10 10 4 5" xfId="16463" xr:uid="{A1987070-EC4A-44EF-A443-F203EA91973B}"/>
    <cellStyle name="Normal 10 10 5" xfId="4981" xr:uid="{E753EFC7-DAAA-43D3-B599-9A8598387912}"/>
    <cellStyle name="Normal 10 10 5 2" xfId="27335" xr:uid="{00F6F234-CF51-4305-9F2C-ADABAAABFC62}"/>
    <cellStyle name="Normal 10 10 5 3" xfId="14276" xr:uid="{45C443CD-DFC3-4F30-AF6B-047E441B48B0}"/>
    <cellStyle name="Normal 10 10 6" xfId="6729" xr:uid="{F769CB9A-5118-40B8-BFE1-BA45F45B3866}"/>
    <cellStyle name="Normal 10 10 6 2" xfId="17109" xr:uid="{96160406-AA55-4F3A-89A2-A36B462387BC}"/>
    <cellStyle name="Normal 10 10 7" xfId="9562" xr:uid="{8CE60302-7137-4977-ACE2-0CB0D21166D4}"/>
    <cellStyle name="Normal 10 10 7 2" xfId="19942" xr:uid="{BD059445-37A6-42A9-BBB6-2958E62DD1D8}"/>
    <cellStyle name="Normal 10 10 8" xfId="22898" xr:uid="{E2F28D9D-80D1-4AA1-950E-7F88298C357A}"/>
    <cellStyle name="Normal 10 10 9" xfId="12692" xr:uid="{BF623A86-DEA6-43D7-A8DF-075214355472}"/>
    <cellStyle name="Normal 10 11" xfId="623" xr:uid="{00000000-0005-0000-0000-00001B040000}"/>
    <cellStyle name="Normal 10 11 2" xfId="4982" xr:uid="{4A05A02C-96FD-4D1C-B9EA-2D237A2C3E1A}"/>
    <cellStyle name="Normal 10 11 2 2" xfId="24791" xr:uid="{80136C4F-516F-4571-8124-CA54C4A0D6E6}"/>
    <cellStyle name="Normal 10 11 2 3" xfId="27939" xr:uid="{6CA6B494-D6D1-42DD-8636-F29BE1730242}"/>
    <cellStyle name="Normal 10 11 2 4" xfId="14277" xr:uid="{7EA7914E-1DFE-465B-A512-FB4CB6AD8339}"/>
    <cellStyle name="Normal 10 11 3" xfId="6730" xr:uid="{972F9648-428D-46F0-ADB4-CF0E092FA608}"/>
    <cellStyle name="Normal 10 11 3 2" xfId="26904" xr:uid="{06042D5C-60F2-4660-9E2E-27D032A92803}"/>
    <cellStyle name="Normal 10 11 3 3" xfId="17110" xr:uid="{60BFD8D1-729B-455C-805A-FC03EBE5BF80}"/>
    <cellStyle name="Normal 10 11 4" xfId="9563" xr:uid="{EF0D317D-E54A-4A22-A8F7-62430034A042}"/>
    <cellStyle name="Normal 10 11 4 2" xfId="19943" xr:uid="{6040C0D3-6DF1-43CD-A964-89078F3349CF}"/>
    <cellStyle name="Normal 10 11 5" xfId="24544" xr:uid="{A8967592-2218-41C3-B75C-802374552DA4}"/>
    <cellStyle name="Normal 10 11 6" xfId="13390" xr:uid="{EAA21CE2-9C63-4B7D-A2A9-38AA0689EBAD}"/>
    <cellStyle name="Normal 10 11 7" xfId="31253" xr:uid="{28E00C5A-101C-4D57-87F3-FFA1BE1BED88}"/>
    <cellStyle name="Normal 10 12" xfId="624" xr:uid="{00000000-0005-0000-0000-00001C040000}"/>
    <cellStyle name="Normal 10 12 2" xfId="4983" xr:uid="{81C5B629-06FA-4C73-953D-3DE3B667ECA5}"/>
    <cellStyle name="Normal 10 12 2 2" xfId="28683" xr:uid="{70D88F76-2598-4C16-8EE5-C3E673473E1F}"/>
    <cellStyle name="Normal 10 12 2 3" xfId="14278" xr:uid="{89C68C09-9400-4D3A-AAB7-DA5D79F33409}"/>
    <cellStyle name="Normal 10 12 3" xfId="6731" xr:uid="{57ACEA7E-EF16-4D67-A33B-4FF3DC7A1D93}"/>
    <cellStyle name="Normal 10 12 3 2" xfId="17111" xr:uid="{D1ABC6DD-7170-43EB-B1CB-741E1C0DD98A}"/>
    <cellStyle name="Normal 10 12 4" xfId="9564" xr:uid="{87002A86-8D06-487A-AC53-CE9ED5BA9106}"/>
    <cellStyle name="Normal 10 12 4 2" xfId="19944" xr:uid="{BFDDF5AC-6A3D-4842-8E39-CF390305EE0E}"/>
    <cellStyle name="Normal 10 12 5" xfId="25343" xr:uid="{79FBB3CA-C3EC-4A74-86B1-41F1BED65901}"/>
    <cellStyle name="Normal 10 12 6" xfId="12829" xr:uid="{7D54B555-AEC5-4C97-9972-9E98BAF09667}"/>
    <cellStyle name="Normal 10 13" xfId="2172" xr:uid="{00000000-0005-0000-0000-000003030000}"/>
    <cellStyle name="Normal 10 13 2" xfId="7299" xr:uid="{7471D1E5-75EE-4ED7-BD7F-6DF83D0E9EB3}"/>
    <cellStyle name="Normal 10 13 2 2" xfId="26229" xr:uid="{FE4CFAEE-5A24-4CA5-9A6F-D15D149AEF8B}"/>
    <cellStyle name="Normal 10 13 2 3" xfId="17679" xr:uid="{C8E76887-BB42-4116-AB46-494CEC4EA311}"/>
    <cellStyle name="Normal 10 13 3" xfId="10132" xr:uid="{8CC65BA9-FB64-4FED-8E5E-40F54B9077A2}"/>
    <cellStyle name="Normal 10 13 3 2" xfId="20512" xr:uid="{DB027F51-F73F-4F34-AED5-42AF3848CBC3}"/>
    <cellStyle name="Normal 10 13 4" xfId="24626" xr:uid="{BA4460E7-40E0-4E0D-AA35-A58B189F0726}"/>
    <cellStyle name="Normal 10 13 5" xfId="14846" xr:uid="{37C09BCD-6E46-4E63-AABA-545A983990B3}"/>
    <cellStyle name="Normal 10 14" xfId="3903" xr:uid="{7725DFF7-5497-4F7F-AD85-E7F55E85149E}"/>
    <cellStyle name="Normal 10 14 2" xfId="8735" xr:uid="{D3261DEB-D026-4F7B-8A63-7BD33965FEFC}"/>
    <cellStyle name="Normal 10 14 2 2" xfId="19115" xr:uid="{380C6917-A8A9-4DB7-9E0B-B3881FEAE402}"/>
    <cellStyle name="Normal 10 14 3" xfId="11568" xr:uid="{301B0EC4-1920-4FE8-9DAB-CDC888ED9AD6}"/>
    <cellStyle name="Normal 10 14 3 2" xfId="21948" xr:uid="{8007155B-0D73-4E13-85BF-1868E391322A}"/>
    <cellStyle name="Normal 10 14 4" xfId="24488" xr:uid="{DD5DDC51-8259-4362-8BB5-3571609555BA}"/>
    <cellStyle name="Normal 10 14 5" xfId="16282" xr:uid="{5334FDBE-99E4-43B0-9536-0E4983E9CFFC}"/>
    <cellStyle name="Normal 10 15" xfId="4980" xr:uid="{7CC6FFB8-54FD-4DB8-994D-5373C639D597}"/>
    <cellStyle name="Normal 10 15 2" xfId="14275" xr:uid="{9D18A003-1AFB-4E00-826E-418CD25DC677}"/>
    <cellStyle name="Normal 10 16" xfId="6728" xr:uid="{9F24BD89-D286-4571-8C43-0DA4709BB7A6}"/>
    <cellStyle name="Normal 10 16 2" xfId="17108" xr:uid="{4D7CE34E-C0EB-4B47-B925-99E2328FCD47}"/>
    <cellStyle name="Normal 10 17" xfId="9561" xr:uid="{1F5857E8-0180-43B6-A67A-D8A50D53EE2D}"/>
    <cellStyle name="Normal 10 17 2" xfId="19941" xr:uid="{28EA8336-B58D-4001-97E1-1918AD18C978}"/>
    <cellStyle name="Normal 10 18" xfId="22964" xr:uid="{742F234D-82A3-42A6-B583-194E4A5AFD22}"/>
    <cellStyle name="Normal 10 19" xfId="12404" xr:uid="{F5251D3C-5E86-4A72-9FC4-354A3A96E2D8}"/>
    <cellStyle name="Normal 10 2" xfId="625" xr:uid="{00000000-0005-0000-0000-00001D040000}"/>
    <cellStyle name="Normal 10 2 10" xfId="4984" xr:uid="{AF9C9F13-AE12-416F-AE40-EC642CC2467C}"/>
    <cellStyle name="Normal 10 2 10 2" xfId="14279" xr:uid="{854A259B-B3C1-41B4-AF59-D6117453A646}"/>
    <cellStyle name="Normal 10 2 11" xfId="6732" xr:uid="{F38BD8C0-9421-42A1-8328-B5BC33C98FA2}"/>
    <cellStyle name="Normal 10 2 11 2" xfId="17112" xr:uid="{8E9DC401-4643-4F67-B21F-7F04CAF49562}"/>
    <cellStyle name="Normal 10 2 12" xfId="9565" xr:uid="{54731853-DF17-4F3C-8343-C979F78B6C83}"/>
    <cellStyle name="Normal 10 2 12 2" xfId="19945" xr:uid="{40651727-1308-4000-9898-92BFF5BA47AB}"/>
    <cellStyle name="Normal 10 2 13" xfId="22652" xr:uid="{7651A22B-3469-4C2B-915E-B0399D89FE02}"/>
    <cellStyle name="Normal 10 2 14" xfId="12427" xr:uid="{0FAB5A96-8730-4777-B641-7813F9F03870}"/>
    <cellStyle name="Normal 10 2 2" xfId="626" xr:uid="{00000000-0005-0000-0000-00001E040000}"/>
    <cellStyle name="Normal 10 2 2 10" xfId="6733" xr:uid="{5DEEFE5E-DCB4-4FB8-B9D0-9F375FA6CE18}"/>
    <cellStyle name="Normal 10 2 2 10 2" xfId="17113" xr:uid="{6B3362CF-1EAE-44AD-8E7C-6F8884070197}"/>
    <cellStyle name="Normal 10 2 2 11" xfId="9566" xr:uid="{C5321B08-B5F0-4349-9FC9-DE9D93B783A2}"/>
    <cellStyle name="Normal 10 2 2 11 2" xfId="19946" xr:uid="{BD78E8AA-A088-4DFF-8DB9-13392B6FBD50}"/>
    <cellStyle name="Normal 10 2 2 12" xfId="23868" xr:uid="{D7019344-E4F0-4EAD-A39E-0177C41E3B6B}"/>
    <cellStyle name="Normal 10 2 2 13" xfId="12487" xr:uid="{C372DA4C-48CA-4BB5-B2ED-2CF5B05C7D9B}"/>
    <cellStyle name="Normal 10 2 2 2" xfId="627" xr:uid="{00000000-0005-0000-0000-00001F040000}"/>
    <cellStyle name="Normal 10 2 2 2 10" xfId="13052" xr:uid="{D22D6458-D1DC-4AF5-8DFD-A093A36FDE01}"/>
    <cellStyle name="Normal 10 2 2 2 2" xfId="628" xr:uid="{00000000-0005-0000-0000-000020040000}"/>
    <cellStyle name="Normal 10 2 2 2 2 2" xfId="3122" xr:uid="{00000000-0005-0000-0000-00000D030000}"/>
    <cellStyle name="Normal 10 2 2 2 2 2 2" xfId="6180" xr:uid="{8892C1C8-BA0C-49CC-998F-780716EF93FA}"/>
    <cellStyle name="Normal 10 2 2 2 2 2 2 2" xfId="23344" xr:uid="{7DD4C7C2-B7B8-4A07-A0CB-863E7FD205F2}"/>
    <cellStyle name="Normal 10 2 2 2 2 2 2 3" xfId="15749" xr:uid="{04E6806C-7482-4417-8D92-21640E43690F}"/>
    <cellStyle name="Normal 10 2 2 2 2 2 3" xfId="8202" xr:uid="{CE95F44B-0481-40F9-81DF-031D79118290}"/>
    <cellStyle name="Normal 10 2 2 2 2 2 3 2" xfId="18582" xr:uid="{FB00175E-8C54-4F49-A0C0-F63484131B1D}"/>
    <cellStyle name="Normal 10 2 2 2 2 2 4" xfId="11035" xr:uid="{174873F6-C547-4786-A0B5-95F1612AD408}"/>
    <cellStyle name="Normal 10 2 2 2 2 2 4 2" xfId="21415" xr:uid="{BC9E8C52-4E9E-4F82-BC19-DEE42A19635E}"/>
    <cellStyle name="Normal 10 2 2 2 2 2 5" xfId="24509" xr:uid="{BD0491B1-769E-4376-BB95-956B81D9FAFD}"/>
    <cellStyle name="Normal 10 2 2 2 2 2 6" xfId="13643" xr:uid="{901212EF-41CF-4F24-8CB8-0D1DDE0AC254}"/>
    <cellStyle name="Normal 10 2 2 2 2 3" xfId="4281" xr:uid="{ACAE5F72-B919-4576-BC83-C3FD833AB1D4}"/>
    <cellStyle name="Normal 10 2 2 2 2 3 2" xfId="9053" xr:uid="{3AAA8962-D937-47D1-9A1D-B77E1ED0C51B}"/>
    <cellStyle name="Normal 10 2 2 2 2 3 2 2" xfId="29096" xr:uid="{979D5129-1C24-480B-A486-28EFA77CBE6D}"/>
    <cellStyle name="Normal 10 2 2 2 2 3 2 3" xfId="19433" xr:uid="{8602EA7C-0304-44EA-9F5F-2C6CBBB27DCE}"/>
    <cellStyle name="Normal 10 2 2 2 2 3 3" xfId="11886" xr:uid="{5FD814A5-9474-41D9-B7E0-A872F7B57471}"/>
    <cellStyle name="Normal 10 2 2 2 2 3 3 2" xfId="22266" xr:uid="{62E22EB4-6F34-4C11-A610-E66C71AAB67C}"/>
    <cellStyle name="Normal 10 2 2 2 2 3 4" xfId="24519" xr:uid="{C870E03D-2651-4024-82C9-F9C038A7E458}"/>
    <cellStyle name="Normal 10 2 2 2 2 3 5" xfId="16600" xr:uid="{D410EB35-9C13-475F-B509-4399F7E15C5F}"/>
    <cellStyle name="Normal 10 2 2 2 2 4" xfId="4987" xr:uid="{33657853-CCCE-4302-B0EA-6563BF685939}"/>
    <cellStyle name="Normal 10 2 2 2 2 4 2" xfId="26221" xr:uid="{E63D3BC4-CAE8-4CA8-B9EF-663319E45499}"/>
    <cellStyle name="Normal 10 2 2 2 2 4 3" xfId="14282" xr:uid="{2E27CB9C-65EF-432E-BC69-EC5871C28694}"/>
    <cellStyle name="Normal 10 2 2 2 2 5" xfId="6735" xr:uid="{18B0B3AE-F00C-44A4-A0BB-D96BC596D169}"/>
    <cellStyle name="Normal 10 2 2 2 2 5 2" xfId="17115" xr:uid="{43ED36AD-FE12-4253-9FDB-568A257CFF1C}"/>
    <cellStyle name="Normal 10 2 2 2 2 6" xfId="9568" xr:uid="{D6EF9651-6789-4D71-98F0-25F6733E9671}"/>
    <cellStyle name="Normal 10 2 2 2 2 6 2" xfId="19948" xr:uid="{215801CB-DDFC-4481-A3A3-2CEE6AD78369}"/>
    <cellStyle name="Normal 10 2 2 2 2 7" xfId="24123" xr:uid="{B5C766AC-D80E-4C99-BD59-6B9CA2AA78CC}"/>
    <cellStyle name="Normal 10 2 2 2 2 8" xfId="13124" xr:uid="{529951AB-5337-4B58-AF34-28E627BFA22D}"/>
    <cellStyle name="Normal 10 2 2 2 3" xfId="3123" xr:uid="{00000000-0005-0000-0000-00000E030000}"/>
    <cellStyle name="Normal 10 2 2 2 3 2" xfId="4438" xr:uid="{E2AA89EB-C97D-45BE-B966-48B716394DC9}"/>
    <cellStyle name="Normal 10 2 2 2 3 2 2" xfId="9210" xr:uid="{A3B3B5A1-450A-4876-9D75-2993D84F44F3}"/>
    <cellStyle name="Normal 10 2 2 2 3 2 2 2" xfId="19590" xr:uid="{618354FD-25C4-458F-BFA6-C1EDB634E19D}"/>
    <cellStyle name="Normal 10 2 2 2 3 2 3" xfId="12043" xr:uid="{D5657C4F-0073-4FED-BB23-E2D66386C214}"/>
    <cellStyle name="Normal 10 2 2 2 3 2 3 2" xfId="22423" xr:uid="{15DFA9D5-A74F-4957-834C-89B1892B51BE}"/>
    <cellStyle name="Normal 10 2 2 2 3 2 4" xfId="27377" xr:uid="{2C986A78-EA2D-4068-986C-4E50A0F9FB45}"/>
    <cellStyle name="Normal 10 2 2 2 3 2 5" xfId="16757" xr:uid="{5ED5E4E4-5416-4C27-92D6-B47855558055}"/>
    <cellStyle name="Normal 10 2 2 2 3 3" xfId="6181" xr:uid="{4E29BB3B-DC72-4DB0-B11F-BE88024F461F}"/>
    <cellStyle name="Normal 10 2 2 2 3 3 2" xfId="15750" xr:uid="{EB54DE73-99AA-4D15-B8EB-3C02BD029B8A}"/>
    <cellStyle name="Normal 10 2 2 2 3 4" xfId="8203" xr:uid="{024080C8-FA45-445F-A9C2-075CF8735947}"/>
    <cellStyle name="Normal 10 2 2 2 3 4 2" xfId="18583" xr:uid="{CFD5300B-1A3A-4915-A199-BFB4713B9D53}"/>
    <cellStyle name="Normal 10 2 2 2 3 5" xfId="11036" xr:uid="{15B46448-C47E-4D53-8BA5-BAB75DA022BA}"/>
    <cellStyle name="Normal 10 2 2 2 3 5 2" xfId="21416" xr:uid="{46A57970-6CE9-4A9D-99DC-DA644B6031D5}"/>
    <cellStyle name="Normal 10 2 2 2 3 6" xfId="25015" xr:uid="{6BD65E36-2C60-492E-BF6B-E21F3E861AC8}"/>
    <cellStyle name="Normal 10 2 2 2 3 7" xfId="13644" xr:uid="{FC53FECB-58BA-4718-8075-86664A1E6322}"/>
    <cellStyle name="Normal 10 2 2 2 4" xfId="3121" xr:uid="{00000000-0005-0000-0000-00000F030000}"/>
    <cellStyle name="Normal 10 2 2 2 4 2" xfId="6179" xr:uid="{D9AC5840-A868-42B7-9B07-5467B903D80D}"/>
    <cellStyle name="Normal 10 2 2 2 4 2 2" xfId="27786" xr:uid="{6564ECEB-9CA3-4A47-94F0-5EC4020FDC7A}"/>
    <cellStyle name="Normal 10 2 2 2 4 2 3" xfId="15748" xr:uid="{4D09A5EA-43A7-4061-94DA-4B6895A7D0CB}"/>
    <cellStyle name="Normal 10 2 2 2 4 3" xfId="8201" xr:uid="{D06D1FBF-1680-4C3E-9F8A-32347ED393AD}"/>
    <cellStyle name="Normal 10 2 2 2 4 3 2" xfId="18581" xr:uid="{86D4CCAD-D172-455E-81A3-1B1576D47BE7}"/>
    <cellStyle name="Normal 10 2 2 2 4 4" xfId="11034" xr:uid="{47AAC3C3-12E0-4688-8845-ED89CF201C9A}"/>
    <cellStyle name="Normal 10 2 2 2 4 4 2" xfId="21414" xr:uid="{599659D8-BCA0-4A15-BD36-14286147DB92}"/>
    <cellStyle name="Normal 10 2 2 2 4 5" xfId="25231" xr:uid="{1467B399-15F1-469F-89D4-8D378EDA1FA0}"/>
    <cellStyle name="Normal 10 2 2 2 4 6" xfId="13642" xr:uid="{BDB8401F-D8F7-4119-B70B-3F723D886614}"/>
    <cellStyle name="Normal 10 2 2 2 5" xfId="4249" xr:uid="{94DF746F-DA76-404E-A5D8-2B1EE8D78DA3}"/>
    <cellStyle name="Normal 10 2 2 2 5 2" xfId="9021" xr:uid="{51F0B0BE-85FE-4E4E-B024-52D05B01FDCD}"/>
    <cellStyle name="Normal 10 2 2 2 5 2 2" xfId="29092" xr:uid="{73998EA0-D064-4F29-A126-C4B7190220D2}"/>
    <cellStyle name="Normal 10 2 2 2 5 2 3" xfId="19401" xr:uid="{D71AF534-1369-4686-BCE9-85026FB57262}"/>
    <cellStyle name="Normal 10 2 2 2 5 3" xfId="11854" xr:uid="{FE6B161D-014D-401F-8215-1201007CF6F0}"/>
    <cellStyle name="Normal 10 2 2 2 5 3 2" xfId="22234" xr:uid="{69257FAD-A830-4407-BCFF-14E744BD8843}"/>
    <cellStyle name="Normal 10 2 2 2 5 4" xfId="24847" xr:uid="{BF300921-F94D-44A8-A812-EA36D6C647C1}"/>
    <cellStyle name="Normal 10 2 2 2 5 5" xfId="16568" xr:uid="{F2AE2A62-5EF8-4BFC-A25A-0A40AF8873BD}"/>
    <cellStyle name="Normal 10 2 2 2 6" xfId="4986" xr:uid="{6DEC9617-4757-4E64-BC38-968162AA2B65}"/>
    <cellStyle name="Normal 10 2 2 2 6 2" xfId="27151" xr:uid="{EA5B05D8-4061-4FF1-9F63-73DCD8376713}"/>
    <cellStyle name="Normal 10 2 2 2 6 3" xfId="14281" xr:uid="{E995415C-5015-4182-B255-64042699E0EA}"/>
    <cellStyle name="Normal 10 2 2 2 7" xfId="6734" xr:uid="{2237665E-E1E3-429A-B237-ABFA50A6625D}"/>
    <cellStyle name="Normal 10 2 2 2 7 2" xfId="17114" xr:uid="{814AB8BE-BD1F-4884-809F-2EB47B6090D0}"/>
    <cellStyle name="Normal 10 2 2 2 8" xfId="9567" xr:uid="{DB6FA345-7CDC-4D88-9112-5692E390DAA1}"/>
    <cellStyle name="Normal 10 2 2 2 8 2" xfId="19947" xr:uid="{9A481BF5-C7A2-4A10-BABA-A2E3BC565592}"/>
    <cellStyle name="Normal 10 2 2 2 9" xfId="23955" xr:uid="{BA52BDE3-7C7F-4D71-B637-52CBEA0DC3C0}"/>
    <cellStyle name="Normal 10 2 2 3" xfId="2705" xr:uid="{00000000-0005-0000-0000-000010030000}"/>
    <cellStyle name="Normal 10 2 2 3 2" xfId="3124" xr:uid="{00000000-0005-0000-0000-000011030000}"/>
    <cellStyle name="Normal 10 2 2 3 2 2" xfId="6182" xr:uid="{48C97DF0-1B66-4E10-823D-2ACA6DD41F45}"/>
    <cellStyle name="Normal 10 2 2 3 2 2 2" xfId="26483" xr:uid="{13AF5A21-8AB7-489C-8F85-C901E665D8C3}"/>
    <cellStyle name="Normal 10 2 2 3 2 2 3" xfId="15751" xr:uid="{4F3E3C81-A716-4B7A-B445-DA0536082110}"/>
    <cellStyle name="Normal 10 2 2 3 2 3" xfId="8204" xr:uid="{679CFA99-C008-41F0-B3C2-7EFA4FE36039}"/>
    <cellStyle name="Normal 10 2 2 3 2 3 2" xfId="18584" xr:uid="{97598FA3-C428-4140-AB50-8DCC1F0285F1}"/>
    <cellStyle name="Normal 10 2 2 3 2 4" xfId="11037" xr:uid="{30298B94-DD4A-4294-9F1A-80A691CD9A12}"/>
    <cellStyle name="Normal 10 2 2 3 2 4 2" xfId="21417" xr:uid="{D3554601-3873-4F72-B7E5-991D36B2D377}"/>
    <cellStyle name="Normal 10 2 2 3 2 5" xfId="25075" xr:uid="{DE176F45-4FA0-4E85-A104-C6FF0B1E6858}"/>
    <cellStyle name="Normal 10 2 2 3 2 6" xfId="13645" xr:uid="{16879DED-629F-4609-BF09-A8A776EE44C9}"/>
    <cellStyle name="Normal 10 2 2 3 3" xfId="4280" xr:uid="{1FAC44FA-4E51-4628-9445-2D7F98E054FF}"/>
    <cellStyle name="Normal 10 2 2 3 3 2" xfId="9052" xr:uid="{9D2B4F89-3C6D-45B9-8FC0-CFBC91013C54}"/>
    <cellStyle name="Normal 10 2 2 3 3 2 2" xfId="29095" xr:uid="{31B8CD6C-56D8-4712-AD9D-5A096EDB8514}"/>
    <cellStyle name="Normal 10 2 2 3 3 2 3" xfId="19432" xr:uid="{1DB8198A-E086-435C-92A5-D58553A06934}"/>
    <cellStyle name="Normal 10 2 2 3 3 3" xfId="11885" xr:uid="{1F979839-73B0-43B0-8E2C-F9D05D14CE39}"/>
    <cellStyle name="Normal 10 2 2 3 3 3 2" xfId="22265" xr:uid="{7189CD82-BC97-4C66-B6C8-20310049DF0B}"/>
    <cellStyle name="Normal 10 2 2 3 3 4" xfId="22910" xr:uid="{29581224-7E1A-4F3D-8D71-43A05C9C3CF3}"/>
    <cellStyle name="Normal 10 2 2 3 3 5" xfId="16599" xr:uid="{8C62D345-4F4D-478F-9D49-90B9453F88AE}"/>
    <cellStyle name="Normal 10 2 2 3 4" xfId="5923" xr:uid="{87D7F008-1DE4-4403-922B-D43A674A8AF2}"/>
    <cellStyle name="Normal 10 2 2 3 4 2" xfId="28200" xr:uid="{216470CD-747B-4C14-BE39-4CD59150A29E}"/>
    <cellStyle name="Normal 10 2 2 3 4 3" xfId="15376" xr:uid="{6ECE865A-6850-41C4-B5FB-9021FDD1F7F1}"/>
    <cellStyle name="Normal 10 2 2 3 5" xfId="7829" xr:uid="{B72C48AE-99C2-4CF0-8F6E-9DCCFB35ECE3}"/>
    <cellStyle name="Normal 10 2 2 3 5 2" xfId="18209" xr:uid="{78E51D10-62FB-47C7-8EEF-7DBD6583F8BC}"/>
    <cellStyle name="Normal 10 2 2 3 6" xfId="10662" xr:uid="{C9754DF2-04FB-4E00-96FF-A8F0C6CA43F7}"/>
    <cellStyle name="Normal 10 2 2 3 6 2" xfId="21042" xr:uid="{38B2FB28-ED29-4378-A066-79B7D0569704}"/>
    <cellStyle name="Normal 10 2 2 3 7" xfId="25118" xr:uid="{1FB94C85-7A95-4041-A50D-4E4803B1F68D}"/>
    <cellStyle name="Normal 10 2 2 3 8" xfId="13123" xr:uid="{810DCD6C-AD33-40D9-96A4-AEDFAE5EB9D5}"/>
    <cellStyle name="Normal 10 2 2 4" xfId="3125" xr:uid="{00000000-0005-0000-0000-000012030000}"/>
    <cellStyle name="Normal 10 2 2 4 2" xfId="4439" xr:uid="{6A906AE3-F548-4ECA-BD57-FC395690FEB4}"/>
    <cellStyle name="Normal 10 2 2 4 2 2" xfId="9211" xr:uid="{7E3EDC44-BAC1-489F-BB1B-4FE1DAA125F6}"/>
    <cellStyle name="Normal 10 2 2 4 2 2 2" xfId="19591" xr:uid="{EE763FE1-8B4F-4ED7-8C96-891A9D75D388}"/>
    <cellStyle name="Normal 10 2 2 4 2 3" xfId="12044" xr:uid="{67E1344F-0FB7-4417-A708-415AF897B88A}"/>
    <cellStyle name="Normal 10 2 2 4 2 3 2" xfId="22424" xr:uid="{14DC1667-F57E-4E9E-A7B5-C34D3228285B}"/>
    <cellStyle name="Normal 10 2 2 4 2 4" xfId="28310" xr:uid="{6BAEB0CE-AD41-4B42-A657-24E562108FAE}"/>
    <cellStyle name="Normal 10 2 2 4 2 5" xfId="16758" xr:uid="{4B9A97F8-D356-4D13-89D2-1EBC3BFF3B45}"/>
    <cellStyle name="Normal 10 2 2 4 3" xfId="6183" xr:uid="{19FFAA4F-CA95-48BE-8A08-FDBB7385607E}"/>
    <cellStyle name="Normal 10 2 2 4 3 2" xfId="15752" xr:uid="{36457E7F-C528-4151-997A-D93BE52C0390}"/>
    <cellStyle name="Normal 10 2 2 4 4" xfId="8205" xr:uid="{062830E6-052A-4E08-8036-A8A8E008D303}"/>
    <cellStyle name="Normal 10 2 2 4 4 2" xfId="18585" xr:uid="{274EC4F0-70C6-4FE1-9118-7B00898CED38}"/>
    <cellStyle name="Normal 10 2 2 4 5" xfId="11038" xr:uid="{2235F72D-D9D8-451D-A44F-6D478CBDF570}"/>
    <cellStyle name="Normal 10 2 2 4 5 2" xfId="21418" xr:uid="{3E96E501-BEDA-4F0D-9220-39A1146CF4C8}"/>
    <cellStyle name="Normal 10 2 2 4 6" xfId="25454" xr:uid="{A2FF38E6-342E-457A-A41E-F5A0C44280FB}"/>
    <cellStyle name="Normal 10 2 2 4 7" xfId="13646" xr:uid="{90C28F50-ECB7-4081-8BEE-F5EB3141D9C0}"/>
    <cellStyle name="Normal 10 2 2 5" xfId="3120" xr:uid="{00000000-0005-0000-0000-000013030000}"/>
    <cellStyle name="Normal 10 2 2 5 2" xfId="6178" xr:uid="{AAE91224-3FEA-4689-A1E2-BFE40525C04F}"/>
    <cellStyle name="Normal 10 2 2 5 2 2" xfId="26987" xr:uid="{65C35670-8E2B-47FB-B53E-DCCC7AAE461E}"/>
    <cellStyle name="Normal 10 2 2 5 2 3" xfId="15747" xr:uid="{9B8C1A40-5D77-4300-BF2C-8D0ECB82559B}"/>
    <cellStyle name="Normal 10 2 2 5 3" xfId="8200" xr:uid="{B2634CB7-F7A0-4518-BE1A-015DA6363A14}"/>
    <cellStyle name="Normal 10 2 2 5 3 2" xfId="18580" xr:uid="{7267FF51-299B-4E4E-80F9-90C0C9B72B63}"/>
    <cellStyle name="Normal 10 2 2 5 4" xfId="11033" xr:uid="{E3CDB59C-41AB-43F2-85A3-03249FD04521}"/>
    <cellStyle name="Normal 10 2 2 5 4 2" xfId="21413" xr:uid="{758D40D6-153A-4892-BC0F-E00FA5E16AB2}"/>
    <cellStyle name="Normal 10 2 2 5 5" xfId="24599" xr:uid="{BC000EEA-3EE4-42FF-A305-B87A508F8440}"/>
    <cellStyle name="Normal 10 2 2 5 6" xfId="13641" xr:uid="{428F0E52-915D-48E4-8517-0440EBB4D1A1}"/>
    <cellStyle name="Normal 10 2 2 6" xfId="2561" xr:uid="{00000000-0005-0000-0000-000014030000}"/>
    <cellStyle name="Normal 10 2 2 6 2" xfId="5831" xr:uid="{C2B45855-423A-47FB-9D6B-CB7368A13FAB}"/>
    <cellStyle name="Normal 10 2 2 6 2 2" xfId="27721" xr:uid="{B8E57B14-3087-4FD8-A70F-558C6E2EFEEF}"/>
    <cellStyle name="Normal 10 2 2 6 2 3" xfId="15233" xr:uid="{1BA6B575-E010-4591-AF3E-E793868702D3}"/>
    <cellStyle name="Normal 10 2 2 6 3" xfId="7686" xr:uid="{13D7AF40-FEAB-4878-BA8F-FA0C3D7D1285}"/>
    <cellStyle name="Normal 10 2 2 6 3 2" xfId="18066" xr:uid="{2C2250EA-CDE2-4AD7-B12C-9C5FF7FE71DA}"/>
    <cellStyle name="Normal 10 2 2 6 4" xfId="10519" xr:uid="{1E2817E8-F6C1-422A-AFF1-B08F6C4EC9EB}"/>
    <cellStyle name="Normal 10 2 2 6 4 2" xfId="20899" xr:uid="{649F1F4D-1B63-4577-AC77-F280D4AD418F}"/>
    <cellStyle name="Normal 10 2 2 6 5" xfId="23235" xr:uid="{A9A7B9A4-10FD-49F2-9A94-1BE00B532B9A}"/>
    <cellStyle name="Normal 10 2 2 6 6" xfId="12949" xr:uid="{8F8890C7-BEA1-4B46-92AD-CFB11FD11F2D}"/>
    <cellStyle name="Normal 10 2 2 7" xfId="2255" xr:uid="{00000000-0005-0000-0000-00000A030000}"/>
    <cellStyle name="Normal 10 2 2 7 2" xfId="7382" xr:uid="{BD878DF1-E595-4B3A-B030-1A4B86DE4C21}"/>
    <cellStyle name="Normal 10 2 2 7 2 2" xfId="17762" xr:uid="{96FB03A1-1F58-4F36-A6A6-BC99F5CC940D}"/>
    <cellStyle name="Normal 10 2 2 7 3" xfId="10215" xr:uid="{7BF5D359-D939-4B06-906E-7B39368A0073}"/>
    <cellStyle name="Normal 10 2 2 7 3 2" xfId="20595" xr:uid="{45D50ACB-C477-45EC-831A-F6720E857490}"/>
    <cellStyle name="Normal 10 2 2 7 4" xfId="25307" xr:uid="{B0BFD245-6F57-4792-B8AD-25314C9A3201}"/>
    <cellStyle name="Normal 10 2 2 7 5" xfId="14929" xr:uid="{9E1162FB-4068-4B26-9EE1-0DC7552744FA}"/>
    <cellStyle name="Normal 10 2 2 8" xfId="3805" xr:uid="{DE5EA038-3A02-4C47-8DE6-3A1441EDFAFA}"/>
    <cellStyle name="Normal 10 2 2 8 2" xfId="8641" xr:uid="{D2E15AB2-9668-4E5F-A639-514A11FF50D6}"/>
    <cellStyle name="Normal 10 2 2 8 2 2" xfId="19021" xr:uid="{3480B3A6-F662-4937-99DC-49EAFB9EA7A0}"/>
    <cellStyle name="Normal 10 2 2 8 3" xfId="11474" xr:uid="{A75F9D08-7B58-4EAA-A634-12F25C9A3922}"/>
    <cellStyle name="Normal 10 2 2 8 3 2" xfId="21854" xr:uid="{944B4970-0F84-4A3B-980A-849E2953B158}"/>
    <cellStyle name="Normal 10 2 2 8 4" xfId="16188" xr:uid="{BA2B70A8-69BA-4C67-B45B-50196AACCD26}"/>
    <cellStyle name="Normal 10 2 2 9" xfId="4985" xr:uid="{86C9F154-476B-4468-9FC4-5F160EBE9B49}"/>
    <cellStyle name="Normal 10 2 2 9 2" xfId="14280" xr:uid="{E3E2A61B-9D40-43EB-9D48-D96BFD3B58D0}"/>
    <cellStyle name="Normal 10 2 3" xfId="629" xr:uid="{00000000-0005-0000-0000-000021040000}"/>
    <cellStyle name="Normal 10 2 3 10" xfId="9569" xr:uid="{2C97D25C-BB1A-476C-B040-C7129D7C78F8}"/>
    <cellStyle name="Normal 10 2 3 10 2" xfId="19949" xr:uid="{C26B30B1-CA24-4063-9990-E82CA8D30A9E}"/>
    <cellStyle name="Normal 10 2 3 11" xfId="23693" xr:uid="{F46EF993-5487-4161-8132-6E4469E10AEF}"/>
    <cellStyle name="Normal 10 2 3 12" xfId="12535" xr:uid="{30ABFEF1-F302-48E8-80C8-FD85B566AB15}"/>
    <cellStyle name="Normal 10 2 3 2" xfId="2706" xr:uid="{00000000-0005-0000-0000-000016030000}"/>
    <cellStyle name="Normal 10 2 3 2 2" xfId="3127" xr:uid="{00000000-0005-0000-0000-000017030000}"/>
    <cellStyle name="Normal 10 2 3 2 2 2" xfId="6185" xr:uid="{F21BBDC9-8812-4296-AE4A-F43642B538F5}"/>
    <cellStyle name="Normal 10 2 3 2 2 2 2" xfId="26666" xr:uid="{D968F027-8C5A-4D5B-B2BC-79932E896B70}"/>
    <cellStyle name="Normal 10 2 3 2 2 2 3" xfId="15754" xr:uid="{2C3E5444-0944-4235-BBC7-58B631C232E9}"/>
    <cellStyle name="Normal 10 2 3 2 2 3" xfId="8207" xr:uid="{748CFDF7-39AA-4B48-846D-DFD53DCCDE46}"/>
    <cellStyle name="Normal 10 2 3 2 2 3 2" xfId="18587" xr:uid="{45C7548F-ABE9-4FD8-83DB-E4116F5BE0B7}"/>
    <cellStyle name="Normal 10 2 3 2 2 4" xfId="11040" xr:uid="{4B9FDFC5-57BF-47DF-8AEB-61C1EC11D3B0}"/>
    <cellStyle name="Normal 10 2 3 2 2 4 2" xfId="21420" xr:uid="{E77E9332-7AC6-44BC-80D8-AEA8D4B6FAC2}"/>
    <cellStyle name="Normal 10 2 3 2 2 5" xfId="23464" xr:uid="{DFBE45BE-79EF-49C6-BDC8-FF482BE25A0D}"/>
    <cellStyle name="Normal 10 2 3 2 2 6" xfId="13648" xr:uid="{50B21915-FBD1-44FF-955B-D305CBBC1A89}"/>
    <cellStyle name="Normal 10 2 3 2 3" xfId="4282" xr:uid="{2B94F73E-A71F-4B45-AB1A-F96E9B6FFBF5}"/>
    <cellStyle name="Normal 10 2 3 2 3 2" xfId="9054" xr:uid="{9FD5F957-C578-4F01-9FC1-69B359F5BAA4}"/>
    <cellStyle name="Normal 10 2 3 2 3 2 2" xfId="29097" xr:uid="{11FBA423-68F9-439E-B708-B9AF85FDFE2B}"/>
    <cellStyle name="Normal 10 2 3 2 3 2 3" xfId="19434" xr:uid="{4415A3C6-10BF-4B36-BC90-6F409E7AFDE1}"/>
    <cellStyle name="Normal 10 2 3 2 3 3" xfId="11887" xr:uid="{73E975D7-4723-457E-9759-1D54AC5E7481}"/>
    <cellStyle name="Normal 10 2 3 2 3 3 2" xfId="22267" xr:uid="{23334B30-CD1E-46BA-AA8F-928E8AA57B4B}"/>
    <cellStyle name="Normal 10 2 3 2 3 4" xfId="24450" xr:uid="{5EB69AA1-13EC-42BD-8FFE-6B2134503511}"/>
    <cellStyle name="Normal 10 2 3 2 3 5" xfId="16601" xr:uid="{A384552F-2090-445E-BAE5-6698F6D122C7}"/>
    <cellStyle name="Normal 10 2 3 2 4" xfId="5924" xr:uid="{CDA1F97D-60A1-407B-B633-AC0832D801F2}"/>
    <cellStyle name="Normal 10 2 3 2 4 2" xfId="28676" xr:uid="{A36775EF-6401-4226-A35F-5E9C74DF1AE6}"/>
    <cellStyle name="Normal 10 2 3 2 4 3" xfId="15377" xr:uid="{68E1D7BA-AD29-4DAD-950B-38FC6C839C0D}"/>
    <cellStyle name="Normal 10 2 3 2 5" xfId="7830" xr:uid="{85DC09AA-F078-4D23-AA13-CB516827E64E}"/>
    <cellStyle name="Normal 10 2 3 2 5 2" xfId="18210" xr:uid="{8981F427-A24D-4F3E-B774-84932F365DD4}"/>
    <cellStyle name="Normal 10 2 3 2 6" xfId="10663" xr:uid="{76110124-625D-47D4-AF91-BED10133DE30}"/>
    <cellStyle name="Normal 10 2 3 2 6 2" xfId="21043" xr:uid="{BE01F4B8-1875-492C-A5AD-83F27D3906D7}"/>
    <cellStyle name="Normal 10 2 3 2 7" xfId="24963" xr:uid="{A0FFC7DF-C238-474F-B0A2-5445E1885BE2}"/>
    <cellStyle name="Normal 10 2 3 2 8" xfId="13125" xr:uid="{50D78E67-3B19-4C22-AEF5-DF8C50160B8B}"/>
    <cellStyle name="Normal 10 2 3 3" xfId="3128" xr:uid="{00000000-0005-0000-0000-000018030000}"/>
    <cellStyle name="Normal 10 2 3 3 2" xfId="4440" xr:uid="{395FBBAC-4EB4-44DD-8BC8-3E17ADF9C3C0}"/>
    <cellStyle name="Normal 10 2 3 3 2 2" xfId="9212" xr:uid="{4044E785-F68D-497F-9D5B-50D7712F8C51}"/>
    <cellStyle name="Normal 10 2 3 3 2 2 2" xfId="29205" xr:uid="{F50990A4-77BD-4A19-9863-0010F3A43A57}"/>
    <cellStyle name="Normal 10 2 3 3 2 2 3" xfId="19592" xr:uid="{00874A4E-4DC7-4779-B725-0D034CD349DA}"/>
    <cellStyle name="Normal 10 2 3 3 2 3" xfId="12045" xr:uid="{651E0D9F-48E2-4C7E-B5CF-4E86AAEBDD58}"/>
    <cellStyle name="Normal 10 2 3 3 2 3 2" xfId="22425" xr:uid="{48A2501C-7E6B-4B28-BE41-C2D0983E25E3}"/>
    <cellStyle name="Normal 10 2 3 3 2 4" xfId="25826" xr:uid="{577FDCE4-8711-41C9-988F-AA44708C4806}"/>
    <cellStyle name="Normal 10 2 3 3 2 5" xfId="16759" xr:uid="{F5EB9542-0769-4B8A-91A4-7565AA0988C4}"/>
    <cellStyle name="Normal 10 2 3 3 3" xfId="6186" xr:uid="{ADCA5275-39F2-482D-8C01-D8EBC900C88A}"/>
    <cellStyle name="Normal 10 2 3 3 3 2" xfId="26223" xr:uid="{20EDA385-3F6C-463F-B9BB-E0DE71B26C1E}"/>
    <cellStyle name="Normal 10 2 3 3 3 3" xfId="15755" xr:uid="{EFE888DE-88DF-48D1-8F6B-2E83EDEA6128}"/>
    <cellStyle name="Normal 10 2 3 3 4" xfId="8208" xr:uid="{F0E2F6A5-BD42-4693-8AD0-A0C2526BA6B5}"/>
    <cellStyle name="Normal 10 2 3 3 4 2" xfId="18588" xr:uid="{D9C95B31-CCAA-4855-A2DF-2B2A41476B74}"/>
    <cellStyle name="Normal 10 2 3 3 5" xfId="11041" xr:uid="{12E48EE7-DB63-4777-854C-58E263EEB5CB}"/>
    <cellStyle name="Normal 10 2 3 3 5 2" xfId="21421" xr:uid="{9BE837BB-437F-4A9C-8324-8CA1E2D2D28C}"/>
    <cellStyle name="Normal 10 2 3 3 6" xfId="23787" xr:uid="{40569D23-61AB-45F8-AA45-BF39002CE525}"/>
    <cellStyle name="Normal 10 2 3 3 7" xfId="13649" xr:uid="{559FA790-3884-4188-B322-850E090BEBA9}"/>
    <cellStyle name="Normal 10 2 3 4" xfId="3126" xr:uid="{00000000-0005-0000-0000-000019030000}"/>
    <cellStyle name="Normal 10 2 3 4 2" xfId="6184" xr:uid="{6F80E080-F8C7-483A-84F6-435A6A402000}"/>
    <cellStyle name="Normal 10 2 3 4 2 2" xfId="28014" xr:uid="{CFCDEAE0-D338-4091-AC15-668D3B295B8B}"/>
    <cellStyle name="Normal 10 2 3 4 2 3" xfId="15753" xr:uid="{960A2809-F7FF-48CB-B2EB-DB8E348B18EC}"/>
    <cellStyle name="Normal 10 2 3 4 3" xfId="8206" xr:uid="{302DF909-5642-4A8D-88D7-5BFCE03896E9}"/>
    <cellStyle name="Normal 10 2 3 4 3 2" xfId="18586" xr:uid="{AB93101C-88F5-4130-A19E-5E38DF614E7E}"/>
    <cellStyle name="Normal 10 2 3 4 4" xfId="11039" xr:uid="{0B293727-8820-41D2-A0EB-ED5FCBF3C6B4}"/>
    <cellStyle name="Normal 10 2 3 4 4 2" xfId="21419" xr:uid="{98F15AD6-31E3-4DB6-85DB-7BFEF91DDA77}"/>
    <cellStyle name="Normal 10 2 3 4 5" xfId="23741" xr:uid="{4DEFB253-2EDE-47A7-8D1D-E3D674008FF9}"/>
    <cellStyle name="Normal 10 2 3 4 6" xfId="13647" xr:uid="{AFDB53F8-9F26-4C3F-BA97-172B32C285DF}"/>
    <cellStyle name="Normal 10 2 3 5" xfId="2604" xr:uid="{00000000-0005-0000-0000-00001A030000}"/>
    <cellStyle name="Normal 10 2 3 5 2" xfId="5869" xr:uid="{1F649C14-9E5E-422A-970C-FA8E95C730BA}"/>
    <cellStyle name="Normal 10 2 3 5 2 2" xfId="28059" xr:uid="{9C373D47-6388-4819-BB1F-656D0917F65C}"/>
    <cellStyle name="Normal 10 2 3 5 2 3" xfId="15276" xr:uid="{891E1580-5625-4160-8DB8-13978498474D}"/>
    <cellStyle name="Normal 10 2 3 5 3" xfId="7729" xr:uid="{A4A6A792-4386-4B80-9437-B711498C0164}"/>
    <cellStyle name="Normal 10 2 3 5 3 2" xfId="18109" xr:uid="{FCDC4A15-63D9-48D4-B37F-F0FF50324AE8}"/>
    <cellStyle name="Normal 10 2 3 5 4" xfId="10562" xr:uid="{DC0E6A81-5298-47EC-95E1-D37895DB0800}"/>
    <cellStyle name="Normal 10 2 3 5 4 2" xfId="20942" xr:uid="{C5FF6D72-279D-449B-A4B1-66785E62441F}"/>
    <cellStyle name="Normal 10 2 3 5 5" xfId="23813" xr:uid="{3974C175-0484-428C-819E-385B5B192098}"/>
    <cellStyle name="Normal 10 2 3 5 6" xfId="12992" xr:uid="{B567E562-90E7-4D8E-AAA7-875E9F4F5717}"/>
    <cellStyle name="Normal 10 2 3 6" xfId="2303" xr:uid="{00000000-0005-0000-0000-000015030000}"/>
    <cellStyle name="Normal 10 2 3 6 2" xfId="7430" xr:uid="{F65338EF-E7C1-4C21-ADD6-C3AE8BACAA87}"/>
    <cellStyle name="Normal 10 2 3 6 2 2" xfId="17810" xr:uid="{FAAE8B82-D8D7-4E2D-9117-A7D262707BC4}"/>
    <cellStyle name="Normal 10 2 3 6 3" xfId="10263" xr:uid="{92434D7F-4325-4704-BC8A-75EEF454854D}"/>
    <cellStyle name="Normal 10 2 3 6 3 2" xfId="20643" xr:uid="{6F76CD2A-A882-4BE1-9036-58E856D0DF41}"/>
    <cellStyle name="Normal 10 2 3 6 4" xfId="24567" xr:uid="{F399ECA1-22BC-4C28-BAC2-CEF11C98ECB3}"/>
    <cellStyle name="Normal 10 2 3 6 5" xfId="14977" xr:uid="{830DE2F1-D4F3-45C3-9DBE-14ADA1AAA0A6}"/>
    <cellStyle name="Normal 10 2 3 7" xfId="3834" xr:uid="{8B8290D7-AE8C-4937-9A4F-00917BF737BC}"/>
    <cellStyle name="Normal 10 2 3 7 2" xfId="8667" xr:uid="{EA0FCEC4-836D-4690-A6E7-8DC48BC34E27}"/>
    <cellStyle name="Normal 10 2 3 7 2 2" xfId="19047" xr:uid="{EF39DD86-7CBF-44F7-A0CA-DADF53320C47}"/>
    <cellStyle name="Normal 10 2 3 7 3" xfId="11500" xr:uid="{E7C24303-4015-422A-8765-8C895ECC8561}"/>
    <cellStyle name="Normal 10 2 3 7 3 2" xfId="21880" xr:uid="{9D168038-5E4A-4E92-B20D-4299A65F34C0}"/>
    <cellStyle name="Normal 10 2 3 7 4" xfId="16214" xr:uid="{88B26A2A-744C-4C28-A600-D8665AC5EC8A}"/>
    <cellStyle name="Normal 10 2 3 8" xfId="4988" xr:uid="{ED7C97D3-0FB5-4457-A673-C604FF5B7447}"/>
    <cellStyle name="Normal 10 2 3 8 2" xfId="14283" xr:uid="{91F9CF94-E671-4888-B146-8AAE97D323D1}"/>
    <cellStyle name="Normal 10 2 3 9" xfId="6736" xr:uid="{49615C31-75D1-4474-9BA1-F20597FA187A}"/>
    <cellStyle name="Normal 10 2 3 9 2" xfId="17116" xr:uid="{12A1D631-F493-4267-A179-AE8F3EBBF983}"/>
    <cellStyle name="Normal 10 2 4" xfId="630" xr:uid="{00000000-0005-0000-0000-000022040000}"/>
    <cellStyle name="Normal 10 2 4 2" xfId="3129" xr:uid="{00000000-0005-0000-0000-00001C030000}"/>
    <cellStyle name="Normal 10 2 4 2 2" xfId="6187" xr:uid="{CD81C353-7344-4C59-8828-166DB4D348FE}"/>
    <cellStyle name="Normal 10 2 4 2 2 2" xfId="28345" xr:uid="{761D17AF-64FC-417E-82CE-5B8063632213}"/>
    <cellStyle name="Normal 10 2 4 2 2 3" xfId="15756" xr:uid="{3302B5E1-2623-4BDC-99AF-F55B35D19A11}"/>
    <cellStyle name="Normal 10 2 4 2 3" xfId="8209" xr:uid="{15B50D38-A3A0-4A3A-B597-1BDBAC43A9B1}"/>
    <cellStyle name="Normal 10 2 4 2 3 2" xfId="18589" xr:uid="{9CB06398-FD5C-46CA-819B-B9D9A4A38E1D}"/>
    <cellStyle name="Normal 10 2 4 2 4" xfId="11042" xr:uid="{18D219A1-E916-4473-A30E-0EE6E957F7FC}"/>
    <cellStyle name="Normal 10 2 4 2 4 2" xfId="21422" xr:uid="{F6950B87-B095-4A92-9CDB-E62C0DF212BF}"/>
    <cellStyle name="Normal 10 2 4 2 5" xfId="24516" xr:uid="{FA73F80A-DCD5-4B61-8B84-C4D4B7693C92}"/>
    <cellStyle name="Normal 10 2 4 2 6" xfId="13650" xr:uid="{F767D00E-752E-4CFE-92E0-30323D098EBD}"/>
    <cellStyle name="Normal 10 2 4 3" xfId="2704" xr:uid="{00000000-0005-0000-0000-00001D030000}"/>
    <cellStyle name="Normal 10 2 4 3 2" xfId="5922" xr:uid="{0CCC0FB0-A059-4BCB-8DA1-770EA4429DFA}"/>
    <cellStyle name="Normal 10 2 4 3 2 2" xfId="26615" xr:uid="{802FFC82-4CAD-45AB-877A-9FA01D5FD3BF}"/>
    <cellStyle name="Normal 10 2 4 3 2 3" xfId="15375" xr:uid="{E2F920D3-F6FB-4E7E-9047-6D662B6AB81B}"/>
    <cellStyle name="Normal 10 2 4 3 3" xfId="7828" xr:uid="{74B90E5E-ED06-4B53-9B1F-8F05E7797B5F}"/>
    <cellStyle name="Normal 10 2 4 3 3 2" xfId="18208" xr:uid="{349E2243-017D-4FE5-BD7D-A90B7A3AB615}"/>
    <cellStyle name="Normal 10 2 4 3 4" xfId="10661" xr:uid="{C824EB2A-2B0A-4B36-A699-DDBAA50CF09F}"/>
    <cellStyle name="Normal 10 2 4 3 4 2" xfId="21041" xr:uid="{405BC94C-5055-4760-A913-4B930CAB0E7E}"/>
    <cellStyle name="Normal 10 2 4 3 5" xfId="24197" xr:uid="{73BF47DB-4558-46E0-9682-515D48F68056}"/>
    <cellStyle name="Normal 10 2 4 3 6" xfId="13122" xr:uid="{0F44A364-78A2-4162-90F3-50FE8FA80242}"/>
    <cellStyle name="Normal 10 2 4 4" xfId="4145" xr:uid="{F5B8E602-5C20-4A6E-97E5-C382727F07E8}"/>
    <cellStyle name="Normal 10 2 4 4 2" xfId="8917" xr:uid="{964DB0DE-F5F5-4ABA-BCC8-41DD10D7565A}"/>
    <cellStyle name="Normal 10 2 4 4 2 2" xfId="19297" xr:uid="{C47C3A9A-B917-4B8F-902B-F0A583A5B4EA}"/>
    <cellStyle name="Normal 10 2 4 4 3" xfId="11750" xr:uid="{7ED79008-29F0-476F-8C01-46DE75F05338}"/>
    <cellStyle name="Normal 10 2 4 4 3 2" xfId="22130" xr:uid="{BC7CF7BB-416D-4990-9C30-F72688ECBA70}"/>
    <cellStyle name="Normal 10 2 4 4 4" xfId="22945" xr:uid="{A370B6D4-A1E7-4B01-949F-2BE08000CCBB}"/>
    <cellStyle name="Normal 10 2 4 4 5" xfId="16464" xr:uid="{71362419-E58F-4356-B691-ED3DEF516EA1}"/>
    <cellStyle name="Normal 10 2 4 5" xfId="4989" xr:uid="{3620BA03-891B-4B6C-B831-2F7A09D9D59D}"/>
    <cellStyle name="Normal 10 2 4 5 2" xfId="14284" xr:uid="{13F992D6-3CE3-4B6A-882E-DC9C16A5E430}"/>
    <cellStyle name="Normal 10 2 4 6" xfId="6737" xr:uid="{11EE109C-25B0-4477-B953-6C38A2D79450}"/>
    <cellStyle name="Normal 10 2 4 6 2" xfId="17117" xr:uid="{1ABB1FCB-A73C-47FD-A1F2-908B22603DF6}"/>
    <cellStyle name="Normal 10 2 4 7" xfId="9570" xr:uid="{035FBA25-20E3-48E3-A528-D611C212017A}"/>
    <cellStyle name="Normal 10 2 4 7 2" xfId="19950" xr:uid="{F1863EE5-2F73-4F0D-865C-DE77E05A4C14}"/>
    <cellStyle name="Normal 10 2 4 8" xfId="25199" xr:uid="{FA6DC77F-6C8F-4F7B-A62E-33AABEEFCA03}"/>
    <cellStyle name="Normal 10 2 4 9" xfId="12693" xr:uid="{ECC619C5-78D3-4209-B844-DE894BEC0E7E}"/>
    <cellStyle name="Normal 10 2 5" xfId="3130" xr:uid="{00000000-0005-0000-0000-00001E030000}"/>
    <cellStyle name="Normal 10 2 5 2" xfId="4441" xr:uid="{9E338F2E-BE96-4E83-90F2-E16A4690B5A9}"/>
    <cellStyle name="Normal 10 2 5 2 2" xfId="9213" xr:uid="{BA65854E-AF92-4803-80F5-7C22DCC8293B}"/>
    <cellStyle name="Normal 10 2 5 2 2 2" xfId="29206" xr:uid="{6314A263-83F1-4B28-ABCE-765CABFD8127}"/>
    <cellStyle name="Normal 10 2 5 2 2 3" xfId="19593" xr:uid="{370D15FE-C276-4A45-83E6-DF6F800B0860}"/>
    <cellStyle name="Normal 10 2 5 2 3" xfId="12046" xr:uid="{496D436E-B032-4A07-B26D-488CDFFEC77E}"/>
    <cellStyle name="Normal 10 2 5 2 3 2" xfId="22426" xr:uid="{766BF66E-6196-4E68-9B7C-FF0C469F7940}"/>
    <cellStyle name="Normal 10 2 5 2 4" xfId="25621" xr:uid="{157B87D2-C5CA-4D5E-B2DA-1D3FC9672306}"/>
    <cellStyle name="Normal 10 2 5 2 5" xfId="16760" xr:uid="{7082362A-ECD0-4F4B-848B-5CCF414252C3}"/>
    <cellStyle name="Normal 10 2 5 3" xfId="6188" xr:uid="{BD1BFEE4-9F62-4A48-BD95-D53BC4D82615}"/>
    <cellStyle name="Normal 10 2 5 3 2" xfId="28202" xr:uid="{3A30FCB9-803E-4EC5-9919-163306731BC1}"/>
    <cellStyle name="Normal 10 2 5 3 3" xfId="15757" xr:uid="{3F571267-5D40-4D73-81AC-EC846B65A91F}"/>
    <cellStyle name="Normal 10 2 5 4" xfId="8210" xr:uid="{DD3F144C-0B72-4220-AF0F-6C8AF931DF96}"/>
    <cellStyle name="Normal 10 2 5 4 2" xfId="18590" xr:uid="{D44E319F-2FC8-4885-8CA0-4D3D7071A191}"/>
    <cellStyle name="Normal 10 2 5 5" xfId="11043" xr:uid="{4C93613D-EEC5-4473-A995-AFA6F2F8F050}"/>
    <cellStyle name="Normal 10 2 5 5 2" xfId="21423" xr:uid="{63931744-0C21-4ECC-BD7A-9138DB1EEDD1}"/>
    <cellStyle name="Normal 10 2 5 6" xfId="24522" xr:uid="{9F740B7E-7987-49C4-82C9-35191C4BEAEE}"/>
    <cellStyle name="Normal 10 2 5 7" xfId="13651" xr:uid="{5417E4E0-F7F8-4917-9C5E-6C988C3578DF}"/>
    <cellStyle name="Normal 10 2 6" xfId="2889" xr:uid="{00000000-0005-0000-0000-00001F030000}"/>
    <cellStyle name="Normal 10 2 6 2" xfId="6075" xr:uid="{B8B7211B-FFDA-4B81-A375-DD45B1DD517E}"/>
    <cellStyle name="Normal 10 2 6 2 2" xfId="27183" xr:uid="{76D46EE7-A365-41C6-8123-6B42149712D0}"/>
    <cellStyle name="Normal 10 2 6 2 3" xfId="15553" xr:uid="{0796DDD0-7B21-41F0-BCC5-C48576AB08EE}"/>
    <cellStyle name="Normal 10 2 6 3" xfId="8006" xr:uid="{0CA1C121-A45E-4913-9CCA-CBBAA3AE18EB}"/>
    <cellStyle name="Normal 10 2 6 3 2" xfId="18386" xr:uid="{93B5654E-534E-47BD-BD90-C53F0B89EC8A}"/>
    <cellStyle name="Normal 10 2 6 4" xfId="10839" xr:uid="{E7171419-1314-4CBA-B06A-C3721FCD9CA9}"/>
    <cellStyle name="Normal 10 2 6 4 2" xfId="21219" xr:uid="{C8AF0209-EC6E-43EB-9357-A1E5EC0623EF}"/>
    <cellStyle name="Normal 10 2 6 5" xfId="24835" xr:uid="{2AA68A3A-DCAE-496A-82A2-4D3838D9ABF1}"/>
    <cellStyle name="Normal 10 2 6 6" xfId="13391" xr:uid="{14C536AA-DB87-428A-B8DD-54EAB2B90CD1}"/>
    <cellStyle name="Normal 10 2 7" xfId="2501" xr:uid="{00000000-0005-0000-0000-000020030000}"/>
    <cellStyle name="Normal 10 2 7 2" xfId="5782" xr:uid="{D0B4CEE4-5864-4622-B725-5D5D21567676}"/>
    <cellStyle name="Normal 10 2 7 2 2" xfId="27112" xr:uid="{978E091B-8C60-428F-8E28-08D94C396028}"/>
    <cellStyle name="Normal 10 2 7 2 3" xfId="15173" xr:uid="{CE2A363D-DDDE-4623-A501-AAAF537750CD}"/>
    <cellStyle name="Normal 10 2 7 3" xfId="7626" xr:uid="{7A984B8F-FF27-492E-BA0E-F5C3E75B7C54}"/>
    <cellStyle name="Normal 10 2 7 3 2" xfId="18006" xr:uid="{45DE27C2-5F10-4CA5-BF51-54192B24021B}"/>
    <cellStyle name="Normal 10 2 7 4" xfId="10459" xr:uid="{5B46C42E-A9F8-44A4-B466-83BEF0D6B08F}"/>
    <cellStyle name="Normal 10 2 7 4 2" xfId="20839" xr:uid="{A911A6C3-C177-4436-98E2-79D9650DA797}"/>
    <cellStyle name="Normal 10 2 7 5" xfId="22948" xr:uid="{EF1259EB-84F5-4CD6-8766-0001F2586003}"/>
    <cellStyle name="Normal 10 2 7 6" xfId="12889" xr:uid="{62449018-77E9-4C59-A406-BD186A7876FD}"/>
    <cellStyle name="Normal 10 2 8" xfId="2195" xr:uid="{00000000-0005-0000-0000-000009030000}"/>
    <cellStyle name="Normal 10 2 8 2" xfId="7322" xr:uid="{CD3D437D-65A4-45F7-BD24-8B506936D243}"/>
    <cellStyle name="Normal 10 2 8 2 2" xfId="17702" xr:uid="{459D8D6A-E723-445E-8E7D-E58CC4E9DB9E}"/>
    <cellStyle name="Normal 10 2 8 3" xfId="10155" xr:uid="{A4E6239E-293D-43CF-BAE1-920FC2436C0D}"/>
    <cellStyle name="Normal 10 2 8 3 2" xfId="20535" xr:uid="{58CF501C-C41C-4CE0-9DC0-D9DF3C98CCAA}"/>
    <cellStyle name="Normal 10 2 8 4" xfId="23946" xr:uid="{B16A613C-DC7C-4BAB-9CE5-D2D4386F503D}"/>
    <cellStyle name="Normal 10 2 8 5" xfId="14869" xr:uid="{D2AC8B86-F8E4-403F-B63E-A61C29DDF6FC}"/>
    <cellStyle name="Normal 10 2 9" xfId="3904" xr:uid="{8D267ABA-D2E7-4AB9-85B6-698D2920A9CF}"/>
    <cellStyle name="Normal 10 2 9 2" xfId="8736" xr:uid="{AF649095-E975-4879-A024-D9E79D05AA14}"/>
    <cellStyle name="Normal 10 2 9 2 2" xfId="19116" xr:uid="{3191403E-2306-45DA-906D-6C9E51CA3AEA}"/>
    <cellStyle name="Normal 10 2 9 3" xfId="11569" xr:uid="{D853CF8D-5370-4F11-A2CD-EB1C71549CBB}"/>
    <cellStyle name="Normal 10 2 9 3 2" xfId="21949" xr:uid="{967439E1-E452-43A8-80DA-4BBE4EACCEE0}"/>
    <cellStyle name="Normal 10 2 9 4" xfId="16283" xr:uid="{D850474B-04FD-41D5-9E02-5BDAD9D1B3B8}"/>
    <cellStyle name="Normal 10 3" xfId="631" xr:uid="{00000000-0005-0000-0000-000023040000}"/>
    <cellStyle name="Normal 10 3 10" xfId="4990" xr:uid="{B971CAB3-4E5E-42A8-8E41-7E9B5496E5A2}"/>
    <cellStyle name="Normal 10 3 10 2" xfId="14285" xr:uid="{1D1E5673-3166-446E-874B-A45C646CA6F2}"/>
    <cellStyle name="Normal 10 3 11" xfId="6738" xr:uid="{2ED9A2C1-5D97-491C-ACA5-960CC9F31B2C}"/>
    <cellStyle name="Normal 10 3 11 2" xfId="17118" xr:uid="{0911746F-79BE-42B5-8D11-8F7DD6FFFB9D}"/>
    <cellStyle name="Normal 10 3 12" xfId="9571" xr:uid="{255DC69B-92E1-4FEB-9EFA-4F0D81443FB9}"/>
    <cellStyle name="Normal 10 3 12 2" xfId="19951" xr:uid="{7DB05A14-DDDF-42E0-BCD6-AF6AB9D9B9C4}"/>
    <cellStyle name="Normal 10 3 13" xfId="23886" xr:uid="{6272B891-EDDC-4148-A2A1-936240A89EBA}"/>
    <cellStyle name="Normal 10 3 14" xfId="12464" xr:uid="{359FC0B9-F250-4559-B02E-40DB23ABD1A8}"/>
    <cellStyle name="Normal 10 3 2" xfId="632" xr:uid="{00000000-0005-0000-0000-000024040000}"/>
    <cellStyle name="Normal 10 3 2 10" xfId="9572" xr:uid="{51C02921-58A3-463A-B4FC-F82EDF76A44E}"/>
    <cellStyle name="Normal 10 3 2 10 2" xfId="19952" xr:uid="{928C13C0-E605-4FA9-8E38-6C8897FF5498}"/>
    <cellStyle name="Normal 10 3 2 11" xfId="23012" xr:uid="{1AEADB29-65B1-4D02-9750-E5CD446409E6}"/>
    <cellStyle name="Normal 10 3 2 12" xfId="12536" xr:uid="{E0A41ED9-2C13-409B-93F2-56564369BD81}"/>
    <cellStyle name="Normal 10 3 2 2" xfId="633" xr:uid="{00000000-0005-0000-0000-000025040000}"/>
    <cellStyle name="Normal 10 3 2 2 2" xfId="3132" xr:uid="{00000000-0005-0000-0000-000024030000}"/>
    <cellStyle name="Normal 10 3 2 2 2 2" xfId="6190" xr:uid="{818E3871-8BBD-49A5-8F2F-3AA2809212CC}"/>
    <cellStyle name="Normal 10 3 2 2 2 2 2" xfId="26168" xr:uid="{EA40498E-9AB9-4A85-918E-BFACEC00A1BF}"/>
    <cellStyle name="Normal 10 3 2 2 2 2 3" xfId="25885" xr:uid="{53D87904-1416-4640-96E8-2900CC5A05C6}"/>
    <cellStyle name="Normal 10 3 2 2 2 2 4" xfId="15759" xr:uid="{528ECC10-08C3-4C6E-BA5F-675B8F05A6D1}"/>
    <cellStyle name="Normal 10 3 2 2 2 3" xfId="8212" xr:uid="{C721729A-2337-4936-B79F-891C05B4A559}"/>
    <cellStyle name="Normal 10 3 2 2 2 3 2" xfId="28865" xr:uid="{B96E90F2-99D0-4B90-805E-5BE51C97634A}"/>
    <cellStyle name="Normal 10 3 2 2 2 3 3" xfId="18592" xr:uid="{87839693-9F0F-49A5-850D-92BA297E6CB6}"/>
    <cellStyle name="Normal 10 3 2 2 2 4" xfId="11045" xr:uid="{BF195E82-5187-4D41-BD8C-60ED6733DFB5}"/>
    <cellStyle name="Normal 10 3 2 2 2 4 2" xfId="21425" xr:uid="{040CE62B-8DD3-48FD-885B-700066E6B86B}"/>
    <cellStyle name="Normal 10 3 2 2 2 5" xfId="22877" xr:uid="{BBA932E6-1E09-4080-98F2-0F79EA82D601}"/>
    <cellStyle name="Normal 10 3 2 2 2 6" xfId="13653" xr:uid="{5DADBDA1-26F8-4BD9-873A-036A9D4F8118}"/>
    <cellStyle name="Normal 10 3 2 2 3" xfId="4284" xr:uid="{A53AD929-881D-4AA3-8224-140DAE4C1638}"/>
    <cellStyle name="Normal 10 3 2 2 3 2" xfId="9056" xr:uid="{8C75F184-FFC8-4F9E-AACF-5A5E3057638C}"/>
    <cellStyle name="Normal 10 3 2 2 3 2 2" xfId="29099" xr:uid="{3FA52B86-173F-47DB-A46D-08887A85E943}"/>
    <cellStyle name="Normal 10 3 2 2 3 2 3" xfId="19436" xr:uid="{CF9251E8-D165-4028-9B55-9DFABB159669}"/>
    <cellStyle name="Normal 10 3 2 2 3 3" xfId="11889" xr:uid="{7B657372-A9AB-4CC8-A4F1-DA61F6B8BD3E}"/>
    <cellStyle name="Normal 10 3 2 2 3 3 2" xfId="22269" xr:uid="{7A27E98F-A5A0-4A1D-9085-C99D62911EC4}"/>
    <cellStyle name="Normal 10 3 2 2 3 4" xfId="24764" xr:uid="{B0263DA0-4320-4DB7-B5C5-010F7FD3EAA0}"/>
    <cellStyle name="Normal 10 3 2 2 3 5" xfId="16603" xr:uid="{DCC0A920-4C3C-4AB7-BF06-0525ABDD4CEB}"/>
    <cellStyle name="Normal 10 3 2 2 4" xfId="4992" xr:uid="{8FBD8140-B9BC-491C-8D7F-C7C1AAC31563}"/>
    <cellStyle name="Normal 10 3 2 2 4 2" xfId="26245" xr:uid="{5A9FC39D-CFFE-4712-BA37-6A6B52AF9965}"/>
    <cellStyle name="Normal 10 3 2 2 4 3" xfId="14287" xr:uid="{07170A62-D7A3-4CF8-AF7A-00C71D5117E1}"/>
    <cellStyle name="Normal 10 3 2 2 5" xfId="6740" xr:uid="{F488103A-1068-48DE-89EF-889B889BB68C}"/>
    <cellStyle name="Normal 10 3 2 2 5 2" xfId="17120" xr:uid="{723E325F-12B8-4F4B-BDC3-0F57FCB0A260}"/>
    <cellStyle name="Normal 10 3 2 2 6" xfId="9573" xr:uid="{6ED5D63F-9B82-414B-88E6-E4DB8CB3E9EB}"/>
    <cellStyle name="Normal 10 3 2 2 6 2" xfId="19953" xr:uid="{8BE44BC7-DC90-4F84-B987-DC25E2CE5C9D}"/>
    <cellStyle name="Normal 10 3 2 2 7" xfId="25180" xr:uid="{2F7CE6EA-3726-424C-8D77-756D4623EE51}"/>
    <cellStyle name="Normal 10 3 2 2 8" xfId="13127" xr:uid="{B9446284-ECCF-4080-BA5F-5D5B591A76AD}"/>
    <cellStyle name="Normal 10 3 2 3" xfId="3133" xr:uid="{00000000-0005-0000-0000-000025030000}"/>
    <cellStyle name="Normal 10 3 2 3 2" xfId="4442" xr:uid="{AB4DC996-997D-43F3-A978-07BE861BA132}"/>
    <cellStyle name="Normal 10 3 2 3 2 2" xfId="9214" xr:uid="{A96D1B7B-5F8C-4D05-9DC8-DE3645EF2A3D}"/>
    <cellStyle name="Normal 10 3 2 3 2 2 2" xfId="29207" xr:uid="{843C4DA1-F182-487D-80F5-0E6BE11C9AF5}"/>
    <cellStyle name="Normal 10 3 2 3 2 2 3" xfId="19594" xr:uid="{2E2CD963-89F6-41AE-88AD-9526C805221B}"/>
    <cellStyle name="Normal 10 3 2 3 2 3" xfId="12047" xr:uid="{3E76F8F7-3EC2-480D-BE7A-4019B720399F}"/>
    <cellStyle name="Normal 10 3 2 3 2 3 2" xfId="22427" xr:uid="{C1D9A5B9-0886-4A15-B4AC-905F0C43B983}"/>
    <cellStyle name="Normal 10 3 2 3 2 4" xfId="24899" xr:uid="{EF39CD07-3306-40C4-AC6B-FFC0565E7D10}"/>
    <cellStyle name="Normal 10 3 2 3 2 5" xfId="16761" xr:uid="{78EC5100-9684-4998-9F40-39204151AC55}"/>
    <cellStyle name="Normal 10 3 2 3 3" xfId="6191" xr:uid="{4FA7B985-F3FD-4BB1-BE6E-726FBE11C1C7}"/>
    <cellStyle name="Normal 10 3 2 3 3 2" xfId="28118" xr:uid="{CEA23EA0-2236-4A39-8BAD-FB0EC0DB315A}"/>
    <cellStyle name="Normal 10 3 2 3 3 3" xfId="15760" xr:uid="{9144E66A-91B6-4E51-ACAA-56ACDAF6CBAE}"/>
    <cellStyle name="Normal 10 3 2 3 4" xfId="8213" xr:uid="{0277978F-4825-43B0-B34A-710A6A851632}"/>
    <cellStyle name="Normal 10 3 2 3 4 2" xfId="18593" xr:uid="{72752379-22DD-4D52-BF80-11B385A74B1D}"/>
    <cellStyle name="Normal 10 3 2 3 5" xfId="11046" xr:uid="{1C342EAE-3E22-40BE-A5C7-8125513E85B4}"/>
    <cellStyle name="Normal 10 3 2 3 5 2" xfId="21426" xr:uid="{3BCAC77F-4504-4411-91D6-CDBAD0294ACA}"/>
    <cellStyle name="Normal 10 3 2 3 6" xfId="25053" xr:uid="{B1DA9158-FF4F-43E3-81BC-72A67E9F1FCA}"/>
    <cellStyle name="Normal 10 3 2 3 7" xfId="13654" xr:uid="{5F15AA7E-F44B-4554-B334-229175320190}"/>
    <cellStyle name="Normal 10 3 2 4" xfId="3131" xr:uid="{00000000-0005-0000-0000-000026030000}"/>
    <cellStyle name="Normal 10 3 2 4 2" xfId="6189" xr:uid="{B077E13E-CA6B-45D4-9087-D61876575884}"/>
    <cellStyle name="Normal 10 3 2 4 2 2" xfId="26601" xr:uid="{92FF2D64-E0F2-4AAB-81C6-B9C1DA63E523}"/>
    <cellStyle name="Normal 10 3 2 4 2 3" xfId="15758" xr:uid="{4B82FBAC-F2C9-4089-824F-815BB8080F6F}"/>
    <cellStyle name="Normal 10 3 2 4 3" xfId="8211" xr:uid="{B2BFB5DC-6009-4CCA-94A5-544F7797A084}"/>
    <cellStyle name="Normal 10 3 2 4 3 2" xfId="18591" xr:uid="{7E9BCD89-84C1-498B-B93E-51EAF88235C7}"/>
    <cellStyle name="Normal 10 3 2 4 4" xfId="11044" xr:uid="{E028B317-F9CA-4C90-B28A-1E0061DE4622}"/>
    <cellStyle name="Normal 10 3 2 4 4 2" xfId="21424" xr:uid="{66936DCA-6B75-429F-9723-956BD3D56201}"/>
    <cellStyle name="Normal 10 3 2 4 5" xfId="23279" xr:uid="{A2698027-CC44-496E-A047-99571E1CFE91}"/>
    <cellStyle name="Normal 10 3 2 4 6" xfId="13652" xr:uid="{B746249F-45B3-4BC8-9F06-58E0393BEAB6}"/>
    <cellStyle name="Normal 10 3 2 5" xfId="2538" xr:uid="{00000000-0005-0000-0000-000027030000}"/>
    <cellStyle name="Normal 10 3 2 5 2" xfId="5812" xr:uid="{3AFAD17B-9CB7-4043-92C4-690A02D02BCC}"/>
    <cellStyle name="Normal 10 3 2 5 2 2" xfId="28503" xr:uid="{EBF5EBE1-ED80-4526-AEB5-FBEF36F58529}"/>
    <cellStyle name="Normal 10 3 2 5 2 3" xfId="15210" xr:uid="{6989A562-4251-4F9F-8419-A33C25A59A25}"/>
    <cellStyle name="Normal 10 3 2 5 3" xfId="7663" xr:uid="{1831CD6D-9BE7-41B6-B199-6DCD146669B3}"/>
    <cellStyle name="Normal 10 3 2 5 3 2" xfId="18043" xr:uid="{BD83013A-EEF5-42AE-A6F5-16BD16D55753}"/>
    <cellStyle name="Normal 10 3 2 5 4" xfId="10496" xr:uid="{012ED8AA-B686-49AB-AFE6-52E2F18ECBDD}"/>
    <cellStyle name="Normal 10 3 2 5 4 2" xfId="20876" xr:uid="{DDCB5631-F786-43E1-AFAE-8891BC06A146}"/>
    <cellStyle name="Normal 10 3 2 5 5" xfId="24093" xr:uid="{81847829-8D06-4E14-B304-A1014F7064EF}"/>
    <cellStyle name="Normal 10 3 2 5 6" xfId="12926" xr:uid="{DF20E022-3898-4380-82B3-AC87090882AC}"/>
    <cellStyle name="Normal 10 3 2 6" xfId="2304" xr:uid="{00000000-0005-0000-0000-000022030000}"/>
    <cellStyle name="Normal 10 3 2 6 2" xfId="7431" xr:uid="{EAE563C9-0ED2-48F8-9124-2A92354E338C}"/>
    <cellStyle name="Normal 10 3 2 6 2 2" xfId="17811" xr:uid="{9E740C62-6C9B-4F4E-930E-6A6A3F2F3603}"/>
    <cellStyle name="Normal 10 3 2 6 3" xfId="10264" xr:uid="{49165BC3-52B0-4C24-A6C9-50659493E6C0}"/>
    <cellStyle name="Normal 10 3 2 6 3 2" xfId="20644" xr:uid="{9F65774C-CA03-4F18-9D11-43914841E605}"/>
    <cellStyle name="Normal 10 3 2 6 4" xfId="24222" xr:uid="{932920D9-C582-48DA-A395-DE5A8D4E9988}"/>
    <cellStyle name="Normal 10 3 2 6 5" xfId="14978" xr:uid="{58451BA6-A69A-4535-AEA4-F75B5AF1C6C4}"/>
    <cellStyle name="Normal 10 3 2 7" xfId="3835" xr:uid="{5DE2482C-58BB-48C3-BFAB-C7FEF5582713}"/>
    <cellStyle name="Normal 10 3 2 7 2" xfId="8668" xr:uid="{8DB17317-09E6-4641-BC0A-ED4C68F648C6}"/>
    <cellStyle name="Normal 10 3 2 7 2 2" xfId="19048" xr:uid="{353414D2-5965-4C88-9155-5637FB721339}"/>
    <cellStyle name="Normal 10 3 2 7 3" xfId="11501" xr:uid="{A50C2AEA-0E22-4976-9959-F2741F1D478D}"/>
    <cellStyle name="Normal 10 3 2 7 3 2" xfId="21881" xr:uid="{6537CBDA-0B47-4A02-9559-AE5B06F9477F}"/>
    <cellStyle name="Normal 10 3 2 7 4" xfId="16215" xr:uid="{D36FE6EB-A15E-44F2-8054-6C2B99B90891}"/>
    <cellStyle name="Normal 10 3 2 8" xfId="4991" xr:uid="{AABF2103-4513-4583-A363-6F64B000444F}"/>
    <cellStyle name="Normal 10 3 2 8 2" xfId="14286" xr:uid="{7022F2AB-98F8-4CC8-95C8-F55383562AED}"/>
    <cellStyle name="Normal 10 3 2 9" xfId="6739" xr:uid="{1FB954EC-E729-41E3-BF60-916B01A6773C}"/>
    <cellStyle name="Normal 10 3 2 9 2" xfId="17119" xr:uid="{066F68D1-A22B-4004-9509-9E7EFB117A42}"/>
    <cellStyle name="Normal 10 3 3" xfId="634" xr:uid="{00000000-0005-0000-0000-000026040000}"/>
    <cellStyle name="Normal 10 3 3 10" xfId="24634" xr:uid="{FC8A1D8D-9502-4418-BE56-E62F82A545E2}"/>
    <cellStyle name="Normal 10 3 3 11" xfId="12694" xr:uid="{107F9FA7-0259-4E3D-8341-5FD559C59C48}"/>
    <cellStyle name="Normal 10 3 3 2" xfId="2707" xr:uid="{00000000-0005-0000-0000-000029030000}"/>
    <cellStyle name="Normal 10 3 3 2 2" xfId="3135" xr:uid="{00000000-0005-0000-0000-00002A030000}"/>
    <cellStyle name="Normal 10 3 3 2 2 2" xfId="6193" xr:uid="{CD6BC6DD-65A0-4460-A783-00734090C10A}"/>
    <cellStyle name="Normal 10 3 3 2 2 2 2" xfId="27547" xr:uid="{F6E9DF03-CA51-4FF2-BF49-97DE818A30D7}"/>
    <cellStyle name="Normal 10 3 3 2 2 2 3" xfId="15762" xr:uid="{0C0BC6BF-440D-42B6-9B31-E981D40669B5}"/>
    <cellStyle name="Normal 10 3 3 2 2 3" xfId="8215" xr:uid="{E70CDCB3-2C59-4855-AC91-BC2EE6F71F41}"/>
    <cellStyle name="Normal 10 3 3 2 2 3 2" xfId="18595" xr:uid="{B6009367-2002-477F-ADA8-D12A52FB6F22}"/>
    <cellStyle name="Normal 10 3 3 2 2 4" xfId="11048" xr:uid="{511DD6FF-718F-40CE-8B3D-66AD6CA908FC}"/>
    <cellStyle name="Normal 10 3 3 2 2 4 2" xfId="21428" xr:uid="{2E00B27A-A42E-4F8B-B13D-BBB37244772E}"/>
    <cellStyle name="Normal 10 3 3 2 2 5" xfId="25086" xr:uid="{6363B84C-CDDF-4381-9906-941F5A74FE90}"/>
    <cellStyle name="Normal 10 3 3 2 2 6" xfId="13656" xr:uid="{F1911E96-22FE-4804-BF2B-2DC39E7E8FCF}"/>
    <cellStyle name="Normal 10 3 3 2 3" xfId="4285" xr:uid="{1084E21D-2F01-48DF-8530-0DD6342FD1D6}"/>
    <cellStyle name="Normal 10 3 3 2 3 2" xfId="9057" xr:uid="{3A87375D-5DC6-42E2-ACD4-630770DB3433}"/>
    <cellStyle name="Normal 10 3 3 2 3 2 2" xfId="29100" xr:uid="{8FB4BF09-347C-4E03-9A17-26F38F50AD2F}"/>
    <cellStyle name="Normal 10 3 3 2 3 2 3" xfId="19437" xr:uid="{F2F6F10E-DE6A-4D03-A63B-95C80F4D8ECB}"/>
    <cellStyle name="Normal 10 3 3 2 3 3" xfId="11890" xr:uid="{B5FEBB2C-18BD-4B11-9079-92D4D09B2BB6}"/>
    <cellStyle name="Normal 10 3 3 2 3 3 2" xfId="22270" xr:uid="{192847B9-433A-4DBD-8D2A-7ECB95F601F6}"/>
    <cellStyle name="Normal 10 3 3 2 3 4" xfId="24208" xr:uid="{CE8311F5-474D-495D-8F29-9C610027580A}"/>
    <cellStyle name="Normal 10 3 3 2 3 5" xfId="16604" xr:uid="{AA0CBE19-0038-472F-BE01-2DE5D8879BD4}"/>
    <cellStyle name="Normal 10 3 3 2 4" xfId="5925" xr:uid="{49AE9B8B-60D5-412E-A13F-852B75B379C2}"/>
    <cellStyle name="Normal 10 3 3 2 4 2" xfId="28292" xr:uid="{F2CB1B38-AB99-424C-B821-A6989D844967}"/>
    <cellStyle name="Normal 10 3 3 2 4 3" xfId="15378" xr:uid="{8864088A-97F7-4F3D-A94D-BC5AD6843D58}"/>
    <cellStyle name="Normal 10 3 3 2 5" xfId="7831" xr:uid="{AC1960BB-B33A-452C-9BAB-4826B5F1C111}"/>
    <cellStyle name="Normal 10 3 3 2 5 2" xfId="18211" xr:uid="{9738F909-F88A-4DA2-9ADF-3E9855FAB67C}"/>
    <cellStyle name="Normal 10 3 3 2 6" xfId="10664" xr:uid="{1713B0A9-4DFC-43D7-B3CB-4E5CCC9FB9E3}"/>
    <cellStyle name="Normal 10 3 3 2 6 2" xfId="21044" xr:uid="{67AD1D3A-BC95-4F8F-9E67-E20FAC2AEDBB}"/>
    <cellStyle name="Normal 10 3 3 2 7" xfId="24700" xr:uid="{579A7D72-7FBB-4A0B-8AC2-8B77510F8FBA}"/>
    <cellStyle name="Normal 10 3 3 2 8" xfId="13128" xr:uid="{6FCAC9DB-4A81-42EC-A4AF-158C0FC5212E}"/>
    <cellStyle name="Normal 10 3 3 3" xfId="3136" xr:uid="{00000000-0005-0000-0000-00002B030000}"/>
    <cellStyle name="Normal 10 3 3 3 2" xfId="4443" xr:uid="{F11CDAB9-888A-47CC-A013-7F0EA6C8B225}"/>
    <cellStyle name="Normal 10 3 3 3 2 2" xfId="9215" xr:uid="{7538ED8B-886C-49A0-B978-7D4B6B68CB80}"/>
    <cellStyle name="Normal 10 3 3 3 2 2 2" xfId="29208" xr:uid="{64ED5053-508E-494D-8FC0-805F9147E2BE}"/>
    <cellStyle name="Normal 10 3 3 3 2 2 3" xfId="19595" xr:uid="{76FD16F7-01B8-4248-A574-98D03BECB22C}"/>
    <cellStyle name="Normal 10 3 3 3 2 3" xfId="12048" xr:uid="{D05F6A24-CCAD-4391-AE37-AE46768AE2AA}"/>
    <cellStyle name="Normal 10 3 3 3 2 3 2" xfId="22428" xr:uid="{9CB67378-A7E5-4DFF-8039-EA53630F68B4}"/>
    <cellStyle name="Normal 10 3 3 3 2 4" xfId="25687" xr:uid="{59D31921-BD7B-410B-995B-A240C490AAC4}"/>
    <cellStyle name="Normal 10 3 3 3 2 5" xfId="16762" xr:uid="{41C32BF1-2AEF-4FCB-B0FB-832D71E9265B}"/>
    <cellStyle name="Normal 10 3 3 3 3" xfId="6194" xr:uid="{38472D4B-C516-4A45-A07C-56DE8DF449E4}"/>
    <cellStyle name="Normal 10 3 3 3 3 2" xfId="26854" xr:uid="{D4921790-E0C7-425A-8388-42044F8799DA}"/>
    <cellStyle name="Normal 10 3 3 3 3 3" xfId="15763" xr:uid="{80E669C7-FC3B-4E63-B72A-C7C6CC2DDC7B}"/>
    <cellStyle name="Normal 10 3 3 3 4" xfId="8216" xr:uid="{0736BEBB-3583-4FED-9AE4-002B3151CD49}"/>
    <cellStyle name="Normal 10 3 3 3 4 2" xfId="18596" xr:uid="{E149C1C9-FD91-4C75-B8C4-600B9FBC45EB}"/>
    <cellStyle name="Normal 10 3 3 3 5" xfId="11049" xr:uid="{2990E9DE-F821-4438-BA00-5B96F3E4EC3D}"/>
    <cellStyle name="Normal 10 3 3 3 5 2" xfId="21429" xr:uid="{CDD16F88-02D7-4B9A-B06B-6A19C7C01B37}"/>
    <cellStyle name="Normal 10 3 3 3 6" xfId="23027" xr:uid="{0EF7FB8A-31D6-40C1-8A48-66E85E1AE895}"/>
    <cellStyle name="Normal 10 3 3 3 7" xfId="13657" xr:uid="{5D07802A-295C-40F9-9CCC-ED8C4ABAD191}"/>
    <cellStyle name="Normal 10 3 3 4" xfId="3134" xr:uid="{00000000-0005-0000-0000-00002C030000}"/>
    <cellStyle name="Normal 10 3 3 4 2" xfId="6192" xr:uid="{CC2E32D4-5362-4611-AF3F-C0F3B40A61C9}"/>
    <cellStyle name="Normal 10 3 3 4 2 2" xfId="27849" xr:uid="{E7631E61-E7EB-487E-AFA4-2FDCD2DEF47E}"/>
    <cellStyle name="Normal 10 3 3 4 2 3" xfId="15761" xr:uid="{2BF59D66-C81C-499C-A46A-B1E17B24526C}"/>
    <cellStyle name="Normal 10 3 3 4 3" xfId="8214" xr:uid="{4B1740DF-DA70-4371-8F14-AB8C840FB985}"/>
    <cellStyle name="Normal 10 3 3 4 3 2" xfId="18594" xr:uid="{A18AFC81-B1D5-4A27-9E55-AA891CB5A47D}"/>
    <cellStyle name="Normal 10 3 3 4 4" xfId="11047" xr:uid="{A00259E1-939B-4EE5-B516-39DDAEFB0C33}"/>
    <cellStyle name="Normal 10 3 3 4 4 2" xfId="21427" xr:uid="{82B9EB5A-BF13-4A91-B6C3-D4633F88A1BF}"/>
    <cellStyle name="Normal 10 3 3 4 5" xfId="23474" xr:uid="{88365AA0-F73F-4C93-85F9-8056223A3BB7}"/>
    <cellStyle name="Normal 10 3 3 4 6" xfId="13655" xr:uid="{7AC675F4-EDE3-49BF-9A92-3810128595BF}"/>
    <cellStyle name="Normal 10 3 3 5" xfId="2640" xr:uid="{00000000-0005-0000-0000-00002D030000}"/>
    <cellStyle name="Normal 10 3 3 5 2" xfId="5902" xr:uid="{7317C662-3FFA-44C0-8540-BB269EC96C05}"/>
    <cellStyle name="Normal 10 3 3 5 2 2" xfId="28029" xr:uid="{4CBB18E1-F517-4DFF-847C-0B3F7CD6D389}"/>
    <cellStyle name="Normal 10 3 3 5 2 3" xfId="15312" xr:uid="{D2D60040-57CB-48AC-A06D-BA5300FEA18D}"/>
    <cellStyle name="Normal 10 3 3 5 3" xfId="7765" xr:uid="{65C29C45-4F49-4B4C-ACD4-B306EBC5733B}"/>
    <cellStyle name="Normal 10 3 3 5 3 2" xfId="18145" xr:uid="{1EE2A97B-CBB0-483E-BFD9-E0EBA9854283}"/>
    <cellStyle name="Normal 10 3 3 5 4" xfId="10598" xr:uid="{538FCF69-8E10-4AE3-BF4A-413C4FDB95A5}"/>
    <cellStyle name="Normal 10 3 3 5 4 2" xfId="20978" xr:uid="{CA4C8EE0-D68A-423B-AF9F-FEB3A83A347E}"/>
    <cellStyle name="Normal 10 3 3 5 5" xfId="24262" xr:uid="{9EE9879A-47D9-4A6A-B4AB-0EA40920AE79}"/>
    <cellStyle name="Normal 10 3 3 5 6" xfId="13029" xr:uid="{B3FC1032-6990-49BF-84CD-EA042BF26A29}"/>
    <cellStyle name="Normal 10 3 3 6" xfId="4146" xr:uid="{720A314B-D736-4B55-91D2-0A9538020FD9}"/>
    <cellStyle name="Normal 10 3 3 6 2" xfId="8918" xr:uid="{146BDAE5-801A-4480-9109-EF36CF3B3DAA}"/>
    <cellStyle name="Normal 10 3 3 6 2 2" xfId="19298" xr:uid="{F8E6BE30-8223-49EA-B7BC-C94DE5882EE1}"/>
    <cellStyle name="Normal 10 3 3 6 3" xfId="11751" xr:uid="{A25CFEF2-6593-4B5E-BD21-853D15FEBE47}"/>
    <cellStyle name="Normal 10 3 3 6 3 2" xfId="22131" xr:uid="{E2B4B273-0C6E-46FC-9E81-7BEC7BDA1D81}"/>
    <cellStyle name="Normal 10 3 3 6 4" xfId="24870" xr:uid="{6DEEF9DD-47F9-4373-AAF8-CDDE7FDB613C}"/>
    <cellStyle name="Normal 10 3 3 6 5" xfId="16465" xr:uid="{6F742FA1-D46B-4D41-83A7-CE84B26DD2D2}"/>
    <cellStyle name="Normal 10 3 3 7" xfId="4993" xr:uid="{76F195E5-F9BA-4629-A81C-7B3E73E89933}"/>
    <cellStyle name="Normal 10 3 3 7 2" xfId="14288" xr:uid="{793A3B51-E81A-4FCA-A6B8-8CAA78409040}"/>
    <cellStyle name="Normal 10 3 3 8" xfId="6741" xr:uid="{BB120FCB-8F6F-4A47-B67F-5468A5DC608A}"/>
    <cellStyle name="Normal 10 3 3 8 2" xfId="17121" xr:uid="{85583FF8-70AD-437B-93D6-4F13048E3AF1}"/>
    <cellStyle name="Normal 10 3 3 9" xfId="9574" xr:uid="{41F6E2E7-A077-43F8-9D5A-AD836BAB6389}"/>
    <cellStyle name="Normal 10 3 3 9 2" xfId="19954" xr:uid="{114E6468-8F35-48AA-8672-BACA8957B9DF}"/>
    <cellStyle name="Normal 10 3 4" xfId="635" xr:uid="{00000000-0005-0000-0000-000027040000}"/>
    <cellStyle name="Normal 10 3 4 2" xfId="3137" xr:uid="{00000000-0005-0000-0000-00002F030000}"/>
    <cellStyle name="Normal 10 3 4 2 2" xfId="6195" xr:uid="{EC9CB456-353B-44ED-8A95-68E8A608ACEA}"/>
    <cellStyle name="Normal 10 3 4 2 2 2" xfId="26078" xr:uid="{75B4E989-52C1-44C7-8D64-9F4442940882}"/>
    <cellStyle name="Normal 10 3 4 2 2 3" xfId="15764" xr:uid="{89FB9AF6-D2C0-4323-B17D-0D9743F23090}"/>
    <cellStyle name="Normal 10 3 4 2 3" xfId="8217" xr:uid="{D9E85761-58C7-4D3B-A2E5-044FD81D648F}"/>
    <cellStyle name="Normal 10 3 4 2 3 2" xfId="18597" xr:uid="{3AD4567C-F8F1-4839-95DF-E6D1F272F4E9}"/>
    <cellStyle name="Normal 10 3 4 2 4" xfId="11050" xr:uid="{D5C8DE77-E2A0-4247-806C-9D1FB1DA9EF6}"/>
    <cellStyle name="Normal 10 3 4 2 4 2" xfId="21430" xr:uid="{77712E07-E454-4FD2-841B-CDCBB182B862}"/>
    <cellStyle name="Normal 10 3 4 2 5" xfId="23007" xr:uid="{BDA9C7EB-35AD-4DBD-98B6-607A7BF34470}"/>
    <cellStyle name="Normal 10 3 4 2 6" xfId="13658" xr:uid="{C702F0AE-C2AB-4C81-997D-9B38F9C4558A}"/>
    <cellStyle name="Normal 10 3 4 3" xfId="4283" xr:uid="{727D90BB-C968-4920-862C-C2445E4027CE}"/>
    <cellStyle name="Normal 10 3 4 3 2" xfId="9055" xr:uid="{863D40C7-53A3-4DDB-B49D-A4C79F4AD3D9}"/>
    <cellStyle name="Normal 10 3 4 3 2 2" xfId="29098" xr:uid="{64B61225-A459-4345-8D2E-74E1F3B1BE4D}"/>
    <cellStyle name="Normal 10 3 4 3 2 3" xfId="19435" xr:uid="{4EC32CE8-1524-4A45-B50A-B559E9C19604}"/>
    <cellStyle name="Normal 10 3 4 3 3" xfId="11888" xr:uid="{84BC5F95-4EFD-4694-AFF7-81748F31181C}"/>
    <cellStyle name="Normal 10 3 4 3 3 2" xfId="22268" xr:uid="{E621FF38-7BB4-4CAD-B98F-3ED2F043755D}"/>
    <cellStyle name="Normal 10 3 4 3 4" xfId="24840" xr:uid="{874E08A6-1CA2-4DFD-BF71-3686E26141B8}"/>
    <cellStyle name="Normal 10 3 4 3 5" xfId="16602" xr:uid="{F19BB2E2-EA6D-4675-BBF3-E9766FA2DA92}"/>
    <cellStyle name="Normal 10 3 4 4" xfId="4994" xr:uid="{B3771ED7-7A4F-40E1-87A2-DD284B4D1FB0}"/>
    <cellStyle name="Normal 10 3 4 4 2" xfId="27710" xr:uid="{80240733-1F28-42D8-B52E-02AE0A900E69}"/>
    <cellStyle name="Normal 10 3 4 4 3" xfId="14289" xr:uid="{BC0FB313-E332-491A-A5A7-6B4708A96082}"/>
    <cellStyle name="Normal 10 3 4 5" xfId="6742" xr:uid="{B3EB4B11-BE2B-43D1-B380-671FAA13BD8B}"/>
    <cellStyle name="Normal 10 3 4 5 2" xfId="17122" xr:uid="{5F8A9B4C-9FF1-4D8C-9496-FB59C5921250}"/>
    <cellStyle name="Normal 10 3 4 6" xfId="9575" xr:uid="{6E895E4C-005B-4662-9C39-27B82A4CC90B}"/>
    <cellStyle name="Normal 10 3 4 6 2" xfId="19955" xr:uid="{6EC62299-454E-4B07-ACE0-9500222FE647}"/>
    <cellStyle name="Normal 10 3 4 7" xfId="25260" xr:uid="{9EC4ACD6-11A5-4535-A452-6040A01BCAA4}"/>
    <cellStyle name="Normal 10 3 4 8" xfId="13126" xr:uid="{5F516308-ACFA-4B49-ACB9-72422E653091}"/>
    <cellStyle name="Normal 10 3 5" xfId="3138" xr:uid="{00000000-0005-0000-0000-000030030000}"/>
    <cellStyle name="Normal 10 3 5 2" xfId="4444" xr:uid="{62BD4B13-781A-4338-ADA1-0DC58DB46F2D}"/>
    <cellStyle name="Normal 10 3 5 2 2" xfId="9216" xr:uid="{D51671E0-8C4B-44E4-868D-63BEE2417B69}"/>
    <cellStyle name="Normal 10 3 5 2 2 2" xfId="29209" xr:uid="{6B1E295B-F988-45A4-BC42-71E89C2D3DF1}"/>
    <cellStyle name="Normal 10 3 5 2 2 3" xfId="19596" xr:uid="{023E5AED-B5A8-49BA-8431-DBEBB38239BE}"/>
    <cellStyle name="Normal 10 3 5 2 3" xfId="12049" xr:uid="{909C78E4-B07A-4982-B196-49877638CD02}"/>
    <cellStyle name="Normal 10 3 5 2 3 2" xfId="22429" xr:uid="{A6376CE5-989F-4195-817F-5BEAB3B9170C}"/>
    <cellStyle name="Normal 10 3 5 2 4" xfId="22916" xr:uid="{77B4ADC0-A2C8-40E6-9F1C-F642C569F62A}"/>
    <cellStyle name="Normal 10 3 5 2 5" xfId="16763" xr:uid="{9C623E23-6903-4F72-9EE1-85955EAC33BA}"/>
    <cellStyle name="Normal 10 3 5 3" xfId="6196" xr:uid="{CE4477DA-1B11-4CBA-AD1A-7D1380E3DD0C}"/>
    <cellStyle name="Normal 10 3 5 3 2" xfId="28358" xr:uid="{609100A2-1C49-43BA-AFFB-B525D809C074}"/>
    <cellStyle name="Normal 10 3 5 3 3" xfId="15765" xr:uid="{E3A4951F-3AAB-42EB-8126-F57A869F346F}"/>
    <cellStyle name="Normal 10 3 5 4" xfId="8218" xr:uid="{310D63A0-24A3-4583-9A58-6F43F74A70F5}"/>
    <cellStyle name="Normal 10 3 5 4 2" xfId="18598" xr:uid="{473F5B53-4F3E-4867-A798-E2C5F0893558}"/>
    <cellStyle name="Normal 10 3 5 5" xfId="11051" xr:uid="{7D0B090E-B73A-4CEB-B990-6AEF5FBDED22}"/>
    <cellStyle name="Normal 10 3 5 5 2" xfId="21431" xr:uid="{1679AD0C-73AF-4ABB-A95F-69279A289615}"/>
    <cellStyle name="Normal 10 3 5 6" xfId="23808" xr:uid="{D907B0AC-9064-445B-82B3-C52D4CD7D1A4}"/>
    <cellStyle name="Normal 10 3 5 7" xfId="13659" xr:uid="{0BFE96D1-7E73-457E-8B74-D53EC3A2F9E0}"/>
    <cellStyle name="Normal 10 3 6" xfId="2890" xr:uid="{00000000-0005-0000-0000-000031030000}"/>
    <cellStyle name="Normal 10 3 6 2" xfId="6076" xr:uid="{63A2D3D4-354F-449C-B873-B13D65947A08}"/>
    <cellStyle name="Normal 10 3 6 2 2" xfId="25915" xr:uid="{7DE0E2F3-70A6-43B5-93B0-198AD3C5775D}"/>
    <cellStyle name="Normal 10 3 6 2 3" xfId="15554" xr:uid="{C889F172-5532-4A43-BB5E-6EFA80DE8FAA}"/>
    <cellStyle name="Normal 10 3 6 3" xfId="8007" xr:uid="{AD5B01FF-F810-4694-8B59-D841ABAC3A1D}"/>
    <cellStyle name="Normal 10 3 6 3 2" xfId="18387" xr:uid="{58414A3F-B83C-40A9-87CD-F6D074149D43}"/>
    <cellStyle name="Normal 10 3 6 4" xfId="10840" xr:uid="{68254EF4-AEDE-4D34-B040-74F5D68FD5F5}"/>
    <cellStyle name="Normal 10 3 6 4 2" xfId="21220" xr:uid="{3271912B-DD9A-4C23-A609-AD4A7076B685}"/>
    <cellStyle name="Normal 10 3 6 5" xfId="24749" xr:uid="{AD44433C-85A8-4C20-9673-689AB694C163}"/>
    <cellStyle name="Normal 10 3 6 6" xfId="13392" xr:uid="{94555134-64E5-494E-AB15-1E9A2FAA925D}"/>
    <cellStyle name="Normal 10 3 7" xfId="2478" xr:uid="{00000000-0005-0000-0000-000032030000}"/>
    <cellStyle name="Normal 10 3 7 2" xfId="5766" xr:uid="{35DABF79-AA0F-4397-B432-85D30F5B920E}"/>
    <cellStyle name="Normal 10 3 7 2 2" xfId="26004" xr:uid="{FBC0DBAE-8A1D-42BA-BF39-C45491425BDB}"/>
    <cellStyle name="Normal 10 3 7 2 3" xfId="15150" xr:uid="{46D098F0-24F6-4176-88F8-57985AC6B38B}"/>
    <cellStyle name="Normal 10 3 7 3" xfId="7603" xr:uid="{FA9123AC-D647-47A4-9914-D64BDD0110B6}"/>
    <cellStyle name="Normal 10 3 7 3 2" xfId="17983" xr:uid="{38861170-D29E-45DC-8318-4891B525C210}"/>
    <cellStyle name="Normal 10 3 7 4" xfId="10436" xr:uid="{DC90A635-41B1-4961-ACC7-F29EBD1693E0}"/>
    <cellStyle name="Normal 10 3 7 4 2" xfId="20816" xr:uid="{AC535C21-3E7B-4184-A68E-5617BE88C281}"/>
    <cellStyle name="Normal 10 3 7 5" xfId="25490" xr:uid="{C7698235-9481-465F-B45D-D05D6DF59E2A}"/>
    <cellStyle name="Normal 10 3 7 6" xfId="12866" xr:uid="{DA3547F9-157C-4BFC-B3B8-8754CCE8ABEC}"/>
    <cellStyle name="Normal 10 3 8" xfId="2232" xr:uid="{00000000-0005-0000-0000-000021030000}"/>
    <cellStyle name="Normal 10 3 8 2" xfId="7359" xr:uid="{72DDA263-81F6-43F0-8CA4-35ED37362871}"/>
    <cellStyle name="Normal 10 3 8 2 2" xfId="17739" xr:uid="{D0A43869-7421-42CA-AF8E-1A675A7319A5}"/>
    <cellStyle name="Normal 10 3 8 3" xfId="10192" xr:uid="{249BBC59-308D-4AB7-994C-5BA0CB273377}"/>
    <cellStyle name="Normal 10 3 8 3 2" xfId="20572" xr:uid="{B2AE14CA-27EC-4C5A-96EC-CF5A0B662E47}"/>
    <cellStyle name="Normal 10 3 8 4" xfId="23520" xr:uid="{DDCD5947-88AE-4CE7-AD1A-EE9946108DAD}"/>
    <cellStyle name="Normal 10 3 8 5" xfId="14906" xr:uid="{02D250B9-C265-425D-9921-FF6CCCAE255F}"/>
    <cellStyle name="Normal 10 3 9" xfId="3905" xr:uid="{DFAFEC0D-1123-40C7-8396-37B72A42A4E3}"/>
    <cellStyle name="Normal 10 3 9 2" xfId="8737" xr:uid="{0F6D0A89-C57D-4D60-909D-6327E96986AB}"/>
    <cellStyle name="Normal 10 3 9 2 2" xfId="19117" xr:uid="{F5AC2B97-3B86-43D1-AC13-952EA5581640}"/>
    <cellStyle name="Normal 10 3 9 3" xfId="11570" xr:uid="{A4405A67-BCE0-4793-905D-62F3F5DB56A9}"/>
    <cellStyle name="Normal 10 3 9 3 2" xfId="21950" xr:uid="{C3E35E6D-E8DA-48DB-A53C-AD965A433A5D}"/>
    <cellStyle name="Normal 10 3 9 4" xfId="16284" xr:uid="{7A4E722F-1587-42FD-B760-787107CE8583}"/>
    <cellStyle name="Normal 10 4" xfId="636" xr:uid="{00000000-0005-0000-0000-000028040000}"/>
    <cellStyle name="Normal 10 4 10" xfId="6743" xr:uid="{5920DC48-8D65-4018-A698-5A50362A0AE9}"/>
    <cellStyle name="Normal 10 4 10 2" xfId="17123" xr:uid="{44F67FD2-AE53-45BF-A513-ADCA8928DB4C}"/>
    <cellStyle name="Normal 10 4 11" xfId="9576" xr:uid="{B50B7FAB-23C0-4688-A51D-D6CD38E5B80C}"/>
    <cellStyle name="Normal 10 4 11 2" xfId="19956" xr:uid="{125C44FF-B7ED-432F-81AE-C213AA8C7EA1}"/>
    <cellStyle name="Normal 10 4 12" xfId="24681" xr:uid="{07D436A0-15B4-481A-8FE0-DDD06F0E7513}"/>
    <cellStyle name="Normal 10 4 13" xfId="12444" xr:uid="{9AC2E468-90FE-4AEA-8091-0C552D6D5FFB}"/>
    <cellStyle name="Normal 10 4 2" xfId="637" xr:uid="{00000000-0005-0000-0000-000029040000}"/>
    <cellStyle name="Normal 10 4 2 10" xfId="9577" xr:uid="{D4EA277E-FCC7-408B-9F3A-15E2DCB74069}"/>
    <cellStyle name="Normal 10 4 2 10 2" xfId="19957" xr:uid="{D6C62D71-8F1E-42A7-908F-5455BBDA1460}"/>
    <cellStyle name="Normal 10 4 2 11" xfId="25127" xr:uid="{BBCCF5EB-D03B-4D18-8B03-4B5ACA3F8E52}"/>
    <cellStyle name="Normal 10 4 2 12" xfId="12537" xr:uid="{67D8D94B-B82C-4209-95DD-0E71EBF554E7}"/>
    <cellStyle name="Normal 10 4 2 2" xfId="638" xr:uid="{00000000-0005-0000-0000-00002A040000}"/>
    <cellStyle name="Normal 10 4 2 2 2" xfId="3140" xr:uid="{00000000-0005-0000-0000-000036030000}"/>
    <cellStyle name="Normal 10 4 2 2 2 2" xfId="6198" xr:uid="{06F2B0D2-BE3F-4D5B-AE7B-D9F8BAA9692B}"/>
    <cellStyle name="Normal 10 4 2 2 2 2 2" xfId="26131" xr:uid="{EFF958C4-7ABB-4414-90EB-6A9CA6062F73}"/>
    <cellStyle name="Normal 10 4 2 2 2 2 3" xfId="28299" xr:uid="{E8C8467E-3FA8-4BAD-BD59-FD8074EF5103}"/>
    <cellStyle name="Normal 10 4 2 2 2 2 4" xfId="15767" xr:uid="{82792F97-AF95-4AE6-AA11-BB1C251B447A}"/>
    <cellStyle name="Normal 10 4 2 2 2 3" xfId="8220" xr:uid="{E8796C8C-6CB8-435E-9FAA-835CE642407F}"/>
    <cellStyle name="Normal 10 4 2 2 2 3 2" xfId="28866" xr:uid="{5C8AB1BF-315E-4194-950D-C7136336B9A1}"/>
    <cellStyle name="Normal 10 4 2 2 2 3 3" xfId="18600" xr:uid="{151C9F4C-E7BF-4FEC-B6A0-55545E0CB77B}"/>
    <cellStyle name="Normal 10 4 2 2 2 4" xfId="11053" xr:uid="{311656CA-3B45-45CB-A8D1-CA97EE9093C5}"/>
    <cellStyle name="Normal 10 4 2 2 2 4 2" xfId="21433" xr:uid="{9F359290-AB77-40CE-84DD-0746890789C4}"/>
    <cellStyle name="Normal 10 4 2 2 2 5" xfId="24713" xr:uid="{F315BE77-CBE9-40FF-A827-0A56A7F13A4E}"/>
    <cellStyle name="Normal 10 4 2 2 2 6" xfId="13661" xr:uid="{FC7B5103-5216-4ECD-BF0E-B0BF8325ADC0}"/>
    <cellStyle name="Normal 10 4 2 2 3" xfId="4286" xr:uid="{B33BE118-5B4D-42C0-8D8A-297D42D660E7}"/>
    <cellStyle name="Normal 10 4 2 2 3 2" xfId="9058" xr:uid="{011992E4-0B30-44AE-A330-84E6552E89A3}"/>
    <cellStyle name="Normal 10 4 2 2 3 2 2" xfId="29101" xr:uid="{EB6DCA00-11B9-45E4-850C-5A399C944CBC}"/>
    <cellStyle name="Normal 10 4 2 2 3 2 3" xfId="19438" xr:uid="{1E17F9D3-6FD9-4450-99BC-C17CF8C82ACF}"/>
    <cellStyle name="Normal 10 4 2 2 3 3" xfId="11891" xr:uid="{97A9FCD3-A616-4251-8DFA-44C6F1ADE11B}"/>
    <cellStyle name="Normal 10 4 2 2 3 3 2" xfId="22271" xr:uid="{B101FA82-953C-48BB-A152-913C8A344D20}"/>
    <cellStyle name="Normal 10 4 2 2 3 4" xfId="24820" xr:uid="{4F0432A1-A14C-4239-BDE4-C460D67AE82C}"/>
    <cellStyle name="Normal 10 4 2 2 3 5" xfId="16605" xr:uid="{322B70BC-6257-49F5-B228-4413C8E07220}"/>
    <cellStyle name="Normal 10 4 2 2 4" xfId="4997" xr:uid="{DAC04E3E-B1F8-4219-8EEB-0CCC0602482F}"/>
    <cellStyle name="Normal 10 4 2 2 4 2" xfId="27180" xr:uid="{6D7294A7-36FD-411B-8AA4-9FEE1CBCAF8E}"/>
    <cellStyle name="Normal 10 4 2 2 4 3" xfId="14292" xr:uid="{A0DBF87B-3249-475F-9F52-469F0EC7E109}"/>
    <cellStyle name="Normal 10 4 2 2 5" xfId="6745" xr:uid="{A4EB902D-3F9F-482C-86AD-9B66CF3E6B6F}"/>
    <cellStyle name="Normal 10 4 2 2 5 2" xfId="17125" xr:uid="{360D45F0-3803-4399-8218-0E713D188873}"/>
    <cellStyle name="Normal 10 4 2 2 6" xfId="9578" xr:uid="{6837B5A4-4671-4052-B884-5815B8212445}"/>
    <cellStyle name="Normal 10 4 2 2 6 2" xfId="19958" xr:uid="{F386D1A6-ABF7-4A9B-80BB-1D559C002524}"/>
    <cellStyle name="Normal 10 4 2 2 7" xfId="23059" xr:uid="{562739F2-F603-449E-9354-410FD527F77C}"/>
    <cellStyle name="Normal 10 4 2 2 8" xfId="13130" xr:uid="{9088F7F0-E3D0-4740-BC17-78C6ECDB3265}"/>
    <cellStyle name="Normal 10 4 2 3" xfId="3141" xr:uid="{00000000-0005-0000-0000-000037030000}"/>
    <cellStyle name="Normal 10 4 2 3 2" xfId="4445" xr:uid="{993D9A1E-0007-45A2-BDBD-615C6FF77875}"/>
    <cellStyle name="Normal 10 4 2 3 2 2" xfId="9217" xr:uid="{796D87CC-9C72-4436-9930-353404431198}"/>
    <cellStyle name="Normal 10 4 2 3 2 2 2" xfId="29210" xr:uid="{C9ABEA5E-0955-415D-B46F-B2F425FD2BEA}"/>
    <cellStyle name="Normal 10 4 2 3 2 2 3" xfId="19597" xr:uid="{947B9434-2737-4894-9CC1-886C18DE310E}"/>
    <cellStyle name="Normal 10 4 2 3 2 3" xfId="12050" xr:uid="{0017D429-C5F7-490A-95D2-40E3BACD14ED}"/>
    <cellStyle name="Normal 10 4 2 3 2 3 2" xfId="22430" xr:uid="{E15CCBB8-A745-4C41-8B06-D2E218F02349}"/>
    <cellStyle name="Normal 10 4 2 3 2 4" xfId="25645" xr:uid="{8EA90F6A-A0A5-454C-8877-AE245AD0F1CD}"/>
    <cellStyle name="Normal 10 4 2 3 2 5" xfId="16764" xr:uid="{D1707C35-54BC-42A0-B0DB-1F0221CD4D31}"/>
    <cellStyle name="Normal 10 4 2 3 3" xfId="6199" xr:uid="{3DA9AEB0-7430-4CD8-9759-403B2B29CB6E}"/>
    <cellStyle name="Normal 10 4 2 3 3 2" xfId="26247" xr:uid="{3988C583-4C03-4BA0-AD61-B9CD7F2D84B7}"/>
    <cellStyle name="Normal 10 4 2 3 3 3" xfId="15768" xr:uid="{9E97FCAA-40EF-49B6-BAB0-C8A96DEE02DB}"/>
    <cellStyle name="Normal 10 4 2 3 4" xfId="8221" xr:uid="{F9E0C1BB-B07A-45D9-A20E-5C7E023AFF5B}"/>
    <cellStyle name="Normal 10 4 2 3 4 2" xfId="18601" xr:uid="{5A7EDB01-41B1-4940-A948-C970566C72FF}"/>
    <cellStyle name="Normal 10 4 2 3 5" xfId="11054" xr:uid="{EABB47FE-094A-474B-A42F-A7A3FC429DAA}"/>
    <cellStyle name="Normal 10 4 2 3 5 2" xfId="21434" xr:uid="{45C324ED-D85E-4D25-862F-2C30CCA2847A}"/>
    <cellStyle name="Normal 10 4 2 3 6" xfId="22954" xr:uid="{BDD945F4-126B-4310-A9CC-2F9EAEE48A6C}"/>
    <cellStyle name="Normal 10 4 2 3 7" xfId="13662" xr:uid="{3E05150E-F02D-4C9A-AF6B-FB73AF8C6753}"/>
    <cellStyle name="Normal 10 4 2 4" xfId="3139" xr:uid="{00000000-0005-0000-0000-000038030000}"/>
    <cellStyle name="Normal 10 4 2 4 2" xfId="6197" xr:uid="{F68DC60C-0CB8-4A45-BAC8-8424ACFD301F}"/>
    <cellStyle name="Normal 10 4 2 4 2 2" xfId="27848" xr:uid="{BD935948-09BD-4AA5-82A6-309D057C86D6}"/>
    <cellStyle name="Normal 10 4 2 4 2 3" xfId="15766" xr:uid="{A4908460-27B0-484F-92FF-93FF6395B6CD}"/>
    <cellStyle name="Normal 10 4 2 4 3" xfId="8219" xr:uid="{8DA40B03-6080-411D-A100-B17AD3AAEB20}"/>
    <cellStyle name="Normal 10 4 2 4 3 2" xfId="18599" xr:uid="{210C5264-BF80-42B2-94FF-154D54786E94}"/>
    <cellStyle name="Normal 10 4 2 4 4" xfId="11052" xr:uid="{1B409DD8-EB9C-4B23-A0A3-166A63E15783}"/>
    <cellStyle name="Normal 10 4 2 4 4 2" xfId="21432" xr:uid="{83A1F8ED-7D53-4A69-89E7-AE220B6CF328}"/>
    <cellStyle name="Normal 10 4 2 4 5" xfId="24869" xr:uid="{6EC4A12D-7401-478A-88CC-9CEAEB506704}"/>
    <cellStyle name="Normal 10 4 2 4 6" xfId="13660" xr:uid="{88C1FCDE-2E73-41E3-8E0D-E934FA0EA4CD}"/>
    <cellStyle name="Normal 10 4 2 5" xfId="2621" xr:uid="{00000000-0005-0000-0000-000039030000}"/>
    <cellStyle name="Normal 10 4 2 5 2" xfId="5883" xr:uid="{7917804F-2066-4009-AC2B-830867C24119}"/>
    <cellStyle name="Normal 10 4 2 5 2 2" xfId="27755" xr:uid="{D102A650-5E04-4406-B6B7-8060D68E0AB1}"/>
    <cellStyle name="Normal 10 4 2 5 2 3" xfId="15293" xr:uid="{A8C87728-B097-4C76-A74E-DDF95D9FEE7C}"/>
    <cellStyle name="Normal 10 4 2 5 3" xfId="7746" xr:uid="{4B540000-AE30-4A5F-ADEB-495A25D7A052}"/>
    <cellStyle name="Normal 10 4 2 5 3 2" xfId="18126" xr:uid="{45E63A77-7412-4FF8-A4B0-6E92CBB14507}"/>
    <cellStyle name="Normal 10 4 2 5 4" xfId="10579" xr:uid="{C2A5C0CF-02E0-40E3-BA57-074EAA4B0557}"/>
    <cellStyle name="Normal 10 4 2 5 4 2" xfId="20959" xr:uid="{26DADC33-1F0D-4A63-AC2E-045E04BC48F6}"/>
    <cellStyle name="Normal 10 4 2 5 5" xfId="23694" xr:uid="{990F2A7C-A315-40A3-9E57-81A6FF4430F8}"/>
    <cellStyle name="Normal 10 4 2 5 6" xfId="13009" xr:uid="{3484E672-7684-4267-BB0F-3C5E93887B9E}"/>
    <cellStyle name="Normal 10 4 2 6" xfId="2305" xr:uid="{00000000-0005-0000-0000-000034030000}"/>
    <cellStyle name="Normal 10 4 2 6 2" xfId="7432" xr:uid="{BE5C89C6-840C-4D3D-9726-B49AF4747209}"/>
    <cellStyle name="Normal 10 4 2 6 2 2" xfId="17812" xr:uid="{954947CA-450C-4C41-AB3A-EB4432C2DD6E}"/>
    <cellStyle name="Normal 10 4 2 6 3" xfId="10265" xr:uid="{01117BE3-C7B3-4B34-B74A-E7A6E6080D2D}"/>
    <cellStyle name="Normal 10 4 2 6 3 2" xfId="20645" xr:uid="{7D36C5F0-7A94-445A-9AB6-40883BD93440}"/>
    <cellStyle name="Normal 10 4 2 6 4" xfId="25347" xr:uid="{5FF42BE9-003E-4F23-A987-93A9A6D87DA6}"/>
    <cellStyle name="Normal 10 4 2 6 5" xfId="14979" xr:uid="{BBD008D9-0D26-492B-8B56-9A8562448128}"/>
    <cellStyle name="Normal 10 4 2 7" xfId="3836" xr:uid="{7142DFA1-FE94-4334-A0D7-6C68B979514B}"/>
    <cellStyle name="Normal 10 4 2 7 2" xfId="8669" xr:uid="{384817B5-8FD6-4447-BB73-A5B71EE33F12}"/>
    <cellStyle name="Normal 10 4 2 7 2 2" xfId="19049" xr:uid="{46EA25DB-CEB0-45D5-85EE-E6E6C3B22B7B}"/>
    <cellStyle name="Normal 10 4 2 7 3" xfId="11502" xr:uid="{B1C3691F-7152-4061-9FCA-DA33E83D3158}"/>
    <cellStyle name="Normal 10 4 2 7 3 2" xfId="21882" xr:uid="{33FCF75F-0A24-4BC5-923D-974A5A02D885}"/>
    <cellStyle name="Normal 10 4 2 7 4" xfId="16216" xr:uid="{38104868-A40D-4F57-8878-59FCCA185F3D}"/>
    <cellStyle name="Normal 10 4 2 8" xfId="4996" xr:uid="{F5620966-7500-46ED-ADF1-F39A527642D9}"/>
    <cellStyle name="Normal 10 4 2 8 2" xfId="14291" xr:uid="{D9E36E45-AB1F-4C71-B895-C81DBBE23A85}"/>
    <cellStyle name="Normal 10 4 2 9" xfId="6744" xr:uid="{3B20EA16-B0DA-4F52-80D8-4A1A0A0C6CA7}"/>
    <cellStyle name="Normal 10 4 2 9 2" xfId="17124" xr:uid="{D75970FD-2A89-47B8-99E7-A2D9AB51E08D}"/>
    <cellStyle name="Normal 10 4 3" xfId="639" xr:uid="{00000000-0005-0000-0000-00002B040000}"/>
    <cellStyle name="Normal 10 4 3 2" xfId="3142" xr:uid="{00000000-0005-0000-0000-00003B030000}"/>
    <cellStyle name="Normal 10 4 3 2 2" xfId="6200" xr:uid="{8F85BE44-7EF3-4891-845F-2DCD5C213315}"/>
    <cellStyle name="Normal 10 4 3 2 2 2" xfId="24701" xr:uid="{1F5188A0-6D56-4E17-B88D-A7F231F86F17}"/>
    <cellStyle name="Normal 10 4 3 2 2 3" xfId="25958" xr:uid="{081438D6-0364-449B-92F6-660801982FCC}"/>
    <cellStyle name="Normal 10 4 3 2 2 4" xfId="15769" xr:uid="{73B2B1C6-F505-4F47-89A5-6CD78220D768}"/>
    <cellStyle name="Normal 10 4 3 2 3" xfId="8222" xr:uid="{CB49CE44-5EDE-4732-AF65-C4DEDE36D4C3}"/>
    <cellStyle name="Normal 10 4 3 2 3 2" xfId="28867" xr:uid="{2DF24A94-F17A-48E4-9285-3B04406C1BF2}"/>
    <cellStyle name="Normal 10 4 3 2 3 3" xfId="18602" xr:uid="{78738C8F-D1EA-446D-9460-7CA52EF59C6F}"/>
    <cellStyle name="Normal 10 4 3 2 4" xfId="11055" xr:uid="{4029CED2-7EB8-4117-B79B-450103ADD0FA}"/>
    <cellStyle name="Normal 10 4 3 2 4 2" xfId="21435" xr:uid="{89715F7D-B3FC-47EA-A310-712CF50AEFEA}"/>
    <cellStyle name="Normal 10 4 3 2 5" xfId="25532" xr:uid="{6A394A0E-95C8-4E61-97DD-6E9845B52B8B}"/>
    <cellStyle name="Normal 10 4 3 2 6" xfId="13663" xr:uid="{8C4953EC-805E-4453-9DBF-E6316EA73EFA}"/>
    <cellStyle name="Normal 10 4 3 3" xfId="2708" xr:uid="{00000000-0005-0000-0000-00003C030000}"/>
    <cellStyle name="Normal 10 4 3 3 2" xfId="5926" xr:uid="{E87DED74-5821-4857-BC63-6E961DE4D68E}"/>
    <cellStyle name="Normal 10 4 3 3 2 2" xfId="26869" xr:uid="{1AB606FD-7B4A-4E77-9ED0-D6A0BE3B2D8A}"/>
    <cellStyle name="Normal 10 4 3 3 2 3" xfId="15379" xr:uid="{BECC7A84-5C45-406F-B230-8C7832F7B885}"/>
    <cellStyle name="Normal 10 4 3 3 3" xfId="7832" xr:uid="{E69B4CBA-360D-49EB-A290-5485BDB1CBD4}"/>
    <cellStyle name="Normal 10 4 3 3 3 2" xfId="18212" xr:uid="{ADC9A054-D12B-485F-B2B5-93D9AA501CFE}"/>
    <cellStyle name="Normal 10 4 3 3 4" xfId="10665" xr:uid="{599ACBAD-8074-481F-8522-B8A6AA968E3A}"/>
    <cellStyle name="Normal 10 4 3 3 4 2" xfId="21045" xr:uid="{AF954BE9-B8D8-488D-B848-D1C6059FC95C}"/>
    <cellStyle name="Normal 10 4 3 3 5" xfId="24079" xr:uid="{E1FA7AE9-4B99-48AE-A6C0-8B9A1136EE4D}"/>
    <cellStyle name="Normal 10 4 3 3 6" xfId="13129" xr:uid="{348E9538-5BF6-4A8B-B83B-885F374C5708}"/>
    <cellStyle name="Normal 10 4 3 4" xfId="4147" xr:uid="{070D1809-360B-4990-A48A-9E25559891D3}"/>
    <cellStyle name="Normal 10 4 3 4 2" xfId="8919" xr:uid="{C14CCB26-7312-4AD7-833C-AB9D9B8AAB42}"/>
    <cellStyle name="Normal 10 4 3 4 2 2" xfId="29018" xr:uid="{2BCAA687-A7A8-4059-BAD7-6FAFAC315C04}"/>
    <cellStyle name="Normal 10 4 3 4 2 3" xfId="19299" xr:uid="{B0FCB9C4-92EC-4CA7-8EB0-9A23ED324B83}"/>
    <cellStyle name="Normal 10 4 3 4 3" xfId="11752" xr:uid="{CD4AEE46-359D-48CB-9B99-8C7A97D1F520}"/>
    <cellStyle name="Normal 10 4 3 4 3 2" xfId="22132" xr:uid="{8DAD3DEC-E9A7-495A-89B7-F14352CB269B}"/>
    <cellStyle name="Normal 10 4 3 4 4" xfId="25014" xr:uid="{2902129C-7B15-4B58-83AE-8C5C219BCA07}"/>
    <cellStyle name="Normal 10 4 3 4 5" xfId="16466" xr:uid="{A188AB4A-1B58-4C30-8023-79EA61F360E0}"/>
    <cellStyle name="Normal 10 4 3 5" xfId="4998" xr:uid="{D198BE66-4998-4CAE-9F89-01324D1C2DE2}"/>
    <cellStyle name="Normal 10 4 3 5 2" xfId="27211" xr:uid="{E7120924-463D-4C57-B848-00559370920B}"/>
    <cellStyle name="Normal 10 4 3 5 3" xfId="14293" xr:uid="{A453E66D-77BC-4EB6-BE7F-5AAD45936D9F}"/>
    <cellStyle name="Normal 10 4 3 6" xfId="6746" xr:uid="{03C4DB5A-EABD-457E-A697-0F4671C8956C}"/>
    <cellStyle name="Normal 10 4 3 6 2" xfId="17126" xr:uid="{41EE90C5-6814-4D0A-9303-2F921AE41FCC}"/>
    <cellStyle name="Normal 10 4 3 7" xfId="9579" xr:uid="{4F105625-756E-480C-B94F-3F476E725CBC}"/>
    <cellStyle name="Normal 10 4 3 7 2" xfId="19959" xr:uid="{3F4E1114-A756-4379-96E3-1E614F3FC23F}"/>
    <cellStyle name="Normal 10 4 3 8" xfId="23734" xr:uid="{D3699B06-F6E4-4343-BA14-3AFD9E6C5024}"/>
    <cellStyle name="Normal 10 4 3 9" xfId="12695" xr:uid="{B2FFDC8E-DEA9-4E59-9738-598153DBA741}"/>
    <cellStyle name="Normal 10 4 4" xfId="640" xr:uid="{00000000-0005-0000-0000-00002C040000}"/>
    <cellStyle name="Normal 10 4 4 2" xfId="4446" xr:uid="{FED6DE40-C019-4713-873E-099153FC2462}"/>
    <cellStyle name="Normal 10 4 4 2 2" xfId="9218" xr:uid="{ADDE207E-B207-4521-AA01-418E8FD87EAC}"/>
    <cellStyle name="Normal 10 4 4 2 2 2" xfId="29211" xr:uid="{0117A776-8209-429E-B511-2166081CE8C5}"/>
    <cellStyle name="Normal 10 4 4 2 2 3" xfId="19598" xr:uid="{758C5FCF-8A69-40A6-A8FC-9F17C6AFC487}"/>
    <cellStyle name="Normal 10 4 4 2 3" xfId="12051" xr:uid="{0CB694A1-516B-435E-8AD8-D7D9EEE10627}"/>
    <cellStyle name="Normal 10 4 4 2 3 2" xfId="22431" xr:uid="{1F5E7C9E-7277-4887-8E27-6B294F10874B}"/>
    <cellStyle name="Normal 10 4 4 2 4" xfId="24843" xr:uid="{448F5F0F-3DCC-4A78-870C-B32C436A8893}"/>
    <cellStyle name="Normal 10 4 4 2 5" xfId="16765" xr:uid="{214A2348-DC70-4C8D-A503-8F33E34207FB}"/>
    <cellStyle name="Normal 10 4 4 3" xfId="4999" xr:uid="{4EC831B8-43EE-4E74-BE6D-34012E779941}"/>
    <cellStyle name="Normal 10 4 4 3 2" xfId="26611" xr:uid="{F2478B7F-F2C5-4DAB-B8D5-13B59E8F8C2C}"/>
    <cellStyle name="Normal 10 4 4 3 3" xfId="14294" xr:uid="{4BD185A4-710F-4A33-93A6-B29A09C48BC3}"/>
    <cellStyle name="Normal 10 4 4 4" xfId="6747" xr:uid="{ACF83967-AFFD-4259-B641-CDF2E52DB754}"/>
    <cellStyle name="Normal 10 4 4 4 2" xfId="17127" xr:uid="{B3998039-080B-449A-8BB8-E6DFB21D490A}"/>
    <cellStyle name="Normal 10 4 4 5" xfId="9580" xr:uid="{0315C2AD-26DD-44A0-BC81-2138529DB183}"/>
    <cellStyle name="Normal 10 4 4 5 2" xfId="19960" xr:uid="{D93830F2-A53A-48E8-9C81-32A1C026D838}"/>
    <cellStyle name="Normal 10 4 4 6" xfId="22690" xr:uid="{05A5BCF4-7269-4638-ADA4-BCC60A0C206E}"/>
    <cellStyle name="Normal 10 4 4 7" xfId="13664" xr:uid="{CD3F9ABD-7191-4096-9CF6-ECB8A76C26A1}"/>
    <cellStyle name="Normal 10 4 5" xfId="2891" xr:uid="{00000000-0005-0000-0000-00003E030000}"/>
    <cellStyle name="Normal 10 4 5 2" xfId="6077" xr:uid="{EE912FDA-3587-4907-B455-C7712AB88464}"/>
    <cellStyle name="Normal 10 4 5 2 2" xfId="24997" xr:uid="{F76EBA85-BD92-4A09-B34F-0106A2D1DA3C}"/>
    <cellStyle name="Normal 10 4 5 2 3" xfId="26002" xr:uid="{B764BD81-9438-4D8D-92F1-EB1BB9AF4B44}"/>
    <cellStyle name="Normal 10 4 5 2 4" xfId="15555" xr:uid="{D06332D8-C06B-43DF-BF3F-83CBA4628405}"/>
    <cellStyle name="Normal 10 4 5 3" xfId="8008" xr:uid="{CE8C9C37-020C-4A8B-94F1-20CBF2F8BF50}"/>
    <cellStyle name="Normal 10 4 5 3 2" xfId="27916" xr:uid="{840F7BC9-A550-48E0-B7AE-996D58D5931E}"/>
    <cellStyle name="Normal 10 4 5 3 3" xfId="18388" xr:uid="{123E7895-5FD6-4BD2-B883-866B21142F08}"/>
    <cellStyle name="Normal 10 4 5 4" xfId="10841" xr:uid="{6270DEFA-E90F-4669-AEEE-BABC43DA7B6F}"/>
    <cellStyle name="Normal 10 4 5 4 2" xfId="21221" xr:uid="{7F47293F-5670-4749-A092-33C076919B41}"/>
    <cellStyle name="Normal 10 4 5 5" xfId="23792" xr:uid="{358142E0-908E-4AAE-B622-B79C6883EFF6}"/>
    <cellStyle name="Normal 10 4 5 6" xfId="13393" xr:uid="{F7E2404C-B0F7-4039-9E3C-735C7B365134}"/>
    <cellStyle name="Normal 10 4 6" xfId="2458" xr:uid="{00000000-0005-0000-0000-00003F030000}"/>
    <cellStyle name="Normal 10 4 6 2" xfId="5750" xr:uid="{0F23FB93-E217-41B5-ABF7-350F5ACA6F09}"/>
    <cellStyle name="Normal 10 4 6 2 2" xfId="28043" xr:uid="{8F6684C6-94DC-4FB6-B196-01445336A2BA}"/>
    <cellStyle name="Normal 10 4 6 2 3" xfId="15130" xr:uid="{2DF106B1-9B11-4BE2-B006-712D322DCFB7}"/>
    <cellStyle name="Normal 10 4 6 3" xfId="7583" xr:uid="{82E8652B-3E60-4EBE-B46C-ADDBB56DA047}"/>
    <cellStyle name="Normal 10 4 6 3 2" xfId="17963" xr:uid="{436F72D8-A605-401A-908A-B0DBEA597B52}"/>
    <cellStyle name="Normal 10 4 6 4" xfId="10416" xr:uid="{A0533D02-5157-40E1-A203-2FECB84DE265}"/>
    <cellStyle name="Normal 10 4 6 4 2" xfId="20796" xr:uid="{79DB107B-E074-4A46-805C-95DF99F83734}"/>
    <cellStyle name="Normal 10 4 6 5" xfId="24671" xr:uid="{3D96A320-90F3-41AB-B2A1-89FF4A0B9F65}"/>
    <cellStyle name="Normal 10 4 6 6" xfId="12846" xr:uid="{08DCF182-B7AD-4771-9695-0E35C8C1E668}"/>
    <cellStyle name="Normal 10 4 7" xfId="2212" xr:uid="{00000000-0005-0000-0000-000033030000}"/>
    <cellStyle name="Normal 10 4 7 2" xfId="7339" xr:uid="{BE331FC6-BE1F-4BA6-AB16-71F52CB804EC}"/>
    <cellStyle name="Normal 10 4 7 2 2" xfId="17719" xr:uid="{0871289B-5172-4539-A590-E8E25D2E3C85}"/>
    <cellStyle name="Normal 10 4 7 3" xfId="10172" xr:uid="{E60D71B5-629D-4C19-AE8A-9AB81C5D8AD5}"/>
    <cellStyle name="Normal 10 4 7 3 2" xfId="20552" xr:uid="{FDCD28BB-B3A4-4792-9841-DCC21490CF0B}"/>
    <cellStyle name="Normal 10 4 7 4" xfId="23794" xr:uid="{3E0EE174-F350-44F2-9E95-FE2DB17BBCFF}"/>
    <cellStyle name="Normal 10 4 7 5" xfId="14886" xr:uid="{71D0AC05-FEF8-4414-B6D8-72B294B5EF98}"/>
    <cellStyle name="Normal 10 4 8" xfId="3906" xr:uid="{E3CE3152-8EE9-4765-97AE-16B5954DFA2E}"/>
    <cellStyle name="Normal 10 4 8 2" xfId="8738" xr:uid="{FBF29ED0-88FE-4D24-B021-2C77A98FAD44}"/>
    <cellStyle name="Normal 10 4 8 2 2" xfId="19118" xr:uid="{8E9E50EC-59FF-49B7-8FA7-842DC8E7714B}"/>
    <cellStyle name="Normal 10 4 8 3" xfId="11571" xr:uid="{94E00386-5F15-48F7-A089-4B70EBC6EC14}"/>
    <cellStyle name="Normal 10 4 8 3 2" xfId="21951" xr:uid="{22A81BC2-86F5-4CA8-B327-6A8EB93F4376}"/>
    <cellStyle name="Normal 10 4 8 4" xfId="16285" xr:uid="{B590C8A2-F06D-459F-9E43-58AD1DF85E43}"/>
    <cellStyle name="Normal 10 4 9" xfId="4995" xr:uid="{40C4E1E8-B710-44B3-B4BB-CE66911A92FA}"/>
    <cellStyle name="Normal 10 4 9 2" xfId="14290" xr:uid="{149E8972-AEFC-4542-8FFD-BE8B167B9E89}"/>
    <cellStyle name="Normal 10 5" xfId="641" xr:uid="{00000000-0005-0000-0000-00002D040000}"/>
    <cellStyle name="Normal 10 5 10" xfId="9581" xr:uid="{3D2B9324-A82E-4310-BA59-5AAAC4517DA5}"/>
    <cellStyle name="Normal 10 5 10 2" xfId="19961" xr:uid="{2A62569E-31BE-42E9-8263-EB5CA8F29318}"/>
    <cellStyle name="Normal 10 5 11" xfId="22741" xr:uid="{02FDCA8D-FC0E-421D-8178-10DA43CB3C64}"/>
    <cellStyle name="Normal 10 5 12" xfId="12538" xr:uid="{3E9093EA-65F2-4765-9D30-4458D25DA0AC}"/>
    <cellStyle name="Normal 10 5 2" xfId="642" xr:uid="{00000000-0005-0000-0000-00002E040000}"/>
    <cellStyle name="Normal 10 5 2 2" xfId="643" xr:uid="{00000000-0005-0000-0000-00002F040000}"/>
    <cellStyle name="Normal 10 5 2 2 2" xfId="5002" xr:uid="{13D49CC8-AF93-4DCC-BD3F-FEAC19EECBB2}"/>
    <cellStyle name="Normal 10 5 2 2 2 2" xfId="24668" xr:uid="{BB52119C-4708-4E9D-B6D8-6144069A5569}"/>
    <cellStyle name="Normal 10 5 2 2 2 3" xfId="26413" xr:uid="{4B6F5A75-3F2A-4C3B-A9D7-7C32620B3E88}"/>
    <cellStyle name="Normal 10 5 2 2 2 4" xfId="14297" xr:uid="{6A7D45E9-B50D-49D4-9206-BF6526123D9A}"/>
    <cellStyle name="Normal 10 5 2 2 3" xfId="6750" xr:uid="{1E5737D2-CB2F-4760-B114-DEA854BDCBAF}"/>
    <cellStyle name="Normal 10 5 2 2 3 2" xfId="27556" xr:uid="{DAD4E840-AE7B-4604-88DE-1DA4F46BC69D}"/>
    <cellStyle name="Normal 10 5 2 2 3 3" xfId="28230" xr:uid="{3903B8F2-BFE6-4927-92BC-837A5CA78D6C}"/>
    <cellStyle name="Normal 10 5 2 2 3 4" xfId="17130" xr:uid="{F1F2EFC7-890A-42A4-8F8F-1B2CDB6CC3EC}"/>
    <cellStyle name="Normal 10 5 2 2 4" xfId="9583" xr:uid="{CAD3B168-4B51-4F45-A4A6-B0EF52358EEC}"/>
    <cellStyle name="Normal 10 5 2 2 4 2" xfId="29361" xr:uid="{A58EEC2B-C5A6-4934-828C-ACC0AFE19E0D}"/>
    <cellStyle name="Normal 10 5 2 2 4 3" xfId="19963" xr:uid="{F3835EC0-EA80-433B-9448-5E8DA8E2DE32}"/>
    <cellStyle name="Normal 10 5 2 2 5" xfId="24432" xr:uid="{F7137F87-C20B-4970-8EB6-9521C484C005}"/>
    <cellStyle name="Normal 10 5 2 2 6" xfId="13665" xr:uid="{96944166-BF2D-4EC8-AF70-F2B3AC679B41}"/>
    <cellStyle name="Normal 10 5 2 3" xfId="2709" xr:uid="{00000000-0005-0000-0000-000043030000}"/>
    <cellStyle name="Normal 10 5 2 3 2" xfId="5927" xr:uid="{772520A7-40DF-45D0-9E4E-FD7AF4BB6A20}"/>
    <cellStyle name="Normal 10 5 2 3 2 2" xfId="27374" xr:uid="{7A3A82BE-EB4F-476B-B6FD-7DF6A1D7563E}"/>
    <cellStyle name="Normal 10 5 2 3 2 3" xfId="15380" xr:uid="{7C1A99EC-7531-413E-B4BB-B21DCD684756}"/>
    <cellStyle name="Normal 10 5 2 3 3" xfId="7833" xr:uid="{805BA3C6-0E3E-41ED-A52D-7F9F85B1D98D}"/>
    <cellStyle name="Normal 10 5 2 3 3 2" xfId="18213" xr:uid="{917B624F-01F8-4CA3-A25A-91E857DFFD2F}"/>
    <cellStyle name="Normal 10 5 2 3 4" xfId="10666" xr:uid="{9FAF3AC9-C2DE-40F2-9886-9CD6589B79B0}"/>
    <cellStyle name="Normal 10 5 2 3 4 2" xfId="21046" xr:uid="{82B45561-8EBB-40BF-92C0-375D1B890D86}"/>
    <cellStyle name="Normal 10 5 2 3 5" xfId="23284" xr:uid="{6A6ACFC4-79D8-40A9-B65B-0910BE26AEF2}"/>
    <cellStyle name="Normal 10 5 2 3 6" xfId="13131" xr:uid="{681CAA0D-E8B8-49BA-B0B3-28EF143CAD39}"/>
    <cellStyle name="Normal 10 5 2 4" xfId="4148" xr:uid="{4C14400C-E34E-4C01-8887-3A8C6B63E03D}"/>
    <cellStyle name="Normal 10 5 2 4 2" xfId="8920" xr:uid="{4C48EBA9-F59B-44C9-A24D-4C314E207F08}"/>
    <cellStyle name="Normal 10 5 2 4 2 2" xfId="29019" xr:uid="{850F509F-AFB1-43C9-A790-A6106DBEC02C}"/>
    <cellStyle name="Normal 10 5 2 4 2 3" xfId="19300" xr:uid="{DDEA77CE-47E8-4C55-B8CA-A51C47F69F9B}"/>
    <cellStyle name="Normal 10 5 2 4 3" xfId="11753" xr:uid="{8A2BC8F2-81EF-4856-B76C-10D0DB1454DD}"/>
    <cellStyle name="Normal 10 5 2 4 3 2" xfId="22133" xr:uid="{E7DDCA76-C229-4331-8EAB-786FA0788B6F}"/>
    <cellStyle name="Normal 10 5 2 4 4" xfId="24228" xr:uid="{9CBC4316-7037-4C1A-BDDA-46CE9450F7A3}"/>
    <cellStyle name="Normal 10 5 2 4 5" xfId="16467" xr:uid="{506FDB89-9F30-4141-8870-1C8528927F5A}"/>
    <cellStyle name="Normal 10 5 2 5" xfId="5001" xr:uid="{E18094E2-C432-45DE-95D6-D948243380F5}"/>
    <cellStyle name="Normal 10 5 2 5 2" xfId="27227" xr:uid="{6371D496-E745-437C-B631-0188C249A7EB}"/>
    <cellStyle name="Normal 10 5 2 5 3" xfId="14296" xr:uid="{51A22F7E-012E-46DF-8F82-3FEC58DCF068}"/>
    <cellStyle name="Normal 10 5 2 6" xfId="6749" xr:uid="{2A293268-34C3-48B4-9B72-611DF3FD6758}"/>
    <cellStyle name="Normal 10 5 2 6 2" xfId="17129" xr:uid="{F5AF693C-6D25-4EB1-80B9-1AED14FDC168}"/>
    <cellStyle name="Normal 10 5 2 7" xfId="9582" xr:uid="{80B9C11C-C180-499F-94BA-C2393C403DCA}"/>
    <cellStyle name="Normal 10 5 2 7 2" xfId="19962" xr:uid="{50467DCE-313E-4E47-9BF5-3DD2E127CD9A}"/>
    <cellStyle name="Normal 10 5 2 8" xfId="24849" xr:uid="{090F4E05-A381-40D4-83E2-B26A823EB859}"/>
    <cellStyle name="Normal 10 5 2 9" xfId="12696" xr:uid="{1183FED9-4BD0-4E2F-B2A2-2A128B767239}"/>
    <cellStyle name="Normal 10 5 3" xfId="644" xr:uid="{00000000-0005-0000-0000-000030040000}"/>
    <cellStyle name="Normal 10 5 3 2" xfId="4447" xr:uid="{0A89EA51-063E-43AC-A1E7-E9682E1A5497}"/>
    <cellStyle name="Normal 10 5 3 2 2" xfId="9219" xr:uid="{BEC788BE-A140-47A0-B3F9-6E478422E98D}"/>
    <cellStyle name="Normal 10 5 3 2 2 2" xfId="29212" xr:uid="{DABD82A6-5D8A-4CD2-A5BA-EA9936FF7A45}"/>
    <cellStyle name="Normal 10 5 3 2 2 3" xfId="19599" xr:uid="{1516450A-92D9-4C04-A5EF-E0289F31968B}"/>
    <cellStyle name="Normal 10 5 3 2 3" xfId="12052" xr:uid="{450FDA87-BE48-4598-9290-D9138991DE06}"/>
    <cellStyle name="Normal 10 5 3 2 3 2" xfId="22432" xr:uid="{BC9E09BB-F40E-48A8-BF2D-26B7FBEB0079}"/>
    <cellStyle name="Normal 10 5 3 2 4" xfId="23608" xr:uid="{E0D3A3F8-EB89-463E-A537-660C646B716F}"/>
    <cellStyle name="Normal 10 5 3 2 5" xfId="16766" xr:uid="{A73D3805-4815-48AE-91F3-8E8A74EFB2F3}"/>
    <cellStyle name="Normal 10 5 3 3" xfId="5003" xr:uid="{2370935C-0FC5-43A0-B006-381702E8725C}"/>
    <cellStyle name="Normal 10 5 3 3 2" xfId="25809" xr:uid="{D470DAD1-5445-4CFC-8A2E-461D6B61F8AB}"/>
    <cellStyle name="Normal 10 5 3 3 3" xfId="27072" xr:uid="{B3BFE8E5-F51E-4A6E-A205-5A81DABFDB4F}"/>
    <cellStyle name="Normal 10 5 3 3 4" xfId="14298" xr:uid="{F97CC1F0-6D94-4297-99C7-E2005BFF54E9}"/>
    <cellStyle name="Normal 10 5 3 4" xfId="6751" xr:uid="{E7AB4243-2699-44EE-86F7-5E6A13B8BF80}"/>
    <cellStyle name="Normal 10 5 3 4 2" xfId="23554" xr:uid="{AECD84E2-8C9B-4A09-845D-7B4BAC66D262}"/>
    <cellStyle name="Normal 10 5 3 4 3" xfId="25864" xr:uid="{967A894D-8409-42A0-9782-D490A7D8F21F}"/>
    <cellStyle name="Normal 10 5 3 4 4" xfId="17131" xr:uid="{0CD599A4-10FD-4AA5-B6CC-D23A883806A2}"/>
    <cellStyle name="Normal 10 5 3 5" xfId="9584" xr:uid="{C2C14DB3-8908-4AE5-9D05-EE391474FF2A}"/>
    <cellStyle name="Normal 10 5 3 5 2" xfId="29362" xr:uid="{E48737DB-D702-4530-90D0-CED34E2AC31F}"/>
    <cellStyle name="Normal 10 5 3 5 3" xfId="19964" xr:uid="{57DC1D03-C575-4F1F-B700-D45B4650807B}"/>
    <cellStyle name="Normal 10 5 3 6" xfId="22957" xr:uid="{8E3ADA48-1E77-4039-A3ED-B3239EEBB099}"/>
    <cellStyle name="Normal 10 5 3 7" xfId="13666" xr:uid="{F7C40710-1C7D-4DD7-9825-22D0FC919B80}"/>
    <cellStyle name="Normal 10 5 4" xfId="645" xr:uid="{00000000-0005-0000-0000-000031040000}"/>
    <cellStyle name="Normal 10 5 4 2" xfId="5004" xr:uid="{4342FE0B-AA8F-4CEF-8AD1-7F6AF0BAB1FB}"/>
    <cellStyle name="Normal 10 5 4 2 2" xfId="24353" xr:uid="{A6E43774-BD8C-4352-9908-2DD351546716}"/>
    <cellStyle name="Normal 10 5 4 2 3" xfId="28075" xr:uid="{1B7574FF-4C54-4A95-BA18-173F16F58F3C}"/>
    <cellStyle name="Normal 10 5 4 2 4" xfId="14299" xr:uid="{CA8685CF-F32A-49BA-A644-620267EB76E8}"/>
    <cellStyle name="Normal 10 5 4 3" xfId="6752" xr:uid="{8B908391-30BF-46C0-AA2C-C0D141E31238}"/>
    <cellStyle name="Normal 10 5 4 3 2" xfId="27125" xr:uid="{3F3BF598-F57C-483C-99A5-D3D11EB02E14}"/>
    <cellStyle name="Normal 10 5 4 3 3" xfId="17132" xr:uid="{873FA108-CC8F-47ED-A58C-0134C2E980E2}"/>
    <cellStyle name="Normal 10 5 4 4" xfId="9585" xr:uid="{1E2FBCC0-D82F-4FC5-8A20-6B8C1DB5846F}"/>
    <cellStyle name="Normal 10 5 4 4 2" xfId="19965" xr:uid="{3CD86438-3BE1-48B8-8F94-F0338F604759}"/>
    <cellStyle name="Normal 10 5 4 5" xfId="24982" xr:uid="{4E7198E2-82D7-4B8A-9BC2-CBA7836F1157}"/>
    <cellStyle name="Normal 10 5 4 6" xfId="13394" xr:uid="{7D5D3E02-3D43-4193-B040-52D83F08A6FC}"/>
    <cellStyle name="Normal 10 5 5" xfId="2518" xr:uid="{00000000-0005-0000-0000-000046030000}"/>
    <cellStyle name="Normal 10 5 5 2" xfId="5796" xr:uid="{BBA602D0-A568-4ACB-A67E-F91E93CC6FB9}"/>
    <cellStyle name="Normal 10 5 5 2 2" xfId="27273" xr:uid="{0B555C7B-8EB6-444C-87A4-233D442D0B8D}"/>
    <cellStyle name="Normal 10 5 5 2 3" xfId="15190" xr:uid="{AEB8587F-0FDA-4BC6-9D25-F9DCC8287AB3}"/>
    <cellStyle name="Normal 10 5 5 3" xfId="7643" xr:uid="{2258F18E-951D-40CC-939D-CC1294766736}"/>
    <cellStyle name="Normal 10 5 5 3 2" xfId="18023" xr:uid="{06AFD005-437F-4727-BAE7-1B77907A3A1E}"/>
    <cellStyle name="Normal 10 5 5 4" xfId="10476" xr:uid="{A582D02C-1155-4180-AF05-3E13FA4C7CF6}"/>
    <cellStyle name="Normal 10 5 5 4 2" xfId="20856" xr:uid="{876FD3E6-5094-4C04-8674-5EC01CA7F588}"/>
    <cellStyle name="Normal 10 5 5 5" xfId="22699" xr:uid="{C02C73A9-6AA3-4D62-9381-1FD4F2BFB20C}"/>
    <cellStyle name="Normal 10 5 5 6" xfId="12906" xr:uid="{35683F76-71DE-490F-88CF-96BBEFF827C0}"/>
    <cellStyle name="Normal 10 5 6" xfId="2306" xr:uid="{00000000-0005-0000-0000-000040030000}"/>
    <cellStyle name="Normal 10 5 6 2" xfId="7433" xr:uid="{FC3D809D-CE2E-4EF5-857E-C0DCF26C42B7}"/>
    <cellStyle name="Normal 10 5 6 2 2" xfId="28730" xr:uid="{5C524D39-9C2B-4775-B9F3-C1B576EC8853}"/>
    <cellStyle name="Normal 10 5 6 2 3" xfId="17813" xr:uid="{210D17FB-841F-4727-85E3-5FE3FCC4ADD0}"/>
    <cellStyle name="Normal 10 5 6 3" xfId="10266" xr:uid="{D7731DE1-1F39-414E-94E8-F93ADE22AD36}"/>
    <cellStyle name="Normal 10 5 6 3 2" xfId="20646" xr:uid="{6AB2DD84-FC1E-4FCE-9A41-8AEC43B77AAB}"/>
    <cellStyle name="Normal 10 5 6 4" xfId="23215" xr:uid="{76D85C28-61AE-4219-984D-F64C2F08EF9D}"/>
    <cellStyle name="Normal 10 5 6 5" xfId="14980" xr:uid="{C73A3F77-5F9B-499C-99C1-C10AACA792FB}"/>
    <cellStyle name="Normal 10 5 7" xfId="3907" xr:uid="{8F1ECAB9-B2D0-4C66-A8C8-D8DB6AE70677}"/>
    <cellStyle name="Normal 10 5 7 2" xfId="8739" xr:uid="{3B338859-2BB7-4162-AFF2-8CE799F2D2F0}"/>
    <cellStyle name="Normal 10 5 7 2 2" xfId="19119" xr:uid="{1B97DD6F-C6DE-4CAA-9607-CC5F4AB82DA6}"/>
    <cellStyle name="Normal 10 5 7 3" xfId="11572" xr:uid="{3774D303-F796-402A-B72D-4E421037825C}"/>
    <cellStyle name="Normal 10 5 7 3 2" xfId="21952" xr:uid="{74694248-7D61-4DFB-9E54-39B70FA0DFA2}"/>
    <cellStyle name="Normal 10 5 7 4" xfId="27266" xr:uid="{80689584-B09C-4DBC-87BF-32AC6A054E81}"/>
    <cellStyle name="Normal 10 5 7 5" xfId="16286" xr:uid="{6C2AA31C-BC46-426A-BCD1-F32302E9D9C0}"/>
    <cellStyle name="Normal 10 5 8" xfId="5000" xr:uid="{E8BB7741-C876-45CA-BF01-E4DE7743D2A4}"/>
    <cellStyle name="Normal 10 5 8 2" xfId="14295" xr:uid="{BF531C93-9C84-44B1-B904-F3017FB86359}"/>
    <cellStyle name="Normal 10 5 9" xfId="6748" xr:uid="{60DF6826-08A1-4306-AFE5-63AAD1DDEB6D}"/>
    <cellStyle name="Normal 10 5 9 2" xfId="17128" xr:uid="{E47FA28B-42D9-4FDB-980B-CAB964F7C739}"/>
    <cellStyle name="Normal 10 6" xfId="646" xr:uid="{00000000-0005-0000-0000-000032040000}"/>
    <cellStyle name="Normal 10 6 10" xfId="9586" xr:uid="{BF9B7503-A44F-4390-8711-F07ABCCD2540}"/>
    <cellStyle name="Normal 10 6 10 2" xfId="19966" xr:uid="{8D28974B-C0A7-4A9A-9372-EF4CD004BAA0}"/>
    <cellStyle name="Normal 10 6 11" xfId="22726" xr:uid="{5324FDD6-CA57-4197-9D3A-497320850AF3}"/>
    <cellStyle name="Normal 10 6 12" xfId="12539" xr:uid="{920E345F-4955-448A-AE07-68A5F8ACB112}"/>
    <cellStyle name="Normal 10 6 2" xfId="647" xr:uid="{00000000-0005-0000-0000-000033040000}"/>
    <cellStyle name="Normal 10 6 2 2" xfId="648" xr:uid="{00000000-0005-0000-0000-000034040000}"/>
    <cellStyle name="Normal 10 6 2 2 2" xfId="5007" xr:uid="{39B56996-BACF-4C65-A039-1E7FA06B282E}"/>
    <cellStyle name="Normal 10 6 2 2 2 2" xfId="23703" xr:uid="{FA70729C-931C-4F65-90D9-27DCECD14F7E}"/>
    <cellStyle name="Normal 10 6 2 2 2 3" xfId="26249" xr:uid="{5EE40F8D-F9A4-4B99-822E-0104FF14354B}"/>
    <cellStyle name="Normal 10 6 2 2 2 4" xfId="14302" xr:uid="{10A92140-0D30-4480-BE1A-B6DC52AB4AE1}"/>
    <cellStyle name="Normal 10 6 2 2 3" xfId="6755" xr:uid="{A3F6FFA8-BCE9-488B-9DAC-B79C01361B55}"/>
    <cellStyle name="Normal 10 6 2 2 3 2" xfId="27558" xr:uid="{110C6E9B-7D3A-4776-8589-104B17B83A69}"/>
    <cellStyle name="Normal 10 6 2 2 3 3" xfId="26633" xr:uid="{F8DD828C-3596-4401-950D-AEDD6C57E035}"/>
    <cellStyle name="Normal 10 6 2 2 3 4" xfId="17135" xr:uid="{8F5C6642-B6A5-4231-A1E7-37158AF94102}"/>
    <cellStyle name="Normal 10 6 2 2 4" xfId="9588" xr:uid="{305A9460-1FB6-4B41-8A6E-1AAE76A5C45A}"/>
    <cellStyle name="Normal 10 6 2 2 4 2" xfId="29363" xr:uid="{61129D0B-387D-43DF-A959-20681714EEBD}"/>
    <cellStyle name="Normal 10 6 2 2 4 3" xfId="19968" xr:uid="{77C006B7-64F7-4BAE-AB5B-40567A449837}"/>
    <cellStyle name="Normal 10 6 2 2 5" xfId="23511" xr:uid="{1B56C959-4940-425F-953A-BE4766795580}"/>
    <cellStyle name="Normal 10 6 2 2 6" xfId="13667" xr:uid="{19F67F96-623F-4268-81C2-6B6E4B910625}"/>
    <cellStyle name="Normal 10 6 2 3" xfId="2710" xr:uid="{00000000-0005-0000-0000-00004A030000}"/>
    <cellStyle name="Normal 10 6 2 3 2" xfId="5928" xr:uid="{5982D64B-25C3-4AA1-B3A0-5D662BD0F663}"/>
    <cellStyle name="Normal 10 6 2 3 2 2" xfId="27901" xr:uid="{7E953B40-9F92-4B00-85F0-A374002C4C29}"/>
    <cellStyle name="Normal 10 6 2 3 2 3" xfId="15381" xr:uid="{0CE8BE64-1BB4-466E-8F36-32925D194118}"/>
    <cellStyle name="Normal 10 6 2 3 3" xfId="7834" xr:uid="{E59735AA-3C3C-4813-AF49-F60A6B61A21D}"/>
    <cellStyle name="Normal 10 6 2 3 3 2" xfId="18214" xr:uid="{0DC37640-7389-4FC8-8837-844B7798AD45}"/>
    <cellStyle name="Normal 10 6 2 3 4" xfId="10667" xr:uid="{2E3654C4-1C74-4339-9077-F92F9F9760F7}"/>
    <cellStyle name="Normal 10 6 2 3 4 2" xfId="21047" xr:uid="{880B7BB3-86A3-475B-935A-15DA7BC57CF9}"/>
    <cellStyle name="Normal 10 6 2 3 5" xfId="25294" xr:uid="{95709B43-6BF3-48EB-A15D-1920011B77FD}"/>
    <cellStyle name="Normal 10 6 2 3 6" xfId="13132" xr:uid="{F97B7FDC-819B-42EA-A182-A16499E8E5BA}"/>
    <cellStyle name="Normal 10 6 2 4" xfId="4149" xr:uid="{EAC5EE57-A6D6-4D64-8CB4-5F4C05BE2785}"/>
    <cellStyle name="Normal 10 6 2 4 2" xfId="8921" xr:uid="{B5C4E55E-AC21-412A-98AF-BE94B7998617}"/>
    <cellStyle name="Normal 10 6 2 4 2 2" xfId="29020" xr:uid="{880A3DEA-76D8-4573-A4D0-5E4C9480521D}"/>
    <cellStyle name="Normal 10 6 2 4 2 3" xfId="19301" xr:uid="{DBBE1912-80A6-4A42-A3FC-441F30A86E8B}"/>
    <cellStyle name="Normal 10 6 2 4 3" xfId="11754" xr:uid="{8E1B8FA6-9491-4279-BC88-632B6882E82C}"/>
    <cellStyle name="Normal 10 6 2 4 3 2" xfId="22134" xr:uid="{FF12EACC-A967-47BE-BE98-85132AE840E3}"/>
    <cellStyle name="Normal 10 6 2 4 4" xfId="25068" xr:uid="{0E0762A2-528D-416B-9669-382F11E08718}"/>
    <cellStyle name="Normal 10 6 2 4 5" xfId="16468" xr:uid="{DE694583-FED0-46AA-85CF-E78DF760D596}"/>
    <cellStyle name="Normal 10 6 2 5" xfId="5006" xr:uid="{DF1F6823-25E7-4F05-B57E-1EB8AA24D56D}"/>
    <cellStyle name="Normal 10 6 2 5 2" xfId="26551" xr:uid="{A0F6A9B4-5712-4C48-BDE6-DCD858684072}"/>
    <cellStyle name="Normal 10 6 2 5 3" xfId="14301" xr:uid="{84ACA945-8CE1-4B7E-82F0-C166E3A49B8C}"/>
    <cellStyle name="Normal 10 6 2 6" xfId="6754" xr:uid="{9F471B51-AA82-43BA-A861-84BE83FCD1DC}"/>
    <cellStyle name="Normal 10 6 2 6 2" xfId="17134" xr:uid="{A8ED8A8A-D036-48DD-ABBA-ED8B778C2FE3}"/>
    <cellStyle name="Normal 10 6 2 7" xfId="9587" xr:uid="{25BBE8C9-962D-48BE-A0BD-CF2937216FEC}"/>
    <cellStyle name="Normal 10 6 2 7 2" xfId="19967" xr:uid="{BDC739E1-E4E4-4E6B-A607-0B284BF6181C}"/>
    <cellStyle name="Normal 10 6 2 8" xfId="24088" xr:uid="{A2D4E8B2-D1DA-4754-A7F5-B003BAD84636}"/>
    <cellStyle name="Normal 10 6 2 9" xfId="12697" xr:uid="{34815816-84EF-47F5-8A53-5BDEE672354A}"/>
    <cellStyle name="Normal 10 6 3" xfId="649" xr:uid="{00000000-0005-0000-0000-000035040000}"/>
    <cellStyle name="Normal 10 6 3 2" xfId="4448" xr:uid="{F34BD96A-DB02-481B-9106-BFF9E529D8D4}"/>
    <cellStyle name="Normal 10 6 3 2 2" xfId="9220" xr:uid="{B885A5E0-403D-44AF-9BE1-09DAF86C44C0}"/>
    <cellStyle name="Normal 10 6 3 2 2 2" xfId="29213" xr:uid="{C1E3D8E8-BE48-47A5-B322-D45967D645FE}"/>
    <cellStyle name="Normal 10 6 3 2 2 3" xfId="19600" xr:uid="{16BA06DF-F5B4-43E4-AB90-6062B7824A70}"/>
    <cellStyle name="Normal 10 6 3 2 3" xfId="12053" xr:uid="{9CE428CC-3F08-4A0B-AB7D-6EAE5E11E180}"/>
    <cellStyle name="Normal 10 6 3 2 3 2" xfId="22433" xr:uid="{8D085CAC-80A9-49FB-962B-432B8CE290D6}"/>
    <cellStyle name="Normal 10 6 3 2 4" xfId="24863" xr:uid="{B3055D71-81D0-437D-9D41-F2836BE07C9E}"/>
    <cellStyle name="Normal 10 6 3 2 5" xfId="16767" xr:uid="{4A766B7B-E0F0-456B-A7A7-B6061B2E056F}"/>
    <cellStyle name="Normal 10 6 3 3" xfId="5008" xr:uid="{B637C1DD-301C-44F4-B7A7-79AD509BD66D}"/>
    <cellStyle name="Normal 10 6 3 3 2" xfId="26760" xr:uid="{0A587C40-267B-43F6-8529-3D992534D524}"/>
    <cellStyle name="Normal 10 6 3 3 3" xfId="26382" xr:uid="{8A39AC38-4960-4189-A4F2-FEA8F3F1D7E7}"/>
    <cellStyle name="Normal 10 6 3 3 4" xfId="14303" xr:uid="{6636712E-787F-45E7-B7CE-7C4B22CF90BB}"/>
    <cellStyle name="Normal 10 6 3 4" xfId="6756" xr:uid="{521F4715-30F3-450A-8E70-59A4C856F53B}"/>
    <cellStyle name="Normal 10 6 3 4 2" xfId="28493" xr:uid="{68D5B81F-06F9-4F91-8DA7-F99E5FB63E70}"/>
    <cellStyle name="Normal 10 6 3 4 3" xfId="27729" xr:uid="{A66326AE-615D-4899-9097-F01331D0DC14}"/>
    <cellStyle name="Normal 10 6 3 4 4" xfId="17136" xr:uid="{DFE05748-833C-49B5-8FC2-581C2F669F45}"/>
    <cellStyle name="Normal 10 6 3 5" xfId="9589" xr:uid="{9BEA53C0-A74E-473E-95EB-6E1EFC8E46DA}"/>
    <cellStyle name="Normal 10 6 3 5 2" xfId="29364" xr:uid="{1B00EA1A-C873-4984-AD72-859ACAA6BCF7}"/>
    <cellStyle name="Normal 10 6 3 5 3" xfId="19969" xr:uid="{C54DFF6E-8683-4C6A-AE25-D82FB9F4C314}"/>
    <cellStyle name="Normal 10 6 3 6" xfId="23752" xr:uid="{C3E94CB5-A5A2-47A9-A8D2-C9F20271064B}"/>
    <cellStyle name="Normal 10 6 3 7" xfId="13668" xr:uid="{431234E6-A6AB-4CDD-9650-3B70FE740AD1}"/>
    <cellStyle name="Normal 10 6 4" xfId="650" xr:uid="{00000000-0005-0000-0000-000036040000}"/>
    <cellStyle name="Normal 10 6 4 2" xfId="5009" xr:uid="{CDC7742B-7B1D-44B1-A6C7-1F7BF825D790}"/>
    <cellStyle name="Normal 10 6 4 2 2" xfId="25618" xr:uid="{90403AD1-87A2-4A06-B8D4-461532C87A2B}"/>
    <cellStyle name="Normal 10 6 4 2 3" xfId="26948" xr:uid="{8F25B05A-6692-41D6-AC10-02DF8228ABF7}"/>
    <cellStyle name="Normal 10 6 4 2 4" xfId="14304" xr:uid="{DE45C426-2429-44FA-BF31-64B37C6D2B76}"/>
    <cellStyle name="Normal 10 6 4 3" xfId="6757" xr:uid="{8DD2C49C-88CC-4D1E-9FC3-B3DB4EDF03DE}"/>
    <cellStyle name="Normal 10 6 4 3 2" xfId="27044" xr:uid="{29447C94-2B87-406A-A6EC-A96BA26D6005}"/>
    <cellStyle name="Normal 10 6 4 3 3" xfId="17137" xr:uid="{DA62D91E-8730-4317-BBDC-371015900A8A}"/>
    <cellStyle name="Normal 10 6 4 4" xfId="9590" xr:uid="{8D5F5DC9-0F6D-4E91-BB28-C2224301C004}"/>
    <cellStyle name="Normal 10 6 4 4 2" xfId="19970" xr:uid="{BDE4E12D-F3FD-40EB-ADC3-760BA283CA50}"/>
    <cellStyle name="Normal 10 6 4 5" xfId="23635" xr:uid="{EA37B6BC-5E00-4185-891A-4FC7F30E6DE9}"/>
    <cellStyle name="Normal 10 6 4 6" xfId="13395" xr:uid="{AE8005BD-9DD0-4DFB-9025-EA49D1ED0B05}"/>
    <cellStyle name="Normal 10 6 5" xfId="2581" xr:uid="{00000000-0005-0000-0000-00004D030000}"/>
    <cellStyle name="Normal 10 6 5 2" xfId="5846" xr:uid="{FE6DE163-301C-4795-9D06-4A5573B6961C}"/>
    <cellStyle name="Normal 10 6 5 2 2" xfId="26620" xr:uid="{3B123A76-95AA-4AF0-B4E8-68558BE41F55}"/>
    <cellStyle name="Normal 10 6 5 2 3" xfId="15253" xr:uid="{508EC014-028B-40B4-A293-3AE342E1137C}"/>
    <cellStyle name="Normal 10 6 5 3" xfId="7706" xr:uid="{03F66AF6-0F94-47D4-BCE0-E4F38834EC61}"/>
    <cellStyle name="Normal 10 6 5 3 2" xfId="18086" xr:uid="{09400E10-ADC3-428B-86CB-4AF8165E69E4}"/>
    <cellStyle name="Normal 10 6 5 4" xfId="10539" xr:uid="{86986A51-A91C-4172-AC43-10C674BD080F}"/>
    <cellStyle name="Normal 10 6 5 4 2" xfId="20919" xr:uid="{22F9676A-0A99-40C1-8725-F5A266751B24}"/>
    <cellStyle name="Normal 10 6 5 5" xfId="23403" xr:uid="{E89352E2-534E-475D-8CD3-48D0129E04DA}"/>
    <cellStyle name="Normal 10 6 5 6" xfId="12969" xr:uid="{D3105435-CF6A-4D95-9759-F0B25EEDE91F}"/>
    <cellStyle name="Normal 10 6 6" xfId="2307" xr:uid="{00000000-0005-0000-0000-000047030000}"/>
    <cellStyle name="Normal 10 6 6 2" xfId="7434" xr:uid="{F1276FE4-3F1A-44B8-B22D-1BCFFE76D63A}"/>
    <cellStyle name="Normal 10 6 6 2 2" xfId="26778" xr:uid="{B0BBD40A-C10E-4E20-8B65-20FF403BF4C4}"/>
    <cellStyle name="Normal 10 6 6 2 3" xfId="17814" xr:uid="{C074B1F8-18E2-4DEE-A23E-D7FDFD521CA2}"/>
    <cellStyle name="Normal 10 6 6 3" xfId="10267" xr:uid="{285AAFDB-F04D-43BE-9987-4E22A93AECB8}"/>
    <cellStyle name="Normal 10 6 6 3 2" xfId="20647" xr:uid="{B193B365-E63E-4F24-A47E-36330FBA0B4B}"/>
    <cellStyle name="Normal 10 6 6 4" xfId="24797" xr:uid="{9786D1C4-93E6-461A-BB9A-2F390036C635}"/>
    <cellStyle name="Normal 10 6 6 5" xfId="14981" xr:uid="{958DBBFA-20D9-4A0B-BE07-59CAABDC4B74}"/>
    <cellStyle name="Normal 10 6 7" xfId="3908" xr:uid="{A60CFB81-47FF-43EC-B87D-7B2942726973}"/>
    <cellStyle name="Normal 10 6 7 2" xfId="8740" xr:uid="{117CF4B0-DC20-439A-9C13-DE813CBE2479}"/>
    <cellStyle name="Normal 10 6 7 2 2" xfId="19120" xr:uid="{6D224E80-2EC9-4682-B730-A7D49657996C}"/>
    <cellStyle name="Normal 10 6 7 3" xfId="11573" xr:uid="{6E3979E6-29FC-4AD6-A1C8-A556A0047BFD}"/>
    <cellStyle name="Normal 10 6 7 3 2" xfId="21953" xr:uid="{0D3647C2-022A-4930-85A8-0685315DF9D0}"/>
    <cellStyle name="Normal 10 6 7 4" xfId="26978" xr:uid="{1AFC1FBA-F9D5-46EC-A43F-0046A8D48EC0}"/>
    <cellStyle name="Normal 10 6 7 5" xfId="16287" xr:uid="{946ACEF6-C366-4EA0-B9A2-DD5644EA8DD7}"/>
    <cellStyle name="Normal 10 6 8" xfId="5005" xr:uid="{CFAADE8E-03E3-433D-842C-3097079E60E5}"/>
    <cellStyle name="Normal 10 6 8 2" xfId="14300" xr:uid="{BD482CB5-9EAB-4853-B0E2-071175A9790D}"/>
    <cellStyle name="Normal 10 6 9" xfId="6753" xr:uid="{2058E728-6CCA-4E62-8143-E5BCB0205D8E}"/>
    <cellStyle name="Normal 10 6 9 2" xfId="17133" xr:uid="{FAA1640A-AFD2-4287-AD13-70DFDB6442C3}"/>
    <cellStyle name="Normal 10 7" xfId="651" xr:uid="{00000000-0005-0000-0000-000037040000}"/>
    <cellStyle name="Normal 10 7 10" xfId="12540" xr:uid="{F821FDA3-12BC-4518-8F28-E452748F667F}"/>
    <cellStyle name="Normal 10 7 2" xfId="652" xr:uid="{00000000-0005-0000-0000-000038040000}"/>
    <cellStyle name="Normal 10 7 2 2" xfId="2892" xr:uid="{00000000-0005-0000-0000-000050030000}"/>
    <cellStyle name="Normal 10 7 2 2 2" xfId="6078" xr:uid="{CC2ECD8F-407B-4927-ABEA-D40D40D24F66}"/>
    <cellStyle name="Normal 10 7 2 2 2 2" xfId="27281" xr:uid="{882C2F25-DCBF-4694-AA17-02BB48F7B57E}"/>
    <cellStyle name="Normal 10 7 2 2 2 3" xfId="26432" xr:uid="{DF87DB64-E865-49CB-9FDC-157286E0647D}"/>
    <cellStyle name="Normal 10 7 2 2 2 4" xfId="15556" xr:uid="{7EA5F5C9-C78D-415C-9D6F-9362545C0D7C}"/>
    <cellStyle name="Normal 10 7 2 2 3" xfId="8009" xr:uid="{94FA797D-4915-4A54-A568-7FEF5F6F8D40}"/>
    <cellStyle name="Normal 10 7 2 2 3 2" xfId="28450" xr:uid="{AEE86EF5-1F81-4D7C-8A04-C59592590F03}"/>
    <cellStyle name="Normal 10 7 2 2 3 3" xfId="18389" xr:uid="{228C6A02-AE5C-4173-A679-937E957CD907}"/>
    <cellStyle name="Normal 10 7 2 2 4" xfId="10842" xr:uid="{CF1B72B4-4A3F-4F90-A469-E1241D344A7F}"/>
    <cellStyle name="Normal 10 7 2 2 4 2" xfId="21222" xr:uid="{45CCC362-57C6-49C0-993A-DE7C70B0BADB}"/>
    <cellStyle name="Normal 10 7 2 2 5" xfId="24893" xr:uid="{57C54EAD-27D1-4A4D-9B91-6F36FCFB2DFE}"/>
    <cellStyle name="Normal 10 7 2 2 6" xfId="13396" xr:uid="{5FF3E50C-48B5-4A13-A404-BC06F6BFCA6D}"/>
    <cellStyle name="Normal 10 7 2 3" xfId="5011" xr:uid="{FBDBE7E8-6F8E-4593-9927-D38559C06384}"/>
    <cellStyle name="Normal 10 7 2 3 2" xfId="25201" xr:uid="{992B24E4-E892-44B1-90A3-931ACC9D3048}"/>
    <cellStyle name="Normal 10 7 2 3 3" xfId="28699" xr:uid="{90F417C6-03DE-4C3A-92A9-AC7D5FE1C73C}"/>
    <cellStyle name="Normal 10 7 2 3 4" xfId="14306" xr:uid="{0CF190E2-42DC-4B88-88DA-17A866438CF3}"/>
    <cellStyle name="Normal 10 7 2 4" xfId="6759" xr:uid="{A0459E73-A983-4DDF-9714-8E97BD05D5D6}"/>
    <cellStyle name="Normal 10 7 2 4 2" xfId="28297" xr:uid="{A292C127-3B59-4345-8BF7-9EC1B8D0DC4A}"/>
    <cellStyle name="Normal 10 7 2 4 3" xfId="27531" xr:uid="{EAD04638-6469-4367-8D06-21510AA38F8E}"/>
    <cellStyle name="Normal 10 7 2 4 4" xfId="17139" xr:uid="{558ABC0A-95E8-4546-9D32-71B526151466}"/>
    <cellStyle name="Normal 10 7 2 5" xfId="9592" xr:uid="{1784AC74-1DFC-4771-AE3E-D68ED207F8EE}"/>
    <cellStyle name="Normal 10 7 2 5 2" xfId="29365" xr:uid="{CF24331F-8507-4C5D-BFCC-1D3F38373ABE}"/>
    <cellStyle name="Normal 10 7 2 5 3" xfId="19972" xr:uid="{C3ECC58A-68DB-4012-A294-0326A38AC199}"/>
    <cellStyle name="Normal 10 7 2 6" xfId="22777" xr:uid="{B22A62FB-71E1-4CEA-8DA1-514420CD1381}"/>
    <cellStyle name="Normal 10 7 2 7" xfId="12698" xr:uid="{E4679F30-9D82-48AD-8C5B-CE3E86709B40}"/>
    <cellStyle name="Normal 10 7 3" xfId="653" xr:uid="{00000000-0005-0000-0000-000039040000}"/>
    <cellStyle name="Normal 10 7 3 2" xfId="5012" xr:uid="{C88D703C-81D9-4E77-A9D3-E3A21517C11B}"/>
    <cellStyle name="Normal 10 7 3 2 2" xfId="26637" xr:uid="{D73DE642-9C95-4957-8D2E-3DF02C734610}"/>
    <cellStyle name="Normal 10 7 3 2 3" xfId="26235" xr:uid="{638ADA3B-9727-4610-9F27-6A8251079301}"/>
    <cellStyle name="Normal 10 7 3 2 4" xfId="14307" xr:uid="{97DB6D93-0FB0-40C0-8035-803DA0B0EED5}"/>
    <cellStyle name="Normal 10 7 3 3" xfId="6760" xr:uid="{4E8E6403-062F-4D33-B367-EFB72E124076}"/>
    <cellStyle name="Normal 10 7 3 3 2" xfId="26746" xr:uid="{50992C7C-F8DB-4CD2-A1D6-F4DB4AA7DF31}"/>
    <cellStyle name="Normal 10 7 3 3 3" xfId="26567" xr:uid="{5EE0FC62-3A65-427E-BAF7-A25739160E17}"/>
    <cellStyle name="Normal 10 7 3 3 4" xfId="17140" xr:uid="{A8AA640D-8C7D-4575-AAFC-4DAADC06BCDA}"/>
    <cellStyle name="Normal 10 7 3 4" xfId="9593" xr:uid="{EE2FC9AD-A65D-4B9A-8732-6B708047D937}"/>
    <cellStyle name="Normal 10 7 3 4 2" xfId="29366" xr:uid="{32611AD5-F7BB-4BC4-BCB9-A2E09C46AC95}"/>
    <cellStyle name="Normal 10 7 3 4 3" xfId="19973" xr:uid="{2B1A8C81-742B-46B5-84AD-00923842F051}"/>
    <cellStyle name="Normal 10 7 3 5" xfId="22870" xr:uid="{4DDD050D-7732-43E9-90C4-007065CD737D}"/>
    <cellStyle name="Normal 10 7 3 6" xfId="13133" xr:uid="{5F5A99A5-EF3A-4D04-B501-071509441D16}"/>
    <cellStyle name="Normal 10 7 4" xfId="2308" xr:uid="{00000000-0005-0000-0000-00004E030000}"/>
    <cellStyle name="Normal 10 7 4 2" xfId="7435" xr:uid="{BAF217EA-ABDC-42D9-9E6F-41A7B7DE8930}"/>
    <cellStyle name="Normal 10 7 4 2 2" xfId="28146" xr:uid="{A559740B-61C2-4534-A1F4-8F727F634966}"/>
    <cellStyle name="Normal 10 7 4 2 3" xfId="17815" xr:uid="{AB56073A-238B-40AC-BFBA-98C82DDD024F}"/>
    <cellStyle name="Normal 10 7 4 3" xfId="10268" xr:uid="{DDDC7BD6-B3FE-46EE-9E13-DD6DB8618B71}"/>
    <cellStyle name="Normal 10 7 4 3 2" xfId="20648" xr:uid="{C96C7EF9-3262-4674-BF86-7BD8EC2521DD}"/>
    <cellStyle name="Normal 10 7 4 4" xfId="23389" xr:uid="{458D4371-4EFE-4C1D-832F-9A8A629CD593}"/>
    <cellStyle name="Normal 10 7 4 5" xfId="14982" xr:uid="{B299F396-D6F3-4F44-804C-772EFBD69A4E}"/>
    <cellStyle name="Normal 10 7 5" xfId="3909" xr:uid="{61C603DD-50F2-47B0-BCA8-B5EB6B4B49E1}"/>
    <cellStyle name="Normal 10 7 5 2" xfId="8741" xr:uid="{B49ABC57-6C3A-4AA0-B697-397F7ABD4B90}"/>
    <cellStyle name="Normal 10 7 5 2 2" xfId="28969" xr:uid="{ECD4C1E9-2E16-4E43-BC25-666E2AB156C1}"/>
    <cellStyle name="Normal 10 7 5 2 3" xfId="19121" xr:uid="{17C24AE6-B0A5-4521-86AC-96BAD9EAE656}"/>
    <cellStyle name="Normal 10 7 5 3" xfId="11574" xr:uid="{C81BDC82-E733-4F9D-938D-25440A8EEDD4}"/>
    <cellStyle name="Normal 10 7 5 3 2" xfId="21954" xr:uid="{DE0AD418-101F-4343-93B5-357FED240FAF}"/>
    <cellStyle name="Normal 10 7 5 4" xfId="25689" xr:uid="{DA66FF33-3ED4-4FF5-884F-8E76CA287F4D}"/>
    <cellStyle name="Normal 10 7 5 5" xfId="16288" xr:uid="{3A0456F9-E35C-4571-BD66-61535D499AF1}"/>
    <cellStyle name="Normal 10 7 6" xfId="5010" xr:uid="{85677112-D774-4197-804C-C7161A506172}"/>
    <cellStyle name="Normal 10 7 6 2" xfId="26308" xr:uid="{7EF06433-0338-44F1-A066-86EA325F5537}"/>
    <cellStyle name="Normal 10 7 6 3" xfId="27161" xr:uid="{EAE7A6D8-C933-46E4-B21C-514D984637C4}"/>
    <cellStyle name="Normal 10 7 6 4" xfId="14305" xr:uid="{2B4195E4-819A-4BBE-99A5-78CA492C5487}"/>
    <cellStyle name="Normal 10 7 7" xfId="6758" xr:uid="{6CB15D54-D6BE-4B60-8229-8F91DBFF0962}"/>
    <cellStyle name="Normal 10 7 7 2" xfId="27449" xr:uid="{4345BBE0-7708-4EFA-B388-A2920912B8B0}"/>
    <cellStyle name="Normal 10 7 7 3" xfId="17138" xr:uid="{3FA8B168-32A7-44B9-A805-AC0D19DB1902}"/>
    <cellStyle name="Normal 10 7 8" xfId="9591" xr:uid="{A30B71C2-1253-4D9E-8E5A-96397D10B1A0}"/>
    <cellStyle name="Normal 10 7 8 2" xfId="19971" xr:uid="{68E2C79B-3351-427E-90A4-9F8EE4F19241}"/>
    <cellStyle name="Normal 10 7 9" xfId="22894" xr:uid="{EE917F65-BFB8-4AFD-A29D-EA140501DFF2}"/>
    <cellStyle name="Normal 10 8" xfId="654" xr:uid="{00000000-0005-0000-0000-00003A040000}"/>
    <cellStyle name="Normal 10 8 10" xfId="12541" xr:uid="{EE31A128-3B45-438F-9726-B19FCB184595}"/>
    <cellStyle name="Normal 10 8 2" xfId="655" xr:uid="{00000000-0005-0000-0000-00003B040000}"/>
    <cellStyle name="Normal 10 8 2 2" xfId="2893" xr:uid="{00000000-0005-0000-0000-000054030000}"/>
    <cellStyle name="Normal 10 8 2 2 2" xfId="6079" xr:uid="{A0CFB994-EA60-4B02-AA68-B03074C76735}"/>
    <cellStyle name="Normal 10 8 2 2 2 2" xfId="28398" xr:uid="{D5975A2B-9295-469A-A133-0EBC572336E0}"/>
    <cellStyle name="Normal 10 8 2 2 2 3" xfId="27063" xr:uid="{70555EC4-546F-41C0-B750-52D6A322269C}"/>
    <cellStyle name="Normal 10 8 2 2 2 4" xfId="15557" xr:uid="{794DBC6E-14A2-4734-99F7-70D117FBBAD0}"/>
    <cellStyle name="Normal 10 8 2 2 3" xfId="8010" xr:uid="{FBAF8402-64FF-45F9-A42F-592C594DC771}"/>
    <cellStyle name="Normal 10 8 2 2 3 2" xfId="25986" xr:uid="{9097DAC1-B209-4E21-AE4E-BCAE804BAEFE}"/>
    <cellStyle name="Normal 10 8 2 2 3 3" xfId="18390" xr:uid="{CAE71BF5-3F3D-4465-B553-BCFC6E73AF9D}"/>
    <cellStyle name="Normal 10 8 2 2 4" xfId="10843" xr:uid="{6FC633C3-D4A3-42B9-AFCB-1ECA9A33E754}"/>
    <cellStyle name="Normal 10 8 2 2 4 2" xfId="21223" xr:uid="{1D1CE3C8-1DB9-4DB7-A522-1FDDFAADDA5E}"/>
    <cellStyle name="Normal 10 8 2 2 5" xfId="24857" xr:uid="{EB632C0D-AD4B-4FCC-8228-E986BEAEE4B1}"/>
    <cellStyle name="Normal 10 8 2 2 6" xfId="13397" xr:uid="{4FED0E67-E53E-4A17-AAA0-0A54730B296C}"/>
    <cellStyle name="Normal 10 8 2 3" xfId="5014" xr:uid="{409B2478-6962-4107-A19E-0FB21C35F15C}"/>
    <cellStyle name="Normal 10 8 2 3 2" xfId="24766" xr:uid="{CFA91C3D-2253-4631-B07D-0522ADC66C9B}"/>
    <cellStyle name="Normal 10 8 2 3 3" xfId="28165" xr:uid="{972AC645-2F54-44C0-987C-BB9102FC5DE8}"/>
    <cellStyle name="Normal 10 8 2 3 4" xfId="14309" xr:uid="{2D2E11D5-34E7-4B68-A643-72F678070917}"/>
    <cellStyle name="Normal 10 8 2 4" xfId="6762" xr:uid="{1584479C-892A-4314-962F-4E68ADB6D5E5}"/>
    <cellStyle name="Normal 10 8 2 4 2" xfId="28374" xr:uid="{CA89F0A2-B79D-43E4-9223-BD20D06DFA40}"/>
    <cellStyle name="Normal 10 8 2 4 3" xfId="26653" xr:uid="{F72933AC-3920-49BC-A29A-2ADF779F0C81}"/>
    <cellStyle name="Normal 10 8 2 4 4" xfId="17142" xr:uid="{21D46F1C-F270-4F2E-B443-4BE2392A6BB7}"/>
    <cellStyle name="Normal 10 8 2 5" xfId="9595" xr:uid="{317A581C-C5FB-445B-93C4-0A1BE1730DE7}"/>
    <cellStyle name="Normal 10 8 2 5 2" xfId="29367" xr:uid="{D0F43B31-E562-48A9-9176-AA5F40F37B3C}"/>
    <cellStyle name="Normal 10 8 2 5 3" xfId="19975" xr:uid="{92C0130D-6161-4069-ACD0-5D1D49843D38}"/>
    <cellStyle name="Normal 10 8 2 6" xfId="24666" xr:uid="{8DE1D7DF-FF9D-4516-A4A3-9FF161B67641}"/>
    <cellStyle name="Normal 10 8 2 7" xfId="12699" xr:uid="{F3D7643F-E5BE-412E-90FF-8EDF06986B0A}"/>
    <cellStyle name="Normal 10 8 3" xfId="656" xr:uid="{00000000-0005-0000-0000-00003C040000}"/>
    <cellStyle name="Normal 10 8 3 2" xfId="5015" xr:uid="{CAE5D93E-5D45-48CC-B987-3875BFAADF96}"/>
    <cellStyle name="Normal 10 8 3 2 2" xfId="26529" xr:uid="{47C137B0-9F61-45C8-BF19-4E2E1C05E6FE}"/>
    <cellStyle name="Normal 10 8 3 2 3" xfId="27571" xr:uid="{E8F109B9-33A9-41CC-91A6-5AB2C9B69C61}"/>
    <cellStyle name="Normal 10 8 3 2 4" xfId="14310" xr:uid="{AB4E8A9C-01B8-438D-9B99-62BE1966F05F}"/>
    <cellStyle name="Normal 10 8 3 3" xfId="6763" xr:uid="{A22C5863-B2D3-4AEC-A96F-85228836E625}"/>
    <cellStyle name="Normal 10 8 3 3 2" xfId="26856" xr:uid="{6ABAE12B-5A3C-48EC-A6EA-795259A43F37}"/>
    <cellStyle name="Normal 10 8 3 3 3" xfId="26173" xr:uid="{64A3C3EE-5345-4EA9-A7ED-8F7696168E86}"/>
    <cellStyle name="Normal 10 8 3 3 4" xfId="17143" xr:uid="{734FADE0-5EE3-4874-8BF2-008752407627}"/>
    <cellStyle name="Normal 10 8 3 4" xfId="9596" xr:uid="{EB7E1E39-BF3C-4703-8287-CB441AAE210D}"/>
    <cellStyle name="Normal 10 8 3 4 2" xfId="29368" xr:uid="{B25A99E3-6995-487D-A1B1-71C4FF5FF6CF}"/>
    <cellStyle name="Normal 10 8 3 4 3" xfId="19976" xr:uid="{F471CF1F-0349-4DBC-9773-0612DF90A625}"/>
    <cellStyle name="Normal 10 8 3 5" xfId="23461" xr:uid="{D0EFAB01-FE0D-4A03-A9A3-CA9F0E3D1FE0}"/>
    <cellStyle name="Normal 10 8 3 6" xfId="13134" xr:uid="{35FEE4B3-836F-4F9E-9143-C316473FB6F6}"/>
    <cellStyle name="Normal 10 8 4" xfId="2309" xr:uid="{00000000-0005-0000-0000-000052030000}"/>
    <cellStyle name="Normal 10 8 4 2" xfId="7436" xr:uid="{8FF68166-9F49-494D-8462-25DE2B08EE2E}"/>
    <cellStyle name="Normal 10 8 4 2 2" xfId="26885" xr:uid="{4669CDC5-AE32-433E-B6A4-3AE4679915BE}"/>
    <cellStyle name="Normal 10 8 4 2 3" xfId="17816" xr:uid="{70364681-6142-4D63-B7DE-0F5B7101ADAD}"/>
    <cellStyle name="Normal 10 8 4 3" xfId="10269" xr:uid="{488C0532-C5F5-45E2-B7BD-5CA7C011EA91}"/>
    <cellStyle name="Normal 10 8 4 3 2" xfId="20649" xr:uid="{30FDD3FA-02F4-47DB-8A7A-CAC4633D2432}"/>
    <cellStyle name="Normal 10 8 4 4" xfId="24216" xr:uid="{5EFFEEF8-FFC8-4640-85FA-258239ACB54A}"/>
    <cellStyle name="Normal 10 8 4 5" xfId="14983" xr:uid="{C9A74A77-D189-4A5F-BE8B-C46B08914AE5}"/>
    <cellStyle name="Normal 10 8 5" xfId="3910" xr:uid="{C8F123DD-E0F6-4353-820B-E926F9972A75}"/>
    <cellStyle name="Normal 10 8 5 2" xfId="8742" xr:uid="{8F970CBC-8B8E-4BE5-91D5-B32D299E0C52}"/>
    <cellStyle name="Normal 10 8 5 2 2" xfId="28970" xr:uid="{1B312749-DA4D-4BFD-8951-FB227F931A60}"/>
    <cellStyle name="Normal 10 8 5 2 3" xfId="19122" xr:uid="{F076B2C6-4BA3-4F4A-9744-89DC8E5F2DA0}"/>
    <cellStyle name="Normal 10 8 5 3" xfId="11575" xr:uid="{DAE36C14-F7EF-42EC-9DDD-DA03FD75FAFE}"/>
    <cellStyle name="Normal 10 8 5 3 2" xfId="21955" xr:uid="{D7DADB29-3C49-4D5F-B11D-4483FA22B25D}"/>
    <cellStyle name="Normal 10 8 5 4" xfId="23050" xr:uid="{6A8155D8-4B40-41BD-8C49-098456DFD963}"/>
    <cellStyle name="Normal 10 8 5 5" xfId="16289" xr:uid="{02F3164E-78E2-46D4-9BA6-C9EC3EA0CA17}"/>
    <cellStyle name="Normal 10 8 6" xfId="5013" xr:uid="{73290ACF-874E-4463-BF29-35BF3C392A42}"/>
    <cellStyle name="Normal 10 8 6 2" xfId="27012" xr:uid="{05E55131-60F5-414F-90BD-5809515F18DE}"/>
    <cellStyle name="Normal 10 8 6 3" xfId="28622" xr:uid="{FA43042F-556E-47EF-BE99-43541F3F04F3}"/>
    <cellStyle name="Normal 10 8 6 4" xfId="14308" xr:uid="{7A1DFDA4-BFFE-4316-976D-5C0000D69D46}"/>
    <cellStyle name="Normal 10 8 7" xfId="6761" xr:uid="{833A8830-F59C-4B79-94D7-4628C3C62663}"/>
    <cellStyle name="Normal 10 8 7 2" xfId="27919" xr:uid="{545609B8-E434-4CC6-8A8F-8B96C19D7E3D}"/>
    <cellStyle name="Normal 10 8 7 3" xfId="17141" xr:uid="{DB5D6570-175C-4332-8757-3BF2DA3031F1}"/>
    <cellStyle name="Normal 10 8 8" xfId="9594" xr:uid="{D3C09DE8-C693-446C-B052-83ABF954DF2A}"/>
    <cellStyle name="Normal 10 8 8 2" xfId="19974" xr:uid="{1C13563C-18B1-4DF8-ABE6-F35F41AFD964}"/>
    <cellStyle name="Normal 10 8 9" xfId="24296" xr:uid="{B603D7A7-04B1-4ED7-88ED-BFC0E0C71988}"/>
    <cellStyle name="Normal 10 9" xfId="657" xr:uid="{00000000-0005-0000-0000-00003D040000}"/>
    <cellStyle name="Normal 10 9 10" xfId="12534" xr:uid="{6A35C548-C03B-41DB-89F5-E67E3EC2B6B8}"/>
    <cellStyle name="Normal 10 9 2" xfId="658" xr:uid="{00000000-0005-0000-0000-00003E040000}"/>
    <cellStyle name="Normal 10 9 2 2" xfId="5017" xr:uid="{44EA2E7B-0E28-4354-ADFF-C1824D0A66F5}"/>
    <cellStyle name="Normal 10 9 2 2 2" xfId="25679" xr:uid="{49F5C2C5-B8A4-4A2F-B8EF-288E2B6DD99D}"/>
    <cellStyle name="Normal 10 9 2 2 3" xfId="28069" xr:uid="{C5C0F6E1-80A2-467C-8197-E34ABA307372}"/>
    <cellStyle name="Normal 10 9 2 2 4" xfId="14312" xr:uid="{BC7474D3-290D-4433-9889-54AF8D03D824}"/>
    <cellStyle name="Normal 10 9 2 3" xfId="6765" xr:uid="{35CE7DCA-172E-41D1-AEDF-D6BDD15EF4BE}"/>
    <cellStyle name="Normal 10 9 2 3 2" xfId="26055" xr:uid="{037D4F64-AFC1-4B88-8F04-59F028158B0E}"/>
    <cellStyle name="Normal 10 9 2 3 3" xfId="26706" xr:uid="{727E0F45-F15A-4771-A83B-58D00358145B}"/>
    <cellStyle name="Normal 10 9 2 3 4" xfId="17145" xr:uid="{BEBCC9DC-6C69-4362-8885-4504A4A3058D}"/>
    <cellStyle name="Normal 10 9 2 4" xfId="9598" xr:uid="{3012AD1B-DAF3-4034-8022-9E938CE83436}"/>
    <cellStyle name="Normal 10 9 2 4 2" xfId="29369" xr:uid="{332065EF-1C3C-48D9-8992-87DE9C467AFE}"/>
    <cellStyle name="Normal 10 9 2 4 3" xfId="19978" xr:uid="{42CEACA7-1BC8-4363-853A-DF1FCF5E462A}"/>
    <cellStyle name="Normal 10 9 2 5" xfId="24585" xr:uid="{9CAE7B6A-39D2-4C48-9EE7-84D4FD6E1A64}"/>
    <cellStyle name="Normal 10 9 2 6" xfId="13669" xr:uid="{9DEB3DFF-343C-40F6-A724-425256BF1796}"/>
    <cellStyle name="Normal 10 9 3" xfId="659" xr:uid="{00000000-0005-0000-0000-00003F040000}"/>
    <cellStyle name="Normal 10 9 3 2" xfId="2703" xr:uid="{00000000-0005-0000-0000-000058030000}"/>
    <cellStyle name="Normal 10 9 3 2 2" xfId="7827" xr:uid="{2BC96A01-13A6-43CF-9A41-B31CCAED71FF}"/>
    <cellStyle name="Normal 10 9 3 2 2 2" xfId="18207" xr:uid="{D0E5DF64-B356-420C-A17C-FC4B250E48FB}"/>
    <cellStyle name="Normal 10 9 3 2 3" xfId="10660" xr:uid="{109CB8A7-E0E7-403C-BF11-6492C60BA467}"/>
    <cellStyle name="Normal 10 9 3 2 3 2" xfId="21040" xr:uid="{CB50AAB3-2FDA-4AE0-BAAD-EE57FEBDB697}"/>
    <cellStyle name="Normal 10 9 3 2 4" xfId="27811" xr:uid="{7DB748C1-9AD9-4060-ABE2-5B42446CC4E2}"/>
    <cellStyle name="Normal 10 9 3 2 5" xfId="15374" xr:uid="{8A1082E3-E28F-4BA8-BE5A-701F36954EB8}"/>
    <cellStyle name="Normal 10 9 3 3" xfId="3626" xr:uid="{00000000-0005-0000-0000-00003F040000}"/>
    <cellStyle name="Normal 10 9 3 4" xfId="5018" xr:uid="{0C061EC0-651E-4DB0-B891-F07E2F1BDD54}"/>
    <cellStyle name="Normal 10 9 3 4 2" xfId="29762" xr:uid="{7DD32FFB-9842-4328-84E5-E9D8D2B0F68E}"/>
    <cellStyle name="Normal 10 9 3 5" xfId="25107" xr:uid="{A45BE94C-D0DC-47D2-B563-6A624B103F55}"/>
    <cellStyle name="Normal 10 9 3 6" xfId="13121" xr:uid="{C69776D5-8F20-4F3F-A364-1CB5A543619C}"/>
    <cellStyle name="Normal 10 9 4" xfId="2302" xr:uid="{00000000-0005-0000-0000-000056030000}"/>
    <cellStyle name="Normal 10 9 4 2" xfId="7429" xr:uid="{9EF342DE-D374-45F9-84AF-CFDBD2020EC2}"/>
    <cellStyle name="Normal 10 9 4 2 2" xfId="26515" xr:uid="{47B76C65-A14F-45B4-86BE-32651113DE28}"/>
    <cellStyle name="Normal 10 9 4 2 3" xfId="17809" xr:uid="{6A00B2B1-1E41-43BF-844E-E441F7A086EB}"/>
    <cellStyle name="Normal 10 9 4 3" xfId="10262" xr:uid="{682143A9-6192-47B4-93BA-0CB37927D3EE}"/>
    <cellStyle name="Normal 10 9 4 3 2" xfId="20642" xr:uid="{53B223BB-7E51-48BD-B152-655A411727BD}"/>
    <cellStyle name="Normal 10 9 4 4" xfId="24826" xr:uid="{4B75FB7A-6443-4AD5-A663-73E034A91ED2}"/>
    <cellStyle name="Normal 10 9 4 5" xfId="14976" xr:uid="{B9FD1D9C-4B85-4425-9107-F3FAA7C3292F}"/>
    <cellStyle name="Normal 10 9 5" xfId="3833" xr:uid="{38BEE9A2-138A-41C8-B897-26528965E9DC}"/>
    <cellStyle name="Normal 10 9 5 2" xfId="8666" xr:uid="{B1742B3F-F04A-46A7-9828-8E973F14E9E6}"/>
    <cellStyle name="Normal 10 9 5 2 2" xfId="19046" xr:uid="{12F12C3C-1009-41E4-BBFA-73E7EDC440C5}"/>
    <cellStyle name="Normal 10 9 5 3" xfId="11499" xr:uid="{A752D179-299D-4CED-84AC-43D333648C84}"/>
    <cellStyle name="Normal 10 9 5 3 2" xfId="21879" xr:uid="{CE83D025-6021-4861-A652-A8E895DDA20B}"/>
    <cellStyle name="Normal 10 9 5 4" xfId="24303" xr:uid="{7E973DDE-E521-4FF7-8B24-244FD6CEED26}"/>
    <cellStyle name="Normal 10 9 5 5" xfId="16213" xr:uid="{4CE5572E-57F1-406B-B8C2-60A4D9CDF3DA}"/>
    <cellStyle name="Normal 10 9 6" xfId="5016" xr:uid="{AEAAFD5F-4136-4B13-B97E-E1E6C09730CD}"/>
    <cellStyle name="Normal 10 9 6 2" xfId="14311" xr:uid="{4C8CA4C8-5764-4A18-B6E2-6CF1E28FDB22}"/>
    <cellStyle name="Normal 10 9 7" xfId="6764" xr:uid="{8784D988-4DCD-4478-948C-0E41BDC10F40}"/>
    <cellStyle name="Normal 10 9 7 2" xfId="17144" xr:uid="{25522DA6-EE50-4885-8B3B-D83433D1611A}"/>
    <cellStyle name="Normal 10 9 8" xfId="9597" xr:uid="{27AEA380-710C-4BDB-900B-A2D1A307B94E}"/>
    <cellStyle name="Normal 10 9 8 2" xfId="19977" xr:uid="{30E46A4B-4D08-4DB9-B09C-757CA4C06A5D}"/>
    <cellStyle name="Normal 10 9 9" xfId="23672" xr:uid="{85013132-E928-4914-B06F-88A658A30795}"/>
    <cellStyle name="Normal 11" xfId="660" xr:uid="{00000000-0005-0000-0000-000040040000}"/>
    <cellStyle name="Normal 11 10" xfId="3911" xr:uid="{B5FFDD0D-8E0B-4ED0-8A0D-4B8007D11A86}"/>
    <cellStyle name="Normal 11 10 2" xfId="8743" xr:uid="{AAB818BF-5CBB-4811-A7E4-A58D68CC5CE6}"/>
    <cellStyle name="Normal 11 10 2 2" xfId="19123" xr:uid="{C4FDB22F-4B32-4AFE-B1AC-B26D9CF0FEB6}"/>
    <cellStyle name="Normal 11 10 3" xfId="11576" xr:uid="{D8EDAFB7-A8BA-4FFF-91B2-6F2F30E36C13}"/>
    <cellStyle name="Normal 11 10 3 2" xfId="21956" xr:uid="{482897BE-7CE2-40D9-842C-3D6ACA578724}"/>
    <cellStyle name="Normal 11 10 4" xfId="27742" xr:uid="{34AA4C46-2A82-4BEC-A34F-A934DFD40F05}"/>
    <cellStyle name="Normal 11 10 5" xfId="16290" xr:uid="{D3184AC5-B09E-4D07-9B20-2FC93E3C3148}"/>
    <cellStyle name="Normal 11 11" xfId="5019" xr:uid="{4441E4E4-3C73-4FAC-9B9C-BDA790075A13}"/>
    <cellStyle name="Normal 11 11 2" xfId="14313" xr:uid="{646FA8FC-F484-45CF-B8FB-D6C592D859AF}"/>
    <cellStyle name="Normal 11 12" xfId="6766" xr:uid="{A351784F-7502-4117-838D-712C558F09FF}"/>
    <cellStyle name="Normal 11 12 2" xfId="17146" xr:uid="{2569FF26-C820-41A3-B9C6-C00588A74406}"/>
    <cellStyle name="Normal 11 13" xfId="9599" xr:uid="{A86FF662-0F53-4B38-8D1E-BE7AAF8E4A33}"/>
    <cellStyle name="Normal 11 13 2" xfId="19979" xr:uid="{0FC1EA5E-0F5F-486C-9AF6-605A65B49914}"/>
    <cellStyle name="Normal 11 14" xfId="22815" xr:uid="{5833387D-E9A9-4441-B9FE-4D9EAFAC98D4}"/>
    <cellStyle name="Normal 11 15" xfId="12488" xr:uid="{7EFC5989-DA7E-48B8-880F-CC6997E49A5D}"/>
    <cellStyle name="Normal 11 2" xfId="661" xr:uid="{00000000-0005-0000-0000-000041040000}"/>
    <cellStyle name="Normal 11 2 10" xfId="12543" xr:uid="{7E869A50-9584-4C5E-9D24-F234CDB98485}"/>
    <cellStyle name="Normal 11 2 2" xfId="662" xr:uid="{00000000-0005-0000-0000-000042040000}"/>
    <cellStyle name="Normal 11 2 2 2" xfId="663" xr:uid="{00000000-0005-0000-0000-000043040000}"/>
    <cellStyle name="Normal 11 2 2 2 2" xfId="5022" xr:uid="{BA8DA40D-765F-4216-82AB-BCD7EFE51A86}"/>
    <cellStyle name="Normal 11 2 2 2 2 2" xfId="26767" xr:uid="{D7BC8985-AC76-484A-83F1-F401BDDEC26E}"/>
    <cellStyle name="Normal 11 2 2 2 2 3" xfId="26093" xr:uid="{395AE3D6-859A-4CE7-A280-6E488F1674D3}"/>
    <cellStyle name="Normal 11 2 2 2 2 4" xfId="14316" xr:uid="{B2FC0D89-6FFE-420A-BBC4-6244EB26879D}"/>
    <cellStyle name="Normal 11 2 2 2 3" xfId="6769" xr:uid="{6ED8C70E-7C6C-4CA0-891E-0EEECA17AA0B}"/>
    <cellStyle name="Normal 11 2 2 2 3 2" xfId="27561" xr:uid="{094EEDDA-A4DD-4F1C-ABB6-2BE7049EC4E0}"/>
    <cellStyle name="Normal 11 2 2 2 3 3" xfId="17149" xr:uid="{6439F4BB-E5F4-4187-B455-B2E1C3FE540A}"/>
    <cellStyle name="Normal 11 2 2 2 4" xfId="9602" xr:uid="{18713007-5CA2-4DE3-A579-91CDBA2B003D}"/>
    <cellStyle name="Normal 11 2 2 2 4 2" xfId="19982" xr:uid="{B954F003-7930-465D-BCF0-331C99E7F348}"/>
    <cellStyle name="Normal 11 2 2 2 5" xfId="22838" xr:uid="{71469C86-025B-4C88-9D43-019C15117EF9}"/>
    <cellStyle name="Normal 11 2 2 2 6" xfId="13399" xr:uid="{86A143AF-F29F-4F80-B659-86F5E63994C2}"/>
    <cellStyle name="Normal 11 2 2 3" xfId="5021" xr:uid="{3666E523-EAB3-4F61-8F2A-1ED85699C265}"/>
    <cellStyle name="Normal 11 2 2 3 2" xfId="25103" xr:uid="{A78CBC4B-639F-4CB4-8708-3B4C0F09661D}"/>
    <cellStyle name="Normal 11 2 2 3 3" xfId="28020" xr:uid="{429137E1-1FD7-4D02-BE96-8AE50CA8DCE0}"/>
    <cellStyle name="Normal 11 2 2 3 4" xfId="14315" xr:uid="{92DA86C5-C158-4A16-B7A1-8B534FB7D785}"/>
    <cellStyle name="Normal 11 2 2 4" xfId="6768" xr:uid="{E0CD5663-441D-498F-A2EB-60988238896E}"/>
    <cellStyle name="Normal 11 2 2 4 2" xfId="23148" xr:uid="{B44FB618-BE3C-4955-9D18-97BD37EE7801}"/>
    <cellStyle name="Normal 11 2 2 4 3" xfId="26285" xr:uid="{32FF9B93-DE82-4AF8-A8A0-FB357E510D26}"/>
    <cellStyle name="Normal 11 2 2 4 4" xfId="17148" xr:uid="{A617F348-0250-40A7-9E68-6603C4F1233F}"/>
    <cellStyle name="Normal 11 2 2 5" xfId="9601" xr:uid="{669B17C0-DD9D-485B-8A13-678C00CFD102}"/>
    <cellStyle name="Normal 11 2 2 5 2" xfId="29370" xr:uid="{5BED36D4-72D3-43BB-A326-B56F2A7DB586}"/>
    <cellStyle name="Normal 11 2 2 5 3" xfId="19981" xr:uid="{04AF60EA-E3B2-4C0D-888A-5643CF5F053A}"/>
    <cellStyle name="Normal 11 2 2 6" xfId="24036" xr:uid="{2A976BB5-7227-426B-BAF5-710F9FB7AD66}"/>
    <cellStyle name="Normal 11 2 2 7" xfId="12701" xr:uid="{B9B44B2F-09F4-4F5A-81A4-A363C3B08CD8}"/>
    <cellStyle name="Normal 11 2 3" xfId="664" xr:uid="{00000000-0005-0000-0000-000044040000}"/>
    <cellStyle name="Normal 11 2 3 2" xfId="5023" xr:uid="{8D7B7765-0EE9-4AB0-9533-6D02F1D32CA6}"/>
    <cellStyle name="Normal 11 2 3 2 2" xfId="24060" xr:uid="{13EE7752-BAC5-4761-8D52-865BD1687F8B}"/>
    <cellStyle name="Normal 11 2 3 2 3" xfId="26422" xr:uid="{3F65E947-7EC7-4CA6-9FA9-31FBAAC4DB31}"/>
    <cellStyle name="Normal 11 2 3 2 4" xfId="14317" xr:uid="{36110C57-00AC-439B-9109-7B28C2CE2368}"/>
    <cellStyle name="Normal 11 2 3 3" xfId="6770" xr:uid="{D2360609-4E98-41CE-9402-047DAEBF7659}"/>
    <cellStyle name="Normal 11 2 3 3 2" xfId="25744" xr:uid="{9BF657A4-76E3-4294-96AC-9699E9AD370A}"/>
    <cellStyle name="Normal 11 2 3 3 3" xfId="28560" xr:uid="{5B8552F4-CAA9-45AB-A23A-F3B977DEA90C}"/>
    <cellStyle name="Normal 11 2 3 3 4" xfId="17150" xr:uid="{1EE0F6BE-5908-4A06-8918-BCBC0962A927}"/>
    <cellStyle name="Normal 11 2 3 4" xfId="9603" xr:uid="{E227C0A7-82F8-433F-AAF0-F42C79778371}"/>
    <cellStyle name="Normal 11 2 3 4 2" xfId="29371" xr:uid="{47494459-9E4E-4E1E-9967-DF12DF0B497D}"/>
    <cellStyle name="Normal 11 2 3 4 3" xfId="19983" xr:uid="{FC34B077-EBC7-4E7B-B96A-5617E40A1C2B}"/>
    <cellStyle name="Normal 11 2 3 5" xfId="25353" xr:uid="{2C1C60BF-0ED5-4A71-A86B-258F3212A8ED}"/>
    <cellStyle name="Normal 11 2 3 6" xfId="13136" xr:uid="{CE0F4D07-EED5-46F9-80EE-7ECBB432934E}"/>
    <cellStyle name="Normal 11 2 4" xfId="665" xr:uid="{00000000-0005-0000-0000-000045040000}"/>
    <cellStyle name="Normal 11 2 4 2" xfId="6771" xr:uid="{6FC13055-6C37-4A68-84C0-0EF1382DF28E}"/>
    <cellStyle name="Normal 11 2 4 2 2" xfId="27254" xr:uid="{41EC3C82-FA1C-4CB9-A3E7-F65B4905A12C}"/>
    <cellStyle name="Normal 11 2 4 2 3" xfId="17151" xr:uid="{2AEBD2DB-F0C3-47CB-BEF5-8D3B2C03CCC4}"/>
    <cellStyle name="Normal 11 2 4 3" xfId="9604" xr:uid="{149F13F6-B3CB-4D97-A0CE-2FFA9F125BEF}"/>
    <cellStyle name="Normal 11 2 4 3 2" xfId="19984" xr:uid="{05C9874B-CE67-4883-ABF1-BF3E014ED98B}"/>
    <cellStyle name="Normal 11 2 4 4" xfId="24290" xr:uid="{7EA0A519-3A89-48B0-9F76-76FA7FC64127}"/>
    <cellStyle name="Normal 11 2 4 5" xfId="14318" xr:uid="{3B4D1103-8FD6-4B6F-A67D-2616A7686505}"/>
    <cellStyle name="Normal 11 2 5" xfId="3912" xr:uid="{6D6FC8A0-19C3-4AFB-B0F3-1A70299C8861}"/>
    <cellStyle name="Normal 11 2 5 2" xfId="8744" xr:uid="{F42E2E87-920C-451F-A729-A8A289DF4DA6}"/>
    <cellStyle name="Normal 11 2 5 2 2" xfId="28971" xr:uid="{54456655-4F9A-48B2-BDC1-89B46144FB14}"/>
    <cellStyle name="Normal 11 2 5 2 3" xfId="19124" xr:uid="{65BFA062-C9FB-4635-A3E3-75513F96D177}"/>
    <cellStyle name="Normal 11 2 5 3" xfId="11577" xr:uid="{1B5C27D1-9672-4C2A-AFF7-0103D9DCCFF8}"/>
    <cellStyle name="Normal 11 2 5 3 2" xfId="21957" xr:uid="{D4500874-26D1-47F2-BA91-E45F7B7C840F}"/>
    <cellStyle name="Normal 11 2 5 4" xfId="25610" xr:uid="{FF225065-C54F-40C4-9707-1FAC0F1087E9}"/>
    <cellStyle name="Normal 11 2 5 5" xfId="16291" xr:uid="{93EDE843-9A22-4B3F-A14C-23A596433670}"/>
    <cellStyle name="Normal 11 2 6" xfId="5020" xr:uid="{3D522979-40D5-4A0D-812B-B82FFA87AAE4}"/>
    <cellStyle name="Normal 11 2 6 2" xfId="25733" xr:uid="{A09E37DF-F035-4BCA-A2E3-7A1295B00C72}"/>
    <cellStyle name="Normal 11 2 6 3" xfId="26553" xr:uid="{2C88A89D-BE01-464B-ACA7-6C72CCE9D11C}"/>
    <cellStyle name="Normal 11 2 6 4" xfId="14314" xr:uid="{7644D493-7267-4E52-AE60-1BA38E58EDDC}"/>
    <cellStyle name="Normal 11 2 7" xfId="6767" xr:uid="{41A70720-8E2A-42FE-9FBA-A60213032968}"/>
    <cellStyle name="Normal 11 2 7 2" xfId="27773" xr:uid="{ECB8DF8A-84B3-4F5D-B320-3B309D58FA40}"/>
    <cellStyle name="Normal 11 2 7 3" xfId="17147" xr:uid="{D41CF98A-C869-4219-9D61-63C9438080EF}"/>
    <cellStyle name="Normal 11 2 8" xfId="9600" xr:uid="{03680630-C21E-427F-A1D7-05E958DC8ADA}"/>
    <cellStyle name="Normal 11 2 8 2" xfId="19980" xr:uid="{8E89BE1B-ADF8-4A58-B216-FE5A5BCD1E3C}"/>
    <cellStyle name="Normal 11 2 9" xfId="23176" xr:uid="{81460E23-6EB1-49D8-A645-1A3E44E65310}"/>
    <cellStyle name="Normal 11 3" xfId="666" xr:uid="{00000000-0005-0000-0000-000046040000}"/>
    <cellStyle name="Normal 11 3 10" xfId="12544" xr:uid="{DE5CB4EC-3856-4404-8BD5-694F19EB3F2D}"/>
    <cellStyle name="Normal 11 3 2" xfId="667" xr:uid="{00000000-0005-0000-0000-000047040000}"/>
    <cellStyle name="Normal 11 3 2 2" xfId="668" xr:uid="{00000000-0005-0000-0000-000048040000}"/>
    <cellStyle name="Normal 11 3 2 2 2" xfId="5026" xr:uid="{C586F6EF-9902-4006-9902-EFBD3D1B3642}"/>
    <cellStyle name="Normal 11 3 2 2 2 2" xfId="26768" xr:uid="{0E88BB26-8DE8-4727-8EE1-C4104993574F}"/>
    <cellStyle name="Normal 11 3 2 2 2 3" xfId="26174" xr:uid="{9B686E4D-46C1-400F-BDB0-7E4DF50065AF}"/>
    <cellStyle name="Normal 11 3 2 2 2 4" xfId="14321" xr:uid="{4C7A75A4-55C7-4E8D-9CC7-EAF58D0D639A}"/>
    <cellStyle name="Normal 11 3 2 2 3" xfId="6774" xr:uid="{61E2EB25-B676-4750-8EF4-67A1701A3DF1}"/>
    <cellStyle name="Normal 11 3 2 2 3 2" xfId="27562" xr:uid="{9975980D-517F-4D31-8D2C-7D36363CCB32}"/>
    <cellStyle name="Normal 11 3 2 2 3 3" xfId="17154" xr:uid="{FB084660-5EC1-4824-888F-AAD9D6A5A50B}"/>
    <cellStyle name="Normal 11 3 2 2 4" xfId="9607" xr:uid="{B93F1DC8-F2EB-4222-9E05-D11416E9425E}"/>
    <cellStyle name="Normal 11 3 2 2 4 2" xfId="19987" xr:uid="{FA781ABD-CA61-4631-8DAF-3991ED4F265C}"/>
    <cellStyle name="Normal 11 3 2 2 5" xfId="24448" xr:uid="{DAC33619-D368-4550-A016-8622F25A9985}"/>
    <cellStyle name="Normal 11 3 2 2 6" xfId="13400" xr:uid="{D18452EE-469E-4F40-A03A-DF8D1F87B9CF}"/>
    <cellStyle name="Normal 11 3 2 3" xfId="5025" xr:uid="{DBAD4C82-4BF6-469F-81BD-0D549C5FFEAE}"/>
    <cellStyle name="Normal 11 3 2 3 2" xfId="23760" xr:uid="{EC0EF743-3D30-43D1-B983-4201625E7AD6}"/>
    <cellStyle name="Normal 11 3 2 3 3" xfId="28496" xr:uid="{8E1709E5-F404-41D5-B7E0-7AEA04AEB1FD}"/>
    <cellStyle name="Normal 11 3 2 3 4" xfId="14320" xr:uid="{5A480C38-8B8B-4B06-8B69-93FA2FF2396C}"/>
    <cellStyle name="Normal 11 3 2 4" xfId="6773" xr:uid="{05A750AD-AE05-48AD-B276-D9CA212BFE29}"/>
    <cellStyle name="Normal 11 3 2 4 2" xfId="24828" xr:uid="{0BBCF30A-9949-44A1-B8C4-E0C4D4D5D345}"/>
    <cellStyle name="Normal 11 3 2 4 3" xfId="28613" xr:uid="{C01ED12D-4FAB-49DF-A5F2-D3A87905D3BD}"/>
    <cellStyle name="Normal 11 3 2 4 4" xfId="17153" xr:uid="{3B0486EB-1E20-4ED3-A24E-DD6F37DF8F78}"/>
    <cellStyle name="Normal 11 3 2 5" xfId="9606" xr:uid="{549D58CD-3A88-48EC-9E8F-308ACBA6E02D}"/>
    <cellStyle name="Normal 11 3 2 5 2" xfId="29372" xr:uid="{EA46AE19-808A-4B5C-B068-F29641C577CC}"/>
    <cellStyle name="Normal 11 3 2 5 3" xfId="19986" xr:uid="{6B09AE4B-A9F8-4E59-AF75-B41B85C3F703}"/>
    <cellStyle name="Normal 11 3 2 6" xfId="23837" xr:uid="{27B6450B-2151-40CE-BF23-437819165869}"/>
    <cellStyle name="Normal 11 3 2 7" xfId="12702" xr:uid="{AEE0F9C2-DBED-4C83-9B30-1BFF1EF0E86D}"/>
    <cellStyle name="Normal 11 3 3" xfId="669" xr:uid="{00000000-0005-0000-0000-000049040000}"/>
    <cellStyle name="Normal 11 3 3 2" xfId="5027" xr:uid="{8C06DBC2-DDA8-4EF3-BD25-C5AA42C4564D}"/>
    <cellStyle name="Normal 11 3 3 2 2" xfId="26769" xr:uid="{A25B506B-BAF3-4505-8C8B-22FF2B6837ED}"/>
    <cellStyle name="Normal 11 3 3 2 3" xfId="28291" xr:uid="{CB6A426F-82A5-4260-A673-F81C3686242E}"/>
    <cellStyle name="Normal 11 3 3 2 4" xfId="14322" xr:uid="{0935CDD8-A7DB-4461-A014-80E9BEF715E7}"/>
    <cellStyle name="Normal 11 3 3 3" xfId="6775" xr:uid="{A41BC5D5-5123-4ED0-95F1-D9D160AC9C9D}"/>
    <cellStyle name="Normal 11 3 3 3 2" xfId="27563" xr:uid="{1A5F9BCC-B8AF-4809-8026-C15ADB9475A0}"/>
    <cellStyle name="Normal 11 3 3 3 3" xfId="26755" xr:uid="{477DA55A-367C-46B8-AC6D-106F743997AE}"/>
    <cellStyle name="Normal 11 3 3 3 4" xfId="17155" xr:uid="{93677684-FB0B-435D-A229-1C0AA2DA0D95}"/>
    <cellStyle name="Normal 11 3 3 4" xfId="9608" xr:uid="{6F0DFD3F-9895-4D8B-A8F5-981B36E0833D}"/>
    <cellStyle name="Normal 11 3 3 4 2" xfId="29373" xr:uid="{37D965CF-A197-4014-AFCA-5E70F1CD73C5}"/>
    <cellStyle name="Normal 11 3 3 4 3" xfId="19988" xr:uid="{296E0623-3297-40EC-93A6-E57B3F4A63A3}"/>
    <cellStyle name="Normal 11 3 3 5" xfId="24234" xr:uid="{0D851AD1-5272-4B55-9B36-BC31461895C4}"/>
    <cellStyle name="Normal 11 3 3 6" xfId="13137" xr:uid="{72F81136-ACE5-4FE5-A423-15E999396A2B}"/>
    <cellStyle name="Normal 11 3 4" xfId="670" xr:uid="{00000000-0005-0000-0000-00004A040000}"/>
    <cellStyle name="Normal 11 3 4 2" xfId="6776" xr:uid="{525E3984-2309-474D-8E61-2FBEDEDD798E}"/>
    <cellStyle name="Normal 11 3 4 2 2" xfId="27239" xr:uid="{18DF850A-9BB7-49F7-87DC-E6724D416728}"/>
    <cellStyle name="Normal 11 3 4 2 3" xfId="17156" xr:uid="{D4BEB83E-59B7-466C-B2C6-BE7ED1AC57D3}"/>
    <cellStyle name="Normal 11 3 4 3" xfId="9609" xr:uid="{7B93175C-3CC7-4031-B187-09D083BC8DD3}"/>
    <cellStyle name="Normal 11 3 4 3 2" xfId="19989" xr:uid="{EA99FA9B-4552-4798-981D-D2D03430BACB}"/>
    <cellStyle name="Normal 11 3 4 4" xfId="22881" xr:uid="{BA692C8E-869D-49A4-9FBB-086A65872992}"/>
    <cellStyle name="Normal 11 3 4 5" xfId="14323" xr:uid="{429B78E7-79ED-4010-8247-8AE18B06BFDD}"/>
    <cellStyle name="Normal 11 3 5" xfId="3913" xr:uid="{5F8D0651-3182-4A9E-AA1E-9C3AA1F77872}"/>
    <cellStyle name="Normal 11 3 5 2" xfId="8745" xr:uid="{1E1AD780-6E4E-4309-A722-2ECEAD03D09D}"/>
    <cellStyle name="Normal 11 3 5 2 2" xfId="28972" xr:uid="{30B45775-90E9-42E7-8B5C-46CCA9BAF7D7}"/>
    <cellStyle name="Normal 11 3 5 2 3" xfId="19125" xr:uid="{B67135CF-3284-4839-AAB7-7A6E3C0EBE03}"/>
    <cellStyle name="Normal 11 3 5 3" xfId="11578" xr:uid="{BD6BA976-0F9A-4F2C-90BB-CC1A607DED1A}"/>
    <cellStyle name="Normal 11 3 5 3 2" xfId="21958" xr:uid="{DE7A4E47-0D13-4BFE-8D85-77E6EBB294CC}"/>
    <cellStyle name="Normal 11 3 5 4" xfId="23999" xr:uid="{FC38D255-9A66-4C5C-B6F8-2FA9BE087CEF}"/>
    <cellStyle name="Normal 11 3 5 5" xfId="16292" xr:uid="{7DBADBA1-71E0-4C63-BF7C-8B98471971B0}"/>
    <cellStyle name="Normal 11 3 6" xfId="5024" xr:uid="{D4B640ED-396F-451B-B450-FED05EC40CCF}"/>
    <cellStyle name="Normal 11 3 6 2" xfId="23498" xr:uid="{45C3B587-B34B-4C0C-88D8-F99AF9F39D21}"/>
    <cellStyle name="Normal 11 3 6 3" xfId="27393" xr:uid="{D818418A-E729-4CFB-82CD-736FF1664127}"/>
    <cellStyle name="Normal 11 3 6 4" xfId="14319" xr:uid="{6A686EA7-3EC9-44F1-A330-0BA34D3C04DE}"/>
    <cellStyle name="Normal 11 3 7" xfId="6772" xr:uid="{AFE4D348-22E3-4EB0-8EB2-3C3195851085}"/>
    <cellStyle name="Normal 11 3 7 2" xfId="27384" xr:uid="{35B54A7C-0AE2-4961-8813-85FFE7E9F321}"/>
    <cellStyle name="Normal 11 3 7 3" xfId="17152" xr:uid="{E8A39245-1E46-4E1B-BEC6-4CE9E1F208E1}"/>
    <cellStyle name="Normal 11 3 8" xfId="9605" xr:uid="{E413EBD7-91A4-4C65-A0EC-EBF30833767A}"/>
    <cellStyle name="Normal 11 3 8 2" xfId="19985" xr:uid="{1B735CB8-671D-4E0E-B092-914FB5F16E02}"/>
    <cellStyle name="Normal 11 3 9" xfId="24660" xr:uid="{2AE20C54-B79E-4CDD-8E85-0E151CBDC13D}"/>
    <cellStyle name="Normal 11 4" xfId="671" xr:uid="{00000000-0005-0000-0000-00004B040000}"/>
    <cellStyle name="Normal 11 4 10" xfId="12545" xr:uid="{32DA3DB1-B217-4604-9AFD-0F53DC3D9D79}"/>
    <cellStyle name="Normal 11 4 2" xfId="672" xr:uid="{00000000-0005-0000-0000-00004C040000}"/>
    <cellStyle name="Normal 11 4 2 2" xfId="2894" xr:uid="{00000000-0005-0000-0000-000064030000}"/>
    <cellStyle name="Normal 11 4 2 2 2" xfId="6080" xr:uid="{638AB7AD-2EFD-4587-8170-B6C9ABC8A860}"/>
    <cellStyle name="Normal 11 4 2 2 2 2" xfId="27504" xr:uid="{44BCF25B-3303-491B-9398-AC74199A8FB7}"/>
    <cellStyle name="Normal 11 4 2 2 2 3" xfId="27958" xr:uid="{421CA5BC-66DE-4C11-8560-8085836A964F}"/>
    <cellStyle name="Normal 11 4 2 2 2 4" xfId="15558" xr:uid="{77D678A6-FB04-499A-8D50-6CC3EF7377B6}"/>
    <cellStyle name="Normal 11 4 2 2 3" xfId="8011" xr:uid="{92A64233-E5FA-4DF0-9033-18F2C8D20752}"/>
    <cellStyle name="Normal 11 4 2 2 3 2" xfId="27482" xr:uid="{A24A71F0-CF05-4172-B496-E2FD313B6CA9}"/>
    <cellStyle name="Normal 11 4 2 2 3 3" xfId="18391" xr:uid="{8535BAF6-E18C-4E47-A456-D14F8A6AAF7D}"/>
    <cellStyle name="Normal 11 4 2 2 4" xfId="10844" xr:uid="{0E33385C-032E-4B16-86D0-C2EC2609EB17}"/>
    <cellStyle name="Normal 11 4 2 2 4 2" xfId="21224" xr:uid="{0A965AF9-165C-4F2E-A797-A6545CDDAC86}"/>
    <cellStyle name="Normal 11 4 2 2 5" xfId="24841" xr:uid="{6C4EF4A7-F04B-40EB-B0CB-D2FB244C5B1D}"/>
    <cellStyle name="Normal 11 4 2 2 6" xfId="13401" xr:uid="{FF490721-9360-45FF-B598-4A6DEAEF1BD9}"/>
    <cellStyle name="Normal 11 4 2 3" xfId="5029" xr:uid="{09D41346-65F9-4754-8981-A6AE4D6D2B71}"/>
    <cellStyle name="Normal 11 4 2 3 2" xfId="23138" xr:uid="{A5B4D553-00F5-4278-A192-BCA5460DB1D2}"/>
    <cellStyle name="Normal 11 4 2 3 3" xfId="27655" xr:uid="{DA2178ED-C0B4-47E7-9A18-D04930947376}"/>
    <cellStyle name="Normal 11 4 2 3 4" xfId="14325" xr:uid="{8C3C65EE-A230-4AE1-A48F-8F19DD39C15D}"/>
    <cellStyle name="Normal 11 4 2 4" xfId="6778" xr:uid="{3FC43918-8A16-43A7-86EC-EF093A22A354}"/>
    <cellStyle name="Normal 11 4 2 4 2" xfId="26985" xr:uid="{F9C89338-8822-49FE-A0F9-344C1828451B}"/>
    <cellStyle name="Normal 11 4 2 4 3" xfId="28196" xr:uid="{CAFE39BD-9339-49FD-BE1D-24FC802D2383}"/>
    <cellStyle name="Normal 11 4 2 4 4" xfId="17158" xr:uid="{BE195126-BF42-46F0-80F9-B7BDBD2D837F}"/>
    <cellStyle name="Normal 11 4 2 5" xfId="9611" xr:uid="{FA3BF229-151C-4960-B5B6-9BD084993B34}"/>
    <cellStyle name="Normal 11 4 2 5 2" xfId="29374" xr:uid="{C66D6D37-59E4-46D1-9486-9A0AA0B9946A}"/>
    <cellStyle name="Normal 11 4 2 5 3" xfId="19991" xr:uid="{15262610-0F77-49C1-8B94-420F88791E14}"/>
    <cellStyle name="Normal 11 4 2 6" xfId="23280" xr:uid="{9B5595E7-9D85-47DE-A5FF-B00EA32836C6}"/>
    <cellStyle name="Normal 11 4 2 7" xfId="12703" xr:uid="{CE0D822D-5F48-4257-89C6-FAE62D7003F1}"/>
    <cellStyle name="Normal 11 4 3" xfId="673" xr:uid="{00000000-0005-0000-0000-00004D040000}"/>
    <cellStyle name="Normal 11 4 3 2" xfId="5030" xr:uid="{0C5810A7-7868-4A70-B763-EFD90EACFF69}"/>
    <cellStyle name="Normal 11 4 3 2 2" xfId="27263" xr:uid="{95ED38D0-6E85-4036-B35C-1751487878B3}"/>
    <cellStyle name="Normal 11 4 3 2 3" xfId="28067" xr:uid="{04B9A4C7-6478-42D6-90BF-88A3E2705691}"/>
    <cellStyle name="Normal 11 4 3 2 4" xfId="14326" xr:uid="{5C58E733-5A2F-4AD8-8A2A-8E8AFD15AB66}"/>
    <cellStyle name="Normal 11 4 3 3" xfId="6779" xr:uid="{D2ABF370-7D95-4DC2-9860-4CF5DB0775BE}"/>
    <cellStyle name="Normal 11 4 3 3 2" xfId="27795" xr:uid="{8DB23A2A-405D-4EF1-BDCA-91298B2F4FDA}"/>
    <cellStyle name="Normal 11 4 3 3 3" xfId="28404" xr:uid="{542C35E4-DE9B-4FD1-AC17-9798A51217D5}"/>
    <cellStyle name="Normal 11 4 3 3 4" xfId="17159" xr:uid="{69FE33AE-1816-4A43-89F9-3170E4FBBB41}"/>
    <cellStyle name="Normal 11 4 3 4" xfId="9612" xr:uid="{DC1B4FCE-FA02-4419-A0F4-7832434EF505}"/>
    <cellStyle name="Normal 11 4 3 4 2" xfId="29375" xr:uid="{1B44CD20-4F94-4165-8758-24170B523D18}"/>
    <cellStyle name="Normal 11 4 3 4 3" xfId="19992" xr:uid="{6EEE6ED3-74BF-4802-9021-5CF73EF5E5E3}"/>
    <cellStyle name="Normal 11 4 3 5" xfId="23337" xr:uid="{913A5553-8E2D-491A-9ECD-001DA73C9D57}"/>
    <cellStyle name="Normal 11 4 3 6" xfId="13138" xr:uid="{D9C8ABD3-EB57-455D-B81C-45325FB4E9B5}"/>
    <cellStyle name="Normal 11 4 4" xfId="2311" xr:uid="{00000000-0005-0000-0000-000062030000}"/>
    <cellStyle name="Normal 11 4 4 2" xfId="7438" xr:uid="{394811E4-217E-4816-8676-94FAE0589D3B}"/>
    <cellStyle name="Normal 11 4 4 2 2" xfId="26726" xr:uid="{1AF97864-D37D-4037-84D1-6CCD2AE37F6A}"/>
    <cellStyle name="Normal 11 4 4 2 3" xfId="17818" xr:uid="{22C4DDA3-0E64-4F06-8798-CE2CF1C14E38}"/>
    <cellStyle name="Normal 11 4 4 3" xfId="10271" xr:uid="{9A3D01F3-3A79-4FC6-B0B3-6124229E4D93}"/>
    <cellStyle name="Normal 11 4 4 3 2" xfId="20651" xr:uid="{C29B0363-002B-411E-895A-035368462CED}"/>
    <cellStyle name="Normal 11 4 4 4" xfId="25164" xr:uid="{D83C62A1-72F3-433C-BBC3-3EA1C796A097}"/>
    <cellStyle name="Normal 11 4 4 5" xfId="14985" xr:uid="{E5B598D3-FBC0-4B13-8358-920035AFF140}"/>
    <cellStyle name="Normal 11 4 5" xfId="3914" xr:uid="{9902BB13-0532-49D2-AEAD-792FC1809C68}"/>
    <cellStyle name="Normal 11 4 5 2" xfId="8746" xr:uid="{15F0FC37-5EC8-4DBB-AB36-1807EBF63018}"/>
    <cellStyle name="Normal 11 4 5 2 2" xfId="28973" xr:uid="{8CB43262-9F07-43E1-A748-EC554C77FA7B}"/>
    <cellStyle name="Normal 11 4 5 2 3" xfId="19126" xr:uid="{75928AAB-E63A-4E0D-B91B-1CB56A039DA7}"/>
    <cellStyle name="Normal 11 4 5 3" xfId="11579" xr:uid="{0405A663-ADD8-4A00-B9EC-955BAA456DF8}"/>
    <cellStyle name="Normal 11 4 5 3 2" xfId="21959" xr:uid="{23CC4FBC-7AC6-4FC7-BB7E-4EC14EF4FD8B}"/>
    <cellStyle name="Normal 11 4 5 4" xfId="23501" xr:uid="{CFD8BA40-1C3D-4CC8-8CB4-2F43131FAC8C}"/>
    <cellStyle name="Normal 11 4 5 5" xfId="16293" xr:uid="{608C74BC-40EF-43E7-8644-7C6CDFA9BA1E}"/>
    <cellStyle name="Normal 11 4 6" xfId="5028" xr:uid="{530B1860-0E38-4AB1-82D5-34D2D503466A}"/>
    <cellStyle name="Normal 11 4 6 2" xfId="26625" xr:uid="{6E4FFAB8-89DA-48A3-860E-AECD758CC5DF}"/>
    <cellStyle name="Normal 11 4 6 3" xfId="28681" xr:uid="{3FB66B60-3A9D-4335-8BCD-F245C49E3A54}"/>
    <cellStyle name="Normal 11 4 6 4" xfId="14324" xr:uid="{D3CE1157-80D7-4098-A91E-25BC0F82AE7C}"/>
    <cellStyle name="Normal 11 4 7" xfId="6777" xr:uid="{FA6FE495-F3FF-4302-943D-6B551539A985}"/>
    <cellStyle name="Normal 11 4 7 2" xfId="26817" xr:uid="{C8C05CDF-F846-41C0-A7BD-E6BF2BBE40CA}"/>
    <cellStyle name="Normal 11 4 7 3" xfId="17157" xr:uid="{C919DAC2-5ED6-4CA6-9C63-167B91DD9B7C}"/>
    <cellStyle name="Normal 11 4 8" xfId="9610" xr:uid="{E9EBDB79-4531-45D4-BD3C-274B2FF4B4C8}"/>
    <cellStyle name="Normal 11 4 8 2" xfId="19990" xr:uid="{FFA46CB1-C19C-4FD7-86AB-486C0515D668}"/>
    <cellStyle name="Normal 11 4 9" xfId="24256" xr:uid="{E8D0F19D-FDF9-43A5-91F0-731DE19A0A38}"/>
    <cellStyle name="Normal 11 5" xfId="674" xr:uid="{00000000-0005-0000-0000-00004E040000}"/>
    <cellStyle name="Normal 11 5 10" xfId="12542" xr:uid="{51AC1F11-C3FE-4EE9-8A11-26E03486E04E}"/>
    <cellStyle name="Normal 11 5 2" xfId="675" xr:uid="{00000000-0005-0000-0000-00004F040000}"/>
    <cellStyle name="Normal 11 5 2 2" xfId="5032" xr:uid="{2ECDA429-4EC8-4F67-98C9-7D876071CA03}"/>
    <cellStyle name="Normal 11 5 2 2 2" xfId="23179" xr:uid="{D6939B94-C692-4BBC-915C-45AE47A84439}"/>
    <cellStyle name="Normal 11 5 2 2 3" xfId="28360" xr:uid="{D36EC450-F19F-4975-AFB9-0B6FBC0C572B}"/>
    <cellStyle name="Normal 11 5 2 2 4" xfId="14328" xr:uid="{5D1E616E-3750-4D32-8DF1-D7426BDEB46B}"/>
    <cellStyle name="Normal 11 5 2 3" xfId="6781" xr:uid="{D1E164DC-1B11-469A-A7D5-A802A85B6DB3}"/>
    <cellStyle name="Normal 11 5 2 3 2" xfId="27565" xr:uid="{88109015-6CD9-4DC7-AE64-38E719ED4739}"/>
    <cellStyle name="Normal 11 5 2 3 3" xfId="28263" xr:uid="{0F2F7947-5A46-4A3D-8922-F710568EAD34}"/>
    <cellStyle name="Normal 11 5 2 3 4" xfId="17161" xr:uid="{D65AD02B-E74C-4006-B96B-120B8260D3AF}"/>
    <cellStyle name="Normal 11 5 2 4" xfId="9614" xr:uid="{E3B27907-6F21-42C4-BE25-292AEB6116F5}"/>
    <cellStyle name="Normal 11 5 2 4 2" xfId="29376" xr:uid="{88499F2D-8EDE-4595-B670-5C59F4C4079E}"/>
    <cellStyle name="Normal 11 5 2 4 3" xfId="19994" xr:uid="{A0AC8923-E63F-4815-87E4-1F847DC99337}"/>
    <cellStyle name="Normal 11 5 2 5" xfId="22897" xr:uid="{10AC2A4C-25B8-407B-86EB-D23AC8AE782F}"/>
    <cellStyle name="Normal 11 5 2 6" xfId="13670" xr:uid="{76BB1F48-F840-4163-B2ED-D67E928F6313}"/>
    <cellStyle name="Normal 11 5 3" xfId="2711" xr:uid="{00000000-0005-0000-0000-000068030000}"/>
    <cellStyle name="Normal 11 5 3 2" xfId="5929" xr:uid="{6F92EF33-8D36-4526-A477-9E3E38C0EF3D}"/>
    <cellStyle name="Normal 11 5 3 2 2" xfId="28482" xr:uid="{3D87EF29-19C2-41BB-8C2A-1F71A97B2050}"/>
    <cellStyle name="Normal 11 5 3 2 3" xfId="15382" xr:uid="{61F7D16C-D0BE-4935-AD5F-5C37E576F00C}"/>
    <cellStyle name="Normal 11 5 3 3" xfId="7835" xr:uid="{DC9D65AA-0A05-4438-B41F-99F031A1D619}"/>
    <cellStyle name="Normal 11 5 3 3 2" xfId="18215" xr:uid="{39276640-D55F-4F75-835D-12F838513141}"/>
    <cellStyle name="Normal 11 5 3 4" xfId="10668" xr:uid="{37F29275-441E-4E18-BABE-CF5B89C41A13}"/>
    <cellStyle name="Normal 11 5 3 4 2" xfId="21048" xr:uid="{5843CE77-DEA0-46CE-BA6D-3AA8FC5A9BC7}"/>
    <cellStyle name="Normal 11 5 3 5" xfId="24015" xr:uid="{4F462E06-2789-43B4-9538-4BFEF5954722}"/>
    <cellStyle name="Normal 11 5 3 6" xfId="13135" xr:uid="{99B4E794-325F-4CD6-91D4-ACCEC952CE5D}"/>
    <cellStyle name="Normal 11 5 4" xfId="2310" xr:uid="{00000000-0005-0000-0000-000066030000}"/>
    <cellStyle name="Normal 11 5 4 2" xfId="7437" xr:uid="{35B10574-9D4D-4578-AC4E-A61C69771504}"/>
    <cellStyle name="Normal 11 5 4 2 2" xfId="27376" xr:uid="{C8368EE2-DA1F-43DE-8F75-E476DF764D55}"/>
    <cellStyle name="Normal 11 5 4 2 3" xfId="17817" xr:uid="{419A3659-2A11-44E1-A28C-26C85944F939}"/>
    <cellStyle name="Normal 11 5 4 3" xfId="10270" xr:uid="{C8B48D61-49CA-4B57-9C8B-DBD170D7F774}"/>
    <cellStyle name="Normal 11 5 4 3 2" xfId="20650" xr:uid="{DCC9D1B5-17C8-42D9-BC5F-22A86B416D42}"/>
    <cellStyle name="Normal 11 5 4 4" xfId="25359" xr:uid="{5C49BD4A-9C02-47AF-9DA1-A08A087E6962}"/>
    <cellStyle name="Normal 11 5 4 5" xfId="14984" xr:uid="{A07DE548-936A-4CB8-94E7-52FA4E3A9589}"/>
    <cellStyle name="Normal 11 5 5" xfId="3837" xr:uid="{D19BC1C9-2E10-4B47-B0C8-B6F0346CE62D}"/>
    <cellStyle name="Normal 11 5 5 2" xfId="8670" xr:uid="{98449998-45F3-41E3-BEFC-C7A5CD274203}"/>
    <cellStyle name="Normal 11 5 5 2 2" xfId="19050" xr:uid="{D9DFE239-6AE4-49FD-91BC-4D8FE9CC916D}"/>
    <cellStyle name="Normal 11 5 5 3" xfId="11503" xr:uid="{ECB60C65-AE28-4FD2-A77A-C8F5F5E542F8}"/>
    <cellStyle name="Normal 11 5 5 3 2" xfId="21883" xr:uid="{D537F629-95BF-4A91-AE3A-8202DF7F1EAD}"/>
    <cellStyle name="Normal 11 5 5 4" xfId="26818" xr:uid="{1132127F-3DB5-46A5-BB43-6BCF4B34D10F}"/>
    <cellStyle name="Normal 11 5 5 5" xfId="16217" xr:uid="{7BA8269A-E710-4EEF-BE55-A3B6C7D256FA}"/>
    <cellStyle name="Normal 11 5 6" xfId="5031" xr:uid="{ACC57913-C41D-415C-AB56-B836E90863CC}"/>
    <cellStyle name="Normal 11 5 6 2" xfId="14327" xr:uid="{3918465B-9A15-4C3E-9B12-CCF9B5CA9EF1}"/>
    <cellStyle name="Normal 11 5 7" xfId="6780" xr:uid="{BA1E19AF-9C0A-4A8D-8781-6A9D8108365F}"/>
    <cellStyle name="Normal 11 5 7 2" xfId="17160" xr:uid="{8BE4348E-2A2B-4371-99E8-1FAAFC57962E}"/>
    <cellStyle name="Normal 11 5 8" xfId="9613" xr:uid="{1EF09A24-7522-4965-91FA-F627EED0F86E}"/>
    <cellStyle name="Normal 11 5 8 2" xfId="19993" xr:uid="{36C7FCF1-DF08-49D1-B277-C0EA1EF462A2}"/>
    <cellStyle name="Normal 11 5 9" xfId="23309" xr:uid="{0BB148A3-0364-4042-9D78-23888DA62354}"/>
    <cellStyle name="Normal 11 6" xfId="676" xr:uid="{00000000-0005-0000-0000-000050040000}"/>
    <cellStyle name="Normal 11 6 2" xfId="3143" xr:uid="{00000000-0005-0000-0000-00006A030000}"/>
    <cellStyle name="Normal 11 6 2 2" xfId="6201" xr:uid="{BD2FB26E-5A54-4702-8AD8-BF4594B190BE}"/>
    <cellStyle name="Normal 11 6 2 2 2" xfId="27433" xr:uid="{8411C2E7-6F5C-4B86-9ABF-BFF24311035C}"/>
    <cellStyle name="Normal 11 6 2 2 3" xfId="27278" xr:uid="{99477210-CFF4-4DA4-9107-C7EDD774EF58}"/>
    <cellStyle name="Normal 11 6 2 2 4" xfId="15770" xr:uid="{2A1554A1-6644-46C6-AD6B-A491CE4466C2}"/>
    <cellStyle name="Normal 11 6 2 3" xfId="8223" xr:uid="{1977EEAB-C78B-4F89-A0A2-57B4FE295A7A}"/>
    <cellStyle name="Normal 11 6 2 3 2" xfId="28868" xr:uid="{9AEE0E77-4E08-48C3-9C2F-5E9C4C8DCA98}"/>
    <cellStyle name="Normal 11 6 2 3 3" xfId="18603" xr:uid="{4FB95FB6-A6BC-4810-A27B-07F758FEBEF0}"/>
    <cellStyle name="Normal 11 6 2 4" xfId="11056" xr:uid="{5DC9A81C-8400-4BF9-B424-33BD0E155F50}"/>
    <cellStyle name="Normal 11 6 2 4 2" xfId="21436" xr:uid="{3245FFD4-9E08-459A-805A-681AC8FDAD7D}"/>
    <cellStyle name="Normal 11 6 2 5" xfId="24378" xr:uid="{9788469F-2D8A-4D77-A45D-F5DD89018255}"/>
    <cellStyle name="Normal 11 6 2 6" xfId="13671" xr:uid="{6D5378A5-9F6A-4DD9-88B5-A35EDAE7891B}"/>
    <cellStyle name="Normal 11 6 3" xfId="2859" xr:uid="{00000000-0005-0000-0000-00006B030000}"/>
    <cellStyle name="Normal 11 6 3 2" xfId="6072" xr:uid="{15DD6167-203B-433F-A9E3-2A16E6DED355}"/>
    <cellStyle name="Normal 11 6 3 2 2" xfId="26194" xr:uid="{4BEDC51B-725A-4593-9E6F-94F99D7F80AA}"/>
    <cellStyle name="Normal 11 6 3 2 3" xfId="15528" xr:uid="{49E981A8-79E2-4F5A-B95F-10B2AB8193C5}"/>
    <cellStyle name="Normal 11 6 3 3" xfId="7981" xr:uid="{08214E28-A72D-40B5-A0FF-BBC0FE4C1529}"/>
    <cellStyle name="Normal 11 6 3 3 2" xfId="18361" xr:uid="{43EB3EFD-E78F-4679-BBDC-835B346BDB3B}"/>
    <cellStyle name="Normal 11 6 3 4" xfId="10814" xr:uid="{A1CE415C-D7A7-430E-B35E-FA2D26E8C63C}"/>
    <cellStyle name="Normal 11 6 3 4 2" xfId="21194" xr:uid="{3E53748C-901F-4ABE-B0FB-05984115E6B7}"/>
    <cellStyle name="Normal 11 6 3 5" xfId="24150" xr:uid="{D95C5E7B-8D7F-4AFD-9FFC-363BC5D9368F}"/>
    <cellStyle name="Normal 11 6 3 6" xfId="13348" xr:uid="{A7160CAA-E05C-42CC-9C4E-7CF2940DD71A}"/>
    <cellStyle name="Normal 11 6 4" xfId="4150" xr:uid="{8897D64D-3888-4BB8-9522-58EB076CD29F}"/>
    <cellStyle name="Normal 11 6 4 2" xfId="8922" xr:uid="{34FD39BE-6E6B-4AD5-BEC0-389BB156B5B3}"/>
    <cellStyle name="Normal 11 6 4 2 2" xfId="29021" xr:uid="{96374AE3-3679-4035-B9B3-F79B3DA14166}"/>
    <cellStyle name="Normal 11 6 4 2 3" xfId="19302" xr:uid="{217AB037-360E-43AE-B0B0-259481AA9338}"/>
    <cellStyle name="Normal 11 6 4 3" xfId="11755" xr:uid="{A9DA5D51-E46E-4BCB-8481-C81DCA54B20A}"/>
    <cellStyle name="Normal 11 6 4 3 2" xfId="22135" xr:uid="{2FF41ADB-2ECD-4F50-AC3B-147B5FE36219}"/>
    <cellStyle name="Normal 11 6 4 4" xfId="28484" xr:uid="{75AA98EB-F151-4117-9127-C1275A9C0006}"/>
    <cellStyle name="Normal 11 6 4 5" xfId="16469" xr:uid="{078E3D01-56AA-4595-9FB7-B04864440EC3}"/>
    <cellStyle name="Normal 11 6 5" xfId="5033" xr:uid="{CC1A95E0-B1E7-46CF-AFFF-52BB857E64C8}"/>
    <cellStyle name="Normal 11 6 5 2" xfId="27489" xr:uid="{64B45BFB-1BBC-4084-97A0-74B6A5E9A3EA}"/>
    <cellStyle name="Normal 11 6 5 3" xfId="14329" xr:uid="{FA70D1E4-E891-43DE-A664-7C2EE46E6787}"/>
    <cellStyle name="Normal 11 6 6" xfId="6782" xr:uid="{7D48E33C-69FE-439E-942C-4531C77FC840}"/>
    <cellStyle name="Normal 11 6 6 2" xfId="17162" xr:uid="{C9D6E1D2-24A2-448A-B67A-2510BAAC2BC4}"/>
    <cellStyle name="Normal 11 6 7" xfId="9615" xr:uid="{D7C41B80-F05F-49AC-9D45-D2A58C8503A3}"/>
    <cellStyle name="Normal 11 6 7 2" xfId="19995" xr:uid="{B05B765F-6156-4216-9857-FFAFC4C46E29}"/>
    <cellStyle name="Normal 11 6 8" xfId="25569" xr:uid="{F67A65D7-3B24-4110-8BA4-D4600D14EC47}"/>
    <cellStyle name="Normal 11 6 9" xfId="12700" xr:uid="{7B8BA89E-E580-44A4-B170-94A6475269B6}"/>
    <cellStyle name="Normal 11 7" xfId="677" xr:uid="{00000000-0005-0000-0000-000051040000}"/>
    <cellStyle name="Normal 11 7 2" xfId="5034" xr:uid="{E2F2A623-6DC7-4ADF-87D8-C8404433EF29}"/>
    <cellStyle name="Normal 11 7 2 2" xfId="24299" xr:uid="{6658F537-39AE-4CEA-A705-BFA760AE7921}"/>
    <cellStyle name="Normal 11 7 2 3" xfId="28287" xr:uid="{4AF7F0B1-F341-4D19-B61E-35484FCA54DA}"/>
    <cellStyle name="Normal 11 7 2 4" xfId="14330" xr:uid="{172FED5F-EF95-4CE1-895E-131F5BFE53E3}"/>
    <cellStyle name="Normal 11 7 3" xfId="6783" xr:uid="{C70B7F4A-CFDA-408D-8E8C-60D74F6957C8}"/>
    <cellStyle name="Normal 11 7 3 2" xfId="26915" xr:uid="{45EE320C-490B-472A-84F1-B3CD9D7A21FE}"/>
    <cellStyle name="Normal 11 7 3 3" xfId="17163" xr:uid="{DA37AFFF-3F63-4AF7-BA68-6F52E5231E45}"/>
    <cellStyle name="Normal 11 7 4" xfId="9616" xr:uid="{207D58B0-82A5-4E81-BBD0-2A00B8F9B192}"/>
    <cellStyle name="Normal 11 7 4 2" xfId="19996" xr:uid="{217F3421-304B-4632-AAD6-496D87CB8017}"/>
    <cellStyle name="Normal 11 7 5" xfId="24073" xr:uid="{17114C85-D6E0-4CA6-8C08-BE54408EB7E6}"/>
    <cellStyle name="Normal 11 7 6" xfId="13398" xr:uid="{FA874369-E5D4-4170-94AB-236BD918FFB8}"/>
    <cellStyle name="Normal 11 8" xfId="2651" xr:uid="{00000000-0005-0000-0000-00006D030000}"/>
    <cellStyle name="Normal 11 8 2" xfId="5913" xr:uid="{3C16B3C4-9BA2-4BA5-B56C-569FDC9C4593}"/>
    <cellStyle name="Normal 11 8 2 2" xfId="26111" xr:uid="{54BF3F3F-E486-4A98-8F86-41E336AFA9FE}"/>
    <cellStyle name="Normal 11 8 2 3" xfId="15323" xr:uid="{C9968FD0-A6FD-4FFC-8DD2-8D5D8F8B13DB}"/>
    <cellStyle name="Normal 11 8 3" xfId="7776" xr:uid="{1CBB693E-D222-4711-9277-F48DC820F811}"/>
    <cellStyle name="Normal 11 8 3 2" xfId="18156" xr:uid="{695EB2FB-8162-4F8F-AB9B-77C49AC9BC6D}"/>
    <cellStyle name="Normal 11 8 4" xfId="10609" xr:uid="{9DDBDCA2-A42D-46D7-A65A-9B5B5F7571DF}"/>
    <cellStyle name="Normal 11 8 4 2" xfId="20989" xr:uid="{E64107D0-E411-4EED-ABAC-042DFC620510}"/>
    <cellStyle name="Normal 11 8 5" xfId="24148" xr:uid="{DE3B9CCD-AB2F-43CC-8B21-43E9D3C24ECA}"/>
    <cellStyle name="Normal 11 8 6" xfId="13053" xr:uid="{683EF287-66DA-4C6E-89BD-CBED583B0E34}"/>
    <cellStyle name="Normal 11 9" xfId="2256" xr:uid="{00000000-0005-0000-0000-000059030000}"/>
    <cellStyle name="Normal 11 9 2" xfId="7383" xr:uid="{CC45CD05-6C38-4C8F-969D-40CD46DD4EC2}"/>
    <cellStyle name="Normal 11 9 2 2" xfId="27280" xr:uid="{72E147AB-D952-44EA-AF13-327D60A7B6A6}"/>
    <cellStyle name="Normal 11 9 2 3" xfId="17763" xr:uid="{8A41127B-A9DB-421D-8BAB-419AD756C79D}"/>
    <cellStyle name="Normal 11 9 3" xfId="10216" xr:uid="{1EAA9FB2-92CE-410F-B029-E2AE91B18BE7}"/>
    <cellStyle name="Normal 11 9 3 2" xfId="20596" xr:uid="{4321BE4B-2DA1-492D-8447-49E3C6028460}"/>
    <cellStyle name="Normal 11 9 4" xfId="23172" xr:uid="{9FB7D291-3478-42A8-8F80-95239D39C086}"/>
    <cellStyle name="Normal 11 9 5" xfId="14930" xr:uid="{9FD45EBF-AC69-4791-830E-35A1B66B4468}"/>
    <cellStyle name="Normal 12" xfId="678" xr:uid="{00000000-0005-0000-0000-000052040000}"/>
    <cellStyle name="Normal 12 10" xfId="22965" xr:uid="{033343EA-8A5A-4D18-A061-28041EF0DCC6}"/>
    <cellStyle name="Normal 12 11" xfId="12496" xr:uid="{C76A44B9-FF9F-49AA-868F-89A514942165}"/>
    <cellStyle name="Normal 12 2" xfId="679" xr:uid="{00000000-0005-0000-0000-000053040000}"/>
    <cellStyle name="Normal 12 2 2" xfId="5036" xr:uid="{AD475A3E-73E0-4B12-B0FE-634B3B93A6DB}"/>
    <cellStyle name="Normal 12 2 2 2" xfId="25710" xr:uid="{7DEF7E45-F8D2-4063-B834-3C42CF35FB5A}"/>
    <cellStyle name="Normal 12 2 2 3" xfId="28324" xr:uid="{47B5D16A-CAC2-48DD-97F0-0C9E4E57B817}"/>
    <cellStyle name="Normal 12 2 2 4" xfId="14332" xr:uid="{073FA9A3-B4A4-40BF-82B1-D44419344B16}"/>
    <cellStyle name="Normal 12 2 3" xfId="6785" xr:uid="{7E55DEA3-BC79-4550-9BF7-EE947CFB9519}"/>
    <cellStyle name="Normal 12 2 3 2" xfId="26153" xr:uid="{81BE5766-15C6-4192-B29B-386BCB362BB7}"/>
    <cellStyle name="Normal 12 2 3 3" xfId="28618" xr:uid="{41EE9D90-22B5-4D91-B56D-7AEBE4D80B29}"/>
    <cellStyle name="Normal 12 2 3 4" xfId="17165" xr:uid="{EB77552A-3E39-4B3A-B257-4C2ECD7599FC}"/>
    <cellStyle name="Normal 12 2 4" xfId="9618" xr:uid="{F376DB83-EF64-4A8A-8A23-F57AF8F0224E}"/>
    <cellStyle name="Normal 12 2 4 2" xfId="29377" xr:uid="{16BF253E-C692-4009-9718-45A3A081B9C4}"/>
    <cellStyle name="Normal 12 2 4 3" xfId="19998" xr:uid="{C7955B86-9016-4C69-83B8-7A3A2A612F4F}"/>
    <cellStyle name="Normal 12 2 5" xfId="23084" xr:uid="{01633C0A-A72D-4EE4-9F1A-3DF12E369B3B}"/>
    <cellStyle name="Normal 12 2 6" xfId="13349" xr:uid="{04ADC0D9-B86A-46C2-99CE-0C892D77FB6D}"/>
    <cellStyle name="Normal 12 3" xfId="3144" xr:uid="{00000000-0005-0000-0000-000070030000}"/>
    <cellStyle name="Normal 12 3 2" xfId="6202" xr:uid="{7D022FC5-7870-45D9-8D59-60C6C14ADAA5}"/>
    <cellStyle name="Normal 12 3 2 2" xfId="22821" xr:uid="{A94978FC-D56E-43B3-9DC5-0274A2631273}"/>
    <cellStyle name="Normal 12 3 2 3" xfId="28691" xr:uid="{B751A062-B9D7-469D-A5F7-D39FB081053B}"/>
    <cellStyle name="Normal 12 3 2 4" xfId="15771" xr:uid="{12715E97-5114-4E2C-8FB6-DE55CB85D0A7}"/>
    <cellStyle name="Normal 12 3 3" xfId="8224" xr:uid="{280E29AF-96C5-490F-A35E-4FE1D8B8925E}"/>
    <cellStyle name="Normal 12 3 3 2" xfId="28869" xr:uid="{DB1364C7-AF5D-4030-A5A3-4EC5C448E437}"/>
    <cellStyle name="Normal 12 3 3 3" xfId="18604" xr:uid="{4A4433A0-54AB-4011-AC64-8F7A09961B7A}"/>
    <cellStyle name="Normal 12 3 4" xfId="11057" xr:uid="{967ED9CC-BE3E-49B9-B845-28C03999D68A}"/>
    <cellStyle name="Normal 12 3 4 2" xfId="21437" xr:uid="{709F180A-4DE2-4C8B-8544-6FE558FA0956}"/>
    <cellStyle name="Normal 12 3 5" xfId="23530" xr:uid="{D5234BF6-12FD-419A-8C41-7A9641DE3930}"/>
    <cellStyle name="Normal 12 3 6" xfId="13672" xr:uid="{0E151977-D1A2-40E0-AF8A-9538AD77A839}"/>
    <cellStyle name="Normal 12 4" xfId="2659" xr:uid="{00000000-0005-0000-0000-000071030000}"/>
    <cellStyle name="Normal 12 4 2" xfId="5919" xr:uid="{770C451C-813B-4FF8-B587-13F9DBD1EDDF}"/>
    <cellStyle name="Normal 12 4 2 2" xfId="26365" xr:uid="{A71634E2-0DF5-493D-84C0-FC73DA14EE97}"/>
    <cellStyle name="Normal 12 4 2 3" xfId="15331" xr:uid="{CC0B48EF-C0F2-4E06-A1BC-09A8A75F57FE}"/>
    <cellStyle name="Normal 12 4 3" xfId="7784" xr:uid="{BE42800C-35A8-4D46-A402-C7092A9B236B}"/>
    <cellStyle name="Normal 12 4 3 2" xfId="18164" xr:uid="{7B232A74-B0B6-4F4E-96AB-6D93C640B5A0}"/>
    <cellStyle name="Normal 12 4 4" xfId="10617" xr:uid="{FA08CA2A-FAAF-443C-9DDE-1D77E1DEA92C}"/>
    <cellStyle name="Normal 12 4 4 2" xfId="20997" xr:uid="{92F78D94-E3D1-471E-BEDA-A74745FCF85D}"/>
    <cellStyle name="Normal 12 4 5" xfId="23750" xr:uid="{DD1E9B09-6FEC-4C59-9677-7A102651FFEB}"/>
    <cellStyle name="Normal 12 4 6" xfId="13061" xr:uid="{A5C88BF8-7A2F-4C5B-A0D7-BBF24B97022B}"/>
    <cellStyle name="Normal 12 5" xfId="2264" xr:uid="{00000000-0005-0000-0000-00006E030000}"/>
    <cellStyle name="Normal 12 5 2" xfId="7391" xr:uid="{7E50454D-933B-4840-8B3F-BB52394ED944}"/>
    <cellStyle name="Normal 12 5 2 2" xfId="17771" xr:uid="{4048479F-63F7-41DF-BC82-7A11D85C922E}"/>
    <cellStyle name="Normal 12 5 3" xfId="10224" xr:uid="{F12FA1EC-A2E7-45E9-BE43-2774C2E1BC84}"/>
    <cellStyle name="Normal 12 5 3 2" xfId="20604" xr:uid="{B9D70D8E-2672-4BF9-9869-6734F15C2519}"/>
    <cellStyle name="Normal 12 5 4" xfId="24477" xr:uid="{DFAA973F-326E-446E-A2AD-301ABEE1A675}"/>
    <cellStyle name="Normal 12 5 5" xfId="14938" xr:uid="{10721356-729C-4D58-94C5-73C19FEC5DA1}"/>
    <cellStyle name="Normal 12 6" xfId="3787" xr:uid="{FC5D471A-BA1A-4CEB-A00A-3C532FA45458}"/>
    <cellStyle name="Normal 12 6 2" xfId="8626" xr:uid="{4A058FC5-A2EB-4011-AFB4-00F15F2B6912}"/>
    <cellStyle name="Normal 12 6 2 2" xfId="19006" xr:uid="{317FE9FD-0925-4241-B2DD-16B933DBA824}"/>
    <cellStyle name="Normal 12 6 3" xfId="11459" xr:uid="{F70DC20A-4CB9-48B4-9B61-85C555A8C8E9}"/>
    <cellStyle name="Normal 12 6 3 2" xfId="21839" xr:uid="{0810842A-5B40-4B7C-9C40-6719AEEE95F9}"/>
    <cellStyle name="Normal 12 6 4" xfId="16173" xr:uid="{5BB47EA7-B128-4837-9360-E10735DAAB63}"/>
    <cellStyle name="Normal 12 7" xfId="5035" xr:uid="{D8E44DB6-B01F-4F4D-BD68-0CD5A36983BA}"/>
    <cellStyle name="Normal 12 7 2" xfId="14331" xr:uid="{8BB7854B-15D0-42A0-B9E8-58D48B1E44D2}"/>
    <cellStyle name="Normal 12 8" xfId="6784" xr:uid="{A16B3C71-8F9F-450E-843E-AC7EFF0240D8}"/>
    <cellStyle name="Normal 12 8 2" xfId="17164" xr:uid="{B73FF3CB-5A5C-4E83-9F3D-74B341F1AA0B}"/>
    <cellStyle name="Normal 12 9" xfId="9617" xr:uid="{1F8F4189-B832-4E1E-A1D8-D39FD28B04F1}"/>
    <cellStyle name="Normal 12 9 2" xfId="19997" xr:uid="{8DD72BD7-34D7-44AA-991F-BA6B4ED22B16}"/>
    <cellStyle name="Normal 13" xfId="680" xr:uid="{00000000-0005-0000-0000-000054040000}"/>
    <cellStyle name="Normal 13 2" xfId="2857" xr:uid="{00000000-0005-0000-0000-000073030000}"/>
    <cellStyle name="Normal 13 2 2" xfId="6070" xr:uid="{AA45E48B-09ED-4685-8AB6-AA6F639FBB2D}"/>
    <cellStyle name="Normal 13 2 2 2" xfId="27453" xr:uid="{0ECDDCD3-2C26-43D1-B28A-9066ED64A0C3}"/>
    <cellStyle name="Normal 13 2 2 3" xfId="15526" xr:uid="{5315A895-933C-4175-B1C5-5A178C13C8AC}"/>
    <cellStyle name="Normal 13 2 3" xfId="7979" xr:uid="{D6ED7299-EB16-4696-9CA3-92A77439F31C}"/>
    <cellStyle name="Normal 13 2 3 2" xfId="18359" xr:uid="{D5E1AFA7-D19D-42A0-9BA6-AB9511E67ADC}"/>
    <cellStyle name="Normal 13 2 4" xfId="10812" xr:uid="{A6E33D61-2B9E-43E3-8C2E-E87F8B37CAB6}"/>
    <cellStyle name="Normal 13 2 4 2" xfId="21192" xr:uid="{0F36D579-9F20-4F18-916E-96830EF010CE}"/>
    <cellStyle name="Normal 13 2 5" xfId="25076" xr:uid="{4FF1AE43-EA66-47B5-B73F-454B5E6A16AC}"/>
    <cellStyle name="Normal 13 2 6" xfId="13346" xr:uid="{D4F3D36C-A7FC-4FDC-AAE9-E1EEBC23B8B9}"/>
    <cellStyle name="Normal 13 3" xfId="5037" xr:uid="{5EF0DBC1-19E6-4D57-AA65-7566483BF4E3}"/>
    <cellStyle name="Normal 13 3 2" xfId="23887" xr:uid="{BAF24BDA-9EA4-4E49-9C2F-0A1B24FBA196}"/>
    <cellStyle name="Normal 13 3 3" xfId="14333" xr:uid="{9DE4D361-8895-4AF1-9B4A-485DAAF66D82}"/>
    <cellStyle name="Normal 13 3 4" xfId="30031" xr:uid="{A3EAF4AB-5115-481D-A447-9586BF9ECF1A}"/>
    <cellStyle name="Normal 13 4" xfId="6786" xr:uid="{E5B61214-23AE-4E08-9C32-6624FB8807D7}"/>
    <cellStyle name="Normal 13 4 2" xfId="24750" xr:uid="{30EAA314-B589-4A22-96C7-402013D2E5F1}"/>
    <cellStyle name="Normal 13 4 3" xfId="17166" xr:uid="{CD1AFCFF-8A29-40F4-BCB3-13A9938CCB65}"/>
    <cellStyle name="Normal 13 5" xfId="9619" xr:uid="{A64C81F3-8753-4787-8678-DA3C0B4E0D5D}"/>
    <cellStyle name="Normal 13 5 2" xfId="19999" xr:uid="{6AD10095-07EB-44EC-BF77-DAA26E917E4A}"/>
    <cellStyle name="Normal 13 6" xfId="24643" xr:uid="{C31D4092-6773-469F-B36E-534BE4E414D1}"/>
    <cellStyle name="Normal 13 7" xfId="12654" xr:uid="{8816A397-40EB-4D81-AB75-F4B738433536}"/>
    <cellStyle name="Normal 14" xfId="681" xr:uid="{00000000-0005-0000-0000-000055040000}"/>
    <cellStyle name="Normal 14 2" xfId="5038" xr:uid="{0D3D8E5F-1EDF-435C-B1B0-BD478797D276}"/>
    <cellStyle name="Normal 14 2 2" xfId="24478" xr:uid="{C034AB12-76B5-486A-9894-6A048BC7366A}"/>
    <cellStyle name="Normal 14 2 3" xfId="27542" xr:uid="{2A7A1040-187C-4B84-82AB-F3A4C14E60F4}"/>
    <cellStyle name="Normal 14 2 4" xfId="14334" xr:uid="{1F912A46-1F27-4E86-990F-1ED3312AE108}"/>
    <cellStyle name="Normal 14 3" xfId="6787" xr:uid="{F3711F9B-2A3C-4CD8-BBD7-40DE750693A8}"/>
    <cellStyle name="Normal 14 3 2" xfId="26276" xr:uid="{2E219A78-E01D-45C7-835F-4A082BBDE51C}"/>
    <cellStyle name="Normal 14 3 3" xfId="17167" xr:uid="{98E27F91-1457-4546-AA50-24A60B093E5D}"/>
    <cellStyle name="Normal 14 4" xfId="9620" xr:uid="{24ACE589-6F58-480C-A0A9-E0CCB13410CC}"/>
    <cellStyle name="Normal 14 4 2" xfId="20000" xr:uid="{34A16C81-10AF-4836-996D-F492EE7E1506}"/>
    <cellStyle name="Normal 14 5" xfId="24460" xr:uid="{B2C5D97A-D174-4AE7-8B7D-B2C708EFC8E7}"/>
    <cellStyle name="Normal 14 6" xfId="13352" xr:uid="{A6F71BD5-6E29-429D-86A0-A3FE750FA4A2}"/>
    <cellStyle name="Normal 15" xfId="2426" xr:uid="{00000000-0005-0000-0000-000075030000}"/>
    <cellStyle name="Normal 15 2" xfId="23095" xr:uid="{2C9AB8CE-D120-4791-BB69-A1D95A2CF072}"/>
    <cellStyle name="Normal 15 3" xfId="25234" xr:uid="{43C97933-000E-4EB9-ADD0-F68EC944A8A0}"/>
    <cellStyle name="Normal 15 4" xfId="29985" xr:uid="{4C44E769-B72D-47F8-BFD8-967FDABB778E}"/>
    <cellStyle name="Normal 16" xfId="2425" xr:uid="{00000000-0005-0000-0000-000076030000}"/>
    <cellStyle name="Normal 16 2" xfId="5725" xr:uid="{B477EC25-0A93-45EF-93C3-5F54D32200CD}"/>
    <cellStyle name="Normal 16 2 2" xfId="28319" xr:uid="{D5DCF4FC-BC09-4702-B3D6-AB3F7724FBFD}"/>
    <cellStyle name="Normal 16 2 3" xfId="15099" xr:uid="{29037CB6-2C9A-47AC-9730-FFD64DBF95FD}"/>
    <cellStyle name="Normal 16 3" xfId="7552" xr:uid="{63D701BD-ABDA-4964-8C51-6402DDBE271A}"/>
    <cellStyle name="Normal 16 3 2" xfId="17932" xr:uid="{9D219CFE-1969-42B2-A553-D5847A6DA9DD}"/>
    <cellStyle name="Normal 16 4" xfId="10385" xr:uid="{D2522661-93A0-4956-9697-D1730F5CFA20}"/>
    <cellStyle name="Normal 16 4 2" xfId="20765" xr:uid="{5137FD37-CDFD-4897-8D9B-C3DCFC154183}"/>
    <cellStyle name="Normal 16 5" xfId="25181" xr:uid="{7A977A69-078F-4B3B-A863-D178A5FF7356}"/>
    <cellStyle name="Normal 16 6" xfId="12812" xr:uid="{29E9BBF2-7804-4601-B0CA-D6862E03B065}"/>
    <cellStyle name="Normal 17" xfId="4845" xr:uid="{4EC3EDA1-0B49-4397-ACE6-F65BB86475E3}"/>
    <cellStyle name="Normal 17 2" xfId="26264" xr:uid="{F9058EFE-70AF-4C20-8F8B-416CE835CA40}"/>
    <cellStyle name="Normal 17 3" xfId="14133" xr:uid="{19AEF679-6457-4A98-AD6A-ED8181B653C8}"/>
    <cellStyle name="Normal 17 4" xfId="29613" xr:uid="{1408406F-0F3E-4B32-8FAF-E9953EA12EC1}"/>
    <cellStyle name="Normal 17 5" xfId="29588" xr:uid="{4ED93E39-21EF-4DCF-B005-6E3097EA06BD}"/>
    <cellStyle name="Normal 17 5 2" xfId="29640" xr:uid="{45B16796-CAAF-4DF6-B906-098BDC71E282}"/>
    <cellStyle name="Normal 17 5 2 2" xfId="30107" xr:uid="{F7E39ECD-4D10-4D07-8F21-75FAF9DEBFA7}"/>
    <cellStyle name="Normal 17 5 3" xfId="30382" xr:uid="{B45CE350-A162-4B94-B9BF-8DDA18EE9D32}"/>
    <cellStyle name="Normal 17 5 4" xfId="30369" xr:uid="{8603D28E-B236-4EC6-AE4B-CCA2E34ECDF2}"/>
    <cellStyle name="Normal 17 5 4 2" xfId="31708" xr:uid="{8378316B-0AEB-4628-8314-F5A160EE652A}"/>
    <cellStyle name="Normal 17 6" xfId="29638" xr:uid="{2615603F-F587-465C-9DB1-DFE5AAD13470}"/>
    <cellStyle name="Normal 17 6 2" xfId="30106" xr:uid="{1CE297B0-511C-45BD-82B6-9F5EFC6F4E9E}"/>
    <cellStyle name="Normal 17 7" xfId="30352" xr:uid="{B6AE06BD-E46D-4EF1-88E1-B52B46EEF606}"/>
    <cellStyle name="Normal 17 7 2" xfId="31692" xr:uid="{715E5696-15DC-46D7-B1F6-6B19405350CB}"/>
    <cellStyle name="Normal 18" xfId="6586" xr:uid="{41350291-B8D4-4B0F-BB97-B6A2FEFF55C8}"/>
    <cellStyle name="Normal 18 2" xfId="16966" xr:uid="{A08ADA9E-880A-423A-BC21-A77F0F152E4B}"/>
    <cellStyle name="Normal 19" xfId="9419" xr:uid="{EEFE1ADD-8068-4691-A806-69EFDD9F49C8}"/>
    <cellStyle name="Normal 19 2" xfId="19799" xr:uid="{B56B06F7-E066-401E-BD37-8901D45D37C2}"/>
    <cellStyle name="Normal 2" xfId="682" xr:uid="{00000000-0005-0000-0000-000056040000}"/>
    <cellStyle name="Normal 2 10" xfId="683" xr:uid="{00000000-0005-0000-0000-000057040000}"/>
    <cellStyle name="Normal 2 10 10" xfId="9621" xr:uid="{6A978DBD-1903-4566-A76F-D9BD2824005F}"/>
    <cellStyle name="Normal 2 10 10 2" xfId="20001" xr:uid="{FCAF2797-04A4-45F3-AAB4-4974094B7C05}"/>
    <cellStyle name="Normal 2 10 11" xfId="24309" xr:uid="{7CE40F8D-2C6C-40A0-827F-401595517E6B}"/>
    <cellStyle name="Normal 2 10 12" xfId="12546" xr:uid="{D8F2B4BC-75C0-46DD-AA3E-912AAFB27616}"/>
    <cellStyle name="Normal 2 10 2" xfId="684" xr:uid="{00000000-0005-0000-0000-000058040000}"/>
    <cellStyle name="Normal 2 10 2 10" xfId="12704" xr:uid="{03590174-D100-4823-9470-1F863032040F}"/>
    <cellStyle name="Normal 2 10 2 2" xfId="685" xr:uid="{00000000-0005-0000-0000-000059040000}"/>
    <cellStyle name="Normal 2 10 2 2 2" xfId="5041" xr:uid="{4B1D97E6-96DB-48FB-BE29-9C4A808EEAF1}"/>
    <cellStyle name="Normal 2 10 2 2 2 2" xfId="25027" xr:uid="{85EF3525-AC41-4E56-B053-2013675EAF5F}"/>
    <cellStyle name="Normal 2 10 2 2 2 3" xfId="27770" xr:uid="{E3908DE8-2AA8-4280-BAA0-A0384637A422}"/>
    <cellStyle name="Normal 2 10 2 2 2 4" xfId="14337" xr:uid="{715D0DB7-0BAC-4BB5-8734-41CF55C22CDC}"/>
    <cellStyle name="Normal 2 10 2 2 3" xfId="6790" xr:uid="{0E5A8F5D-0961-4D45-9D50-F9720832934F}"/>
    <cellStyle name="Normal 2 10 2 2 3 2" xfId="27569" xr:uid="{FC2BD4B1-3FF0-4C9B-B62C-30EB7E056146}"/>
    <cellStyle name="Normal 2 10 2 2 3 3" xfId="28314" xr:uid="{2E712B32-BDE8-415B-A965-6709DFF53A01}"/>
    <cellStyle name="Normal 2 10 2 2 3 4" xfId="17170" xr:uid="{7732C903-252A-4177-B4EE-01EA203637C3}"/>
    <cellStyle name="Normal 2 10 2 2 4" xfId="9623" xr:uid="{90E5D0CC-8E0F-4145-AD1C-7A6B585F163D}"/>
    <cellStyle name="Normal 2 10 2 2 4 2" xfId="29378" xr:uid="{48816090-0EC0-4318-9EF0-31208B402F94}"/>
    <cellStyle name="Normal 2 10 2 2 4 3" xfId="20003" xr:uid="{BAC9179B-5B3E-4B5E-946C-494A9C64BE30}"/>
    <cellStyle name="Normal 2 10 2 2 5" xfId="24022" xr:uid="{69D296D9-4E64-4349-A6C1-12380EBC0D27}"/>
    <cellStyle name="Normal 2 10 2 2 6" xfId="13673" xr:uid="{21AB60BC-1520-40B2-80EB-15E14175247D}"/>
    <cellStyle name="Normal 2 10 2 3" xfId="2712" xr:uid="{00000000-0005-0000-0000-00007B030000}"/>
    <cellStyle name="Normal 2 10 2 3 2" xfId="5930" xr:uid="{6F9B445A-F519-4F2B-841F-0828963C8272}"/>
    <cellStyle name="Normal 2 10 2 3 2 2" xfId="27657" xr:uid="{84CDA419-4F55-43FC-ADC1-410564068752}"/>
    <cellStyle name="Normal 2 10 2 3 2 3" xfId="15383" xr:uid="{4BF48A87-A58E-48C5-B237-DBBC0B37BCFF}"/>
    <cellStyle name="Normal 2 10 2 3 3" xfId="7836" xr:uid="{756D2142-0636-4E39-AA65-B82595E47ED9}"/>
    <cellStyle name="Normal 2 10 2 3 3 2" xfId="18216" xr:uid="{8974FC1F-3940-4551-8566-90BF8E1DBE46}"/>
    <cellStyle name="Normal 2 10 2 3 4" xfId="10669" xr:uid="{981C3D8B-0BC7-4C56-8B70-DF9DCC096F32}"/>
    <cellStyle name="Normal 2 10 2 3 4 2" xfId="21049" xr:uid="{04A75ED6-0273-48B9-957F-A9EF01D42227}"/>
    <cellStyle name="Normal 2 10 2 3 5" xfId="23045" xr:uid="{A8EBECA3-327C-48A7-853D-6A48EDFE396E}"/>
    <cellStyle name="Normal 2 10 2 3 6" xfId="13139" xr:uid="{C2DFDE86-C1D5-41D4-BE4E-0A9C42D6D918}"/>
    <cellStyle name="Normal 2 10 2 4" xfId="2420" xr:uid="{00000000-0005-0000-0000-000079030000}"/>
    <cellStyle name="Normal 2 10 2 4 2" xfId="7547" xr:uid="{3B36CAC2-FF81-448A-95FB-1AA5EF72530D}"/>
    <cellStyle name="Normal 2 10 2 4 2 2" xfId="27933" xr:uid="{D2FE575E-6C08-4270-98DA-54828BC91846}"/>
    <cellStyle name="Normal 2 10 2 4 2 3" xfId="17927" xr:uid="{F6D443BF-C32A-492D-865E-6B60716A332A}"/>
    <cellStyle name="Normal 2 10 2 4 3" xfId="10380" xr:uid="{78384D6C-1B9B-4ED5-A6E0-75FBD89CE93B}"/>
    <cellStyle name="Normal 2 10 2 4 3 2" xfId="20760" xr:uid="{B112BDC5-E73D-4943-A297-053DD2012967}"/>
    <cellStyle name="Normal 2 10 2 4 4" xfId="24924" xr:uid="{54163CFA-A981-416D-A52A-8376976FC0C9}"/>
    <cellStyle name="Normal 2 10 2 4 5" xfId="15094" xr:uid="{5725EBF2-79D5-45F0-9961-B3DD42B887C3}"/>
    <cellStyle name="Normal 2 10 2 5" xfId="3916" xr:uid="{BD5E7341-68BF-4756-8305-A435157C6732}"/>
    <cellStyle name="Normal 2 10 2 5 2" xfId="8748" xr:uid="{7215D1F5-0354-459D-8EC2-14DB0923EF4F}"/>
    <cellStyle name="Normal 2 10 2 5 2 2" xfId="19128" xr:uid="{1B946FF3-D8FF-49C9-8E18-EDA76F7B3291}"/>
    <cellStyle name="Normal 2 10 2 5 3" xfId="11581" xr:uid="{A2149190-495C-499F-817F-63A921074BCE}"/>
    <cellStyle name="Normal 2 10 2 5 3 2" xfId="21961" xr:uid="{CCB3DD2F-6369-4CCF-A0BB-9B6FD6A06564}"/>
    <cellStyle name="Normal 2 10 2 5 4" xfId="26099" xr:uid="{12B3E98C-809D-4A86-BBB9-BCD3ED4B0349}"/>
    <cellStyle name="Normal 2 10 2 5 5" xfId="16295" xr:uid="{12D5A544-ABFE-4F3E-BCE3-3E0259E3DDDD}"/>
    <cellStyle name="Normal 2 10 2 6" xfId="5040" xr:uid="{D5B2E7E1-955B-4DE0-AE72-078AEA147FA3}"/>
    <cellStyle name="Normal 2 10 2 6 2" xfId="14336" xr:uid="{B1481CA9-47DB-478D-B9E6-EDCB74F5F9FE}"/>
    <cellStyle name="Normal 2 10 2 7" xfId="6789" xr:uid="{836EDE06-7085-4C14-AD6D-C9F5F92FC2A3}"/>
    <cellStyle name="Normal 2 10 2 7 2" xfId="17169" xr:uid="{38C9EFBA-9DB9-48BD-96E0-0CB7D0C9787F}"/>
    <cellStyle name="Normal 2 10 2 8" xfId="9622" xr:uid="{B9D44309-A423-4CC3-8623-A597779FE67A}"/>
    <cellStyle name="Normal 2 10 2 8 2" xfId="20002" xr:uid="{D7D18A0B-24F2-45BA-8A57-C998D2A2B2F1}"/>
    <cellStyle name="Normal 2 10 2 9" xfId="23586" xr:uid="{8CE583E1-4E59-4591-9A6A-677E69EF0669}"/>
    <cellStyle name="Normal 2 10 3" xfId="686" xr:uid="{00000000-0005-0000-0000-00005A040000}"/>
    <cellStyle name="Normal 2 10 3 2" xfId="4449" xr:uid="{056BFCF5-1274-4918-A4DB-F87B2191CBDF}"/>
    <cellStyle name="Normal 2 10 3 2 2" xfId="9221" xr:uid="{050CFBA6-16B7-4853-A509-E414C781678D}"/>
    <cellStyle name="Normal 2 10 3 2 2 2" xfId="29214" xr:uid="{2BA3FFC7-FF5D-4274-8170-8C001DC032FF}"/>
    <cellStyle name="Normal 2 10 3 2 2 3" xfId="19601" xr:uid="{3F2C4159-088E-40FF-8CC1-40E4F01F2175}"/>
    <cellStyle name="Normal 2 10 3 2 3" xfId="12054" xr:uid="{1737CD57-5D2B-42D0-AF93-FA54A6266609}"/>
    <cellStyle name="Normal 2 10 3 2 3 2" xfId="22434" xr:uid="{92A273E8-584A-4750-B49B-6A439EE7CDCF}"/>
    <cellStyle name="Normal 2 10 3 2 4" xfId="25658" xr:uid="{939EA17D-5404-42BF-9BCE-F96FB7F08C8C}"/>
    <cellStyle name="Normal 2 10 3 2 5" xfId="16768" xr:uid="{5BD07587-E792-4E60-81B5-E88AF2F62CBA}"/>
    <cellStyle name="Normal 2 10 3 3" xfId="5042" xr:uid="{A07D5222-E95C-4645-B95C-D413E152A2E0}"/>
    <cellStyle name="Normal 2 10 3 3 2" xfId="24507" xr:uid="{E4FB581A-5B57-460F-9BFE-9BBB58D36D54}"/>
    <cellStyle name="Normal 2 10 3 3 3" xfId="26533" xr:uid="{EB907162-DEC4-4F5E-9493-D102550CE772}"/>
    <cellStyle name="Normal 2 10 3 3 4" xfId="14338" xr:uid="{42913208-0214-447A-AAC1-150923146ADA}"/>
    <cellStyle name="Normal 2 10 3 4" xfId="6791" xr:uid="{C7792434-52BD-4AF3-90AC-0E6F0DB2DE3B}"/>
    <cellStyle name="Normal 2 10 3 4 2" xfId="24387" xr:uid="{ACBB8426-ADCF-4399-A188-1C03473A4B6F}"/>
    <cellStyle name="Normal 2 10 3 4 3" xfId="25865" xr:uid="{C99A89DD-C295-4A1A-AEFA-162926ACA3B9}"/>
    <cellStyle name="Normal 2 10 3 4 4" xfId="17171" xr:uid="{0F2D2FA9-4751-42CD-9D77-7FED9BC3B7DD}"/>
    <cellStyle name="Normal 2 10 3 5" xfId="9624" xr:uid="{D3E6235E-5788-4E8F-827B-7F0456FA5E08}"/>
    <cellStyle name="Normal 2 10 3 5 2" xfId="29379" xr:uid="{23296332-AF0F-4B31-8C10-BDC4A4C91A07}"/>
    <cellStyle name="Normal 2 10 3 5 3" xfId="20004" xr:uid="{0A543DC3-5871-41AF-A95F-CCCD8399027A}"/>
    <cellStyle name="Normal 2 10 3 6" xfId="23881" xr:uid="{88A6EF82-244A-4931-A304-409A70362C02}"/>
    <cellStyle name="Normal 2 10 3 7" xfId="13674" xr:uid="{35D9751C-52C4-44B3-AE92-A0BE2C32FF41}"/>
    <cellStyle name="Normal 2 10 4" xfId="687" xr:uid="{00000000-0005-0000-0000-00005B040000}"/>
    <cellStyle name="Normal 2 10 4 2" xfId="5043" xr:uid="{F0F1627E-1D02-477B-9062-80DFA671F4A1}"/>
    <cellStyle name="Normal 2 10 4 2 2" xfId="25678" xr:uid="{EFD2D526-1985-4BBF-B4E7-627FD67D47DC}"/>
    <cellStyle name="Normal 2 10 4 2 3" xfId="27923" xr:uid="{C17E5783-7881-49DD-859E-5D6DC5FCDACD}"/>
    <cellStyle name="Normal 2 10 4 2 4" xfId="14339" xr:uid="{0D9E0302-872C-41EE-AAD3-1D698F8F637D}"/>
    <cellStyle name="Normal 2 10 4 3" xfId="6792" xr:uid="{2E122C95-0419-48D1-B781-FE19679BDA09}"/>
    <cellStyle name="Normal 2 10 4 3 2" xfId="26672" xr:uid="{756C9BF8-7F4E-4D5D-BFEA-0DC97959D1C8}"/>
    <cellStyle name="Normal 2 10 4 3 3" xfId="17172" xr:uid="{6C9C85BD-F9DC-424A-8FA1-5460624278FD}"/>
    <cellStyle name="Normal 2 10 4 4" xfId="9625" xr:uid="{326FC538-9A19-44D5-B746-510789696F5A}"/>
    <cellStyle name="Normal 2 10 4 4 2" xfId="20005" xr:uid="{C629BCCB-DEA1-46F1-8FCC-A0F4FCAC0B9B}"/>
    <cellStyle name="Normal 2 10 4 5" xfId="24325" xr:uid="{D3B42B4B-9B2D-4347-967B-69A50EED4634}"/>
    <cellStyle name="Normal 2 10 4 6" xfId="13402" xr:uid="{0F9FA0E0-BEE7-41CF-AF3D-4AB2C0132119}"/>
    <cellStyle name="Normal 2 10 5" xfId="2503" xr:uid="{00000000-0005-0000-0000-00007E030000}"/>
    <cellStyle name="Normal 2 10 5 2" xfId="5783" xr:uid="{35CEC759-4A6C-40CC-BF8A-236861E32D53}"/>
    <cellStyle name="Normal 2 10 5 2 2" xfId="28491" xr:uid="{45F6E169-BB30-4E7B-9E02-EE4370FD78A0}"/>
    <cellStyle name="Normal 2 10 5 2 3" xfId="15175" xr:uid="{1C2128C8-39D5-467D-B67D-C52C1ACE183E}"/>
    <cellStyle name="Normal 2 10 5 3" xfId="7628" xr:uid="{58E3CCDA-41AC-456B-8B87-365313B280B1}"/>
    <cellStyle name="Normal 2 10 5 3 2" xfId="18008" xr:uid="{3B8B6460-2202-4356-BD8D-D6C673D66CAF}"/>
    <cellStyle name="Normal 2 10 5 4" xfId="10461" xr:uid="{7BD48EB6-81F0-4168-9D24-324DCFC2998C}"/>
    <cellStyle name="Normal 2 10 5 4 2" xfId="20841" xr:uid="{E05399EA-7298-4A1B-8A5D-E719A730BCFD}"/>
    <cellStyle name="Normal 2 10 5 5" xfId="23021" xr:uid="{A4F06588-7611-44B0-941D-2B3DAE839F8A}"/>
    <cellStyle name="Normal 2 10 5 6" xfId="12891" xr:uid="{77731914-FBAD-4C62-8728-7EB91800362C}"/>
    <cellStyle name="Normal 2 10 6" xfId="2312" xr:uid="{00000000-0005-0000-0000-000078030000}"/>
    <cellStyle name="Normal 2 10 6 2" xfId="7439" xr:uid="{823EDB6F-E493-41CE-A857-F74FF97C3104}"/>
    <cellStyle name="Normal 2 10 6 2 2" xfId="28348" xr:uid="{F9D97EDC-77FD-4C92-8C2F-CB40999DFDDD}"/>
    <cellStyle name="Normal 2 10 6 2 3" xfId="17819" xr:uid="{F5C772A3-31A2-4AF6-92E9-FDFC9BB82E61}"/>
    <cellStyle name="Normal 2 10 6 3" xfId="10272" xr:uid="{97712D6C-5236-40BF-BEE6-725451375070}"/>
    <cellStyle name="Normal 2 10 6 3 2" xfId="20652" xr:uid="{68EC7E14-846C-47E4-A899-7D9526CC3A2A}"/>
    <cellStyle name="Normal 2 10 6 4" xfId="24082" xr:uid="{4D8E30FC-2E63-43FE-A0C3-711DD8F4D046}"/>
    <cellStyle name="Normal 2 10 6 5" xfId="14986" xr:uid="{1181DD5C-0855-4543-8E8D-3FA0D1405AC4}"/>
    <cellStyle name="Normal 2 10 7" xfId="3786" xr:uid="{518FA295-D8E6-4FED-B958-7995796B86E0}"/>
    <cellStyle name="Normal 2 10 7 2" xfId="8625" xr:uid="{DF8E0C14-C08B-4D4E-8B85-5D64FADE70B5}"/>
    <cellStyle name="Normal 2 10 7 2 2" xfId="19005" xr:uid="{ACBA6765-E82B-40E4-8880-08D673526B82}"/>
    <cellStyle name="Normal 2 10 7 3" xfId="11458" xr:uid="{B3B5DF78-D8AF-4EDA-998E-39990D31FCD8}"/>
    <cellStyle name="Normal 2 10 7 3 2" xfId="21838" xr:uid="{92F6B062-43CF-4C49-BC32-F58100DAAC0E}"/>
    <cellStyle name="Normal 2 10 7 4" xfId="26543" xr:uid="{740D2E73-59CD-42D3-B046-5A1CFF56CCE5}"/>
    <cellStyle name="Normal 2 10 7 5" xfId="16172" xr:uid="{E850A9D8-B814-422E-8901-B9B7BCB32F8B}"/>
    <cellStyle name="Normal 2 10 8" xfId="5039" xr:uid="{8B8E9146-C08B-4340-A020-2D969D66A976}"/>
    <cellStyle name="Normal 2 10 8 2" xfId="14335" xr:uid="{E740B02E-4A03-4B04-9557-5007D61D822E}"/>
    <cellStyle name="Normal 2 10 9" xfId="6788" xr:uid="{93F39D5F-0B91-48F9-A606-E5256C9A4BF8}"/>
    <cellStyle name="Normal 2 10 9 2" xfId="17168" xr:uid="{02CFE5B8-BBCE-4940-BE7B-08B07D6A68F7}"/>
    <cellStyle name="Normal 2 11" xfId="688" xr:uid="{00000000-0005-0000-0000-00005C040000}"/>
    <cellStyle name="Normal 2 11 10" xfId="9626" xr:uid="{7548FCAA-9289-4A47-BA79-68BAFF6D3460}"/>
    <cellStyle name="Normal 2 11 10 2" xfId="20006" xr:uid="{A173D02A-D76A-45AF-9D7E-CF93B835499F}"/>
    <cellStyle name="Normal 2 11 11" xfId="23296" xr:uid="{17368848-A1E5-4BD5-A1FE-E3698DB59D92}"/>
    <cellStyle name="Normal 2 11 12" xfId="12547" xr:uid="{CDFC12FC-8415-4608-AA79-491AC8CBA97C}"/>
    <cellStyle name="Normal 2 11 2" xfId="689" xr:uid="{00000000-0005-0000-0000-00005D040000}"/>
    <cellStyle name="Normal 2 11 2 2" xfId="690" xr:uid="{00000000-0005-0000-0000-00005E040000}"/>
    <cellStyle name="Normal 2 11 2 2 2" xfId="5046" xr:uid="{A121F22B-E9DC-42F4-B6C5-AB0316A4170F}"/>
    <cellStyle name="Normal 2 11 2 2 2 2" xfId="24720" xr:uid="{FB5F1BBE-6AB3-41AF-8185-463AD36EB213}"/>
    <cellStyle name="Normal 2 11 2 2 2 3" xfId="26689" xr:uid="{FF9964BB-61F7-4489-80BE-4BF8BFA0CAFD}"/>
    <cellStyle name="Normal 2 11 2 2 2 4" xfId="14342" xr:uid="{85C26CF3-9A61-41B4-9EFA-809A6A39FA16}"/>
    <cellStyle name="Normal 2 11 2 2 3" xfId="6795" xr:uid="{463C792A-969D-45EA-890B-D4320993EA6A}"/>
    <cellStyle name="Normal 2 11 2 2 3 2" xfId="27572" xr:uid="{2450452C-7EDC-4CDD-8592-E8D48DD6E376}"/>
    <cellStyle name="Normal 2 11 2 2 3 3" xfId="26774" xr:uid="{441DF291-444B-43E1-A2AC-6EDBE1179BC5}"/>
    <cellStyle name="Normal 2 11 2 2 3 4" xfId="17175" xr:uid="{E6E690B2-CFF4-4E20-8FE2-C1CE4943C2CE}"/>
    <cellStyle name="Normal 2 11 2 2 4" xfId="9628" xr:uid="{DB6D3923-1ED3-4A63-89AA-B99AC5FED05C}"/>
    <cellStyle name="Normal 2 11 2 2 4 2" xfId="29380" xr:uid="{70BD47A4-93BD-4240-828D-C84766DEECF7}"/>
    <cellStyle name="Normal 2 11 2 2 4 3" xfId="20008" xr:uid="{0E3F1D15-7B3C-4D4B-8FE1-584FDBF7F8E3}"/>
    <cellStyle name="Normal 2 11 2 2 5" xfId="24824" xr:uid="{EBA2E477-AD16-452A-88E4-24DD740FE92F}"/>
    <cellStyle name="Normal 2 11 2 2 6" xfId="13675" xr:uid="{0C357037-5A12-4E9F-A359-B6EE41BB8FAC}"/>
    <cellStyle name="Normal 2 11 2 3" xfId="2713" xr:uid="{00000000-0005-0000-0000-000082030000}"/>
    <cellStyle name="Normal 2 11 2 3 2" xfId="5931" xr:uid="{9A09F166-FA77-4869-954E-ADAB91502713}"/>
    <cellStyle name="Normal 2 11 2 3 2 2" xfId="27083" xr:uid="{D2CD80BB-9D3A-4852-8F45-D9B4481616CB}"/>
    <cellStyle name="Normal 2 11 2 3 2 3" xfId="15384" xr:uid="{F33F2DAC-F98D-48AB-8924-842E8DBA5A51}"/>
    <cellStyle name="Normal 2 11 2 3 3" xfId="7837" xr:uid="{B4A9C05E-4CE1-4774-BB3D-6872279E97A9}"/>
    <cellStyle name="Normal 2 11 2 3 3 2" xfId="18217" xr:uid="{B64314EC-7446-45FD-9DDF-84AD8E4E2989}"/>
    <cellStyle name="Normal 2 11 2 3 4" xfId="10670" xr:uid="{57A0FED7-EE91-4F36-B209-B14BD447FFDB}"/>
    <cellStyle name="Normal 2 11 2 3 4 2" xfId="21050" xr:uid="{4C7B949E-1FB9-4AAC-8BF3-235375D74781}"/>
    <cellStyle name="Normal 2 11 2 3 5" xfId="25371" xr:uid="{0DCA70EE-9F8E-474B-9424-83BEB2617289}"/>
    <cellStyle name="Normal 2 11 2 3 6" xfId="13140" xr:uid="{31C34A61-71BC-4FA9-A305-6233FF33ADB2}"/>
    <cellStyle name="Normal 2 11 2 4" xfId="4151" xr:uid="{6318FECA-3F45-4155-812A-21138AD32A2F}"/>
    <cellStyle name="Normal 2 11 2 4 2" xfId="8923" xr:uid="{B9EC27BE-90BB-40FA-83FF-1CD425CCCAAF}"/>
    <cellStyle name="Normal 2 11 2 4 2 2" xfId="29022" xr:uid="{3A3C317C-E6AC-433D-BEFA-7B1878C467AC}"/>
    <cellStyle name="Normal 2 11 2 4 2 3" xfId="19303" xr:uid="{0A00667E-00DE-44A3-AE8F-86910B1AEDDC}"/>
    <cellStyle name="Normal 2 11 2 4 3" xfId="11756" xr:uid="{D08207BA-352E-413A-819E-FA704D7726FA}"/>
    <cellStyle name="Normal 2 11 2 4 3 2" xfId="22136" xr:uid="{F91428F8-9EF9-4878-98DE-CE6DE92C1F16}"/>
    <cellStyle name="Normal 2 11 2 4 4" xfId="24821" xr:uid="{B6F9C03E-37D1-4BF4-A756-E837032DF0A1}"/>
    <cellStyle name="Normal 2 11 2 4 5" xfId="16470" xr:uid="{BEF11B16-C78A-4FD0-AFBE-C19E85D82267}"/>
    <cellStyle name="Normal 2 11 2 5" xfId="5045" xr:uid="{2109241C-B5BC-4E24-B38E-4BB82FE72988}"/>
    <cellStyle name="Normal 2 11 2 5 2" xfId="27693" xr:uid="{5798BFE2-BADB-43AD-945A-44D3BCAF67DE}"/>
    <cellStyle name="Normal 2 11 2 5 3" xfId="14341" xr:uid="{B3AFDC84-0E9C-4CF5-A8AB-E3F38705A0A1}"/>
    <cellStyle name="Normal 2 11 2 6" xfId="6794" xr:uid="{40B32340-8D5B-460B-8831-8EF4ACC8C41B}"/>
    <cellStyle name="Normal 2 11 2 6 2" xfId="17174" xr:uid="{996A3F2C-39EB-4707-A2F2-F78D870EB6E8}"/>
    <cellStyle name="Normal 2 11 2 7" xfId="9627" xr:uid="{52B71E2C-50C5-44A7-90E1-88009A44BF23}"/>
    <cellStyle name="Normal 2 11 2 7 2" xfId="20007" xr:uid="{A438D991-6F78-4109-A30C-894D3D31F343}"/>
    <cellStyle name="Normal 2 11 2 8" xfId="24104" xr:uid="{AF03A40D-7B56-4DA0-ADCC-41B065F1C27F}"/>
    <cellStyle name="Normal 2 11 2 9" xfId="12705" xr:uid="{5B829EA5-7AAB-4415-9D70-13C1EC52E975}"/>
    <cellStyle name="Normal 2 11 3" xfId="691" xr:uid="{00000000-0005-0000-0000-00005F040000}"/>
    <cellStyle name="Normal 2 11 3 2" xfId="4450" xr:uid="{E4AA06BD-7FE9-48CD-90B1-A362FCBD00C8}"/>
    <cellStyle name="Normal 2 11 3 2 2" xfId="9222" xr:uid="{F0550F66-C55F-492A-A3AD-90BFD7C6BBDC}"/>
    <cellStyle name="Normal 2 11 3 2 2 2" xfId="29215" xr:uid="{37E09FE3-3014-4F20-BFD7-8E250D838089}"/>
    <cellStyle name="Normal 2 11 3 2 2 3" xfId="19602" xr:uid="{3C72F442-633A-4228-8991-E78B9EB79B03}"/>
    <cellStyle name="Normal 2 11 3 2 3" xfId="12055" xr:uid="{B946B2CC-E385-4F3B-AAC6-D354A5957472}"/>
    <cellStyle name="Normal 2 11 3 2 3 2" xfId="22435" xr:uid="{E93E7978-5662-40B0-81D3-620034DA0316}"/>
    <cellStyle name="Normal 2 11 3 2 4" xfId="25492" xr:uid="{D84B4758-CB8C-4D79-8E7D-7EE6146C1370}"/>
    <cellStyle name="Normal 2 11 3 2 5" xfId="16769" xr:uid="{095285EF-4D64-4392-9B31-8190D4A20ED2}"/>
    <cellStyle name="Normal 2 11 3 3" xfId="5047" xr:uid="{E89A2EE6-1ED1-47F2-B0C8-EA5ED086468D}"/>
    <cellStyle name="Normal 2 11 3 3 2" xfId="26775" xr:uid="{8827C68F-BD88-4085-8760-A7E1A3FA6C26}"/>
    <cellStyle name="Normal 2 11 3 3 3" xfId="28720" xr:uid="{662A2953-B65F-4D77-BC6A-49B049514D0B}"/>
    <cellStyle name="Normal 2 11 3 3 4" xfId="14343" xr:uid="{FCA7E365-B79A-448B-BA9F-C1559274F769}"/>
    <cellStyle name="Normal 2 11 3 4" xfId="6796" xr:uid="{C614A644-0336-47E7-A754-B93549ACD5B1}"/>
    <cellStyle name="Normal 2 11 3 4 2" xfId="26104" xr:uid="{BD6077F8-424E-45BA-890F-381664F411F8}"/>
    <cellStyle name="Normal 2 11 3 4 3" xfId="27927" xr:uid="{91779748-978F-4488-92EC-023F7053C0F9}"/>
    <cellStyle name="Normal 2 11 3 4 4" xfId="17176" xr:uid="{E121E7C8-2AD4-413C-B568-6D6773F8980D}"/>
    <cellStyle name="Normal 2 11 3 5" xfId="9629" xr:uid="{A96993EA-D2CD-46B2-AA33-7CA4B13204C7}"/>
    <cellStyle name="Normal 2 11 3 5 2" xfId="29381" xr:uid="{F415137C-BA0B-471C-A285-A0165AA071B4}"/>
    <cellStyle name="Normal 2 11 3 5 3" xfId="20009" xr:uid="{69F6D4C8-E326-4E7C-A2F4-77FAD8FE2A55}"/>
    <cellStyle name="Normal 2 11 3 6" xfId="25039" xr:uid="{24C1CE92-4BC4-4CB8-9D5C-F637E06C03CE}"/>
    <cellStyle name="Normal 2 11 3 7" xfId="13676" xr:uid="{C070D5ED-9226-4525-8A50-EBFAA8BEBDF9}"/>
    <cellStyle name="Normal 2 11 4" xfId="692" xr:uid="{00000000-0005-0000-0000-000060040000}"/>
    <cellStyle name="Normal 2 11 4 2" xfId="5048" xr:uid="{B459AB12-4828-4AA2-8E40-F8B486715A2D}"/>
    <cellStyle name="Normal 2 11 4 2 2" xfId="25261" xr:uid="{5E960269-814D-4456-95E2-655708844D34}"/>
    <cellStyle name="Normal 2 11 4 2 3" xfId="26089" xr:uid="{2C256AD7-078B-4201-9285-BA4F52ED228D}"/>
    <cellStyle name="Normal 2 11 4 2 4" xfId="14344" xr:uid="{6A39B338-3722-45EB-8A96-EA61AD7CBAA7}"/>
    <cellStyle name="Normal 2 11 4 3" xfId="6797" xr:uid="{3CF92346-50DA-4EB4-9C5C-3CCF6DDBC05C}"/>
    <cellStyle name="Normal 2 11 4 3 2" xfId="28542" xr:uid="{B32E054C-5B25-4561-AF31-1988B222402D}"/>
    <cellStyle name="Normal 2 11 4 3 3" xfId="17177" xr:uid="{5B29483F-8037-4C59-95DF-1295B2B45F5D}"/>
    <cellStyle name="Normal 2 11 4 4" xfId="9630" xr:uid="{8C4681F5-AAAA-46E5-9AF1-527E58636B02}"/>
    <cellStyle name="Normal 2 11 4 4 2" xfId="20010" xr:uid="{E0A811DB-F42D-4E4B-B5CF-B8996681460E}"/>
    <cellStyle name="Normal 2 11 4 5" xfId="23097" xr:uid="{C8991AE7-7C46-4C24-A122-733EF8D1EDE0}"/>
    <cellStyle name="Normal 2 11 4 6" xfId="13403" xr:uid="{62845E8B-48F5-4245-B069-A95A01B8AF7B}"/>
    <cellStyle name="Normal 2 11 5" xfId="2563" xr:uid="{00000000-0005-0000-0000-000085030000}"/>
    <cellStyle name="Normal 2 11 5 2" xfId="5832" xr:uid="{3843DFB2-AF84-43EE-B4D8-AE7AFCBBA700}"/>
    <cellStyle name="Normal 2 11 5 2 2" xfId="27268" xr:uid="{8D4F960F-5476-4E3F-B11B-250FAC601B6D}"/>
    <cellStyle name="Normal 2 11 5 2 3" xfId="15235" xr:uid="{D0010BDF-DB6D-45C2-9BF5-B06545F845E0}"/>
    <cellStyle name="Normal 2 11 5 3" xfId="7688" xr:uid="{44B9F64B-A6E0-4186-B934-BA18663C252F}"/>
    <cellStyle name="Normal 2 11 5 3 2" xfId="18068" xr:uid="{97428237-8D3A-49DB-965A-577A4C3636D2}"/>
    <cellStyle name="Normal 2 11 5 4" xfId="10521" xr:uid="{671E1D28-6DC0-42BC-B9C0-60C548BCDE3F}"/>
    <cellStyle name="Normal 2 11 5 4 2" xfId="20901" xr:uid="{A880F3B5-688A-4283-B8C5-7C7FE41008B3}"/>
    <cellStyle name="Normal 2 11 5 5" xfId="23034" xr:uid="{3E971D98-ED51-449C-8034-B00CD32D0621}"/>
    <cellStyle name="Normal 2 11 5 6" xfId="12951" xr:uid="{E1E1477C-2118-45A7-9CD4-049AB2E9D66F}"/>
    <cellStyle name="Normal 2 11 6" xfId="2313" xr:uid="{00000000-0005-0000-0000-00007F030000}"/>
    <cellStyle name="Normal 2 11 6 2" xfId="7440" xr:uid="{69E11F5C-F7BF-4C8E-AD28-0E8B14D6579A}"/>
    <cellStyle name="Normal 2 11 6 2 2" xfId="26937" xr:uid="{9E12E909-DDE7-4313-AB68-987C5001D703}"/>
    <cellStyle name="Normal 2 11 6 2 3" xfId="17820" xr:uid="{373AEC07-D39E-4183-8813-DBA35C3F2492}"/>
    <cellStyle name="Normal 2 11 6 3" xfId="10273" xr:uid="{539AB551-65C7-4741-B5A2-D5FCDB5026CD}"/>
    <cellStyle name="Normal 2 11 6 3 2" xfId="20653" xr:uid="{A8188C4A-C06A-45AD-B4D1-6BC021A6D367}"/>
    <cellStyle name="Normal 2 11 6 4" xfId="22765" xr:uid="{116E2B37-4337-40A3-B329-BE5487142260}"/>
    <cellStyle name="Normal 2 11 6 5" xfId="14987" xr:uid="{67241E7E-C338-4013-BCAF-399ABDFB593E}"/>
    <cellStyle name="Normal 2 11 7" xfId="3917" xr:uid="{06BB3BE3-9D12-4985-BD31-756EEB205484}"/>
    <cellStyle name="Normal 2 11 7 2" xfId="8749" xr:uid="{F57683C8-A1C4-4944-8FD6-7F4EE5939C8F}"/>
    <cellStyle name="Normal 2 11 7 2 2" xfId="19129" xr:uid="{CE16FD75-23A0-4DCC-BFCD-A73B6318A001}"/>
    <cellStyle name="Normal 2 11 7 3" xfId="11582" xr:uid="{82F203D4-7521-454E-A00F-E5AD75C1763C}"/>
    <cellStyle name="Normal 2 11 7 3 2" xfId="21962" xr:uid="{FB0B6F23-F158-4F56-B6D4-B7BC8BEDF650}"/>
    <cellStyle name="Normal 2 11 7 4" xfId="26485" xr:uid="{DBD1EC51-B97B-4FB0-A2A1-503AD5AA6633}"/>
    <cellStyle name="Normal 2 11 7 5" xfId="16296" xr:uid="{C552E4D6-655E-41D0-87B8-4B144DD82BBF}"/>
    <cellStyle name="Normal 2 11 8" xfId="5044" xr:uid="{1F883003-EC5B-4260-8FC9-7C6DB9ABE434}"/>
    <cellStyle name="Normal 2 11 8 2" xfId="14340" xr:uid="{C0136DF8-21E1-4D0E-9F14-3B063A768726}"/>
    <cellStyle name="Normal 2 11 9" xfId="6793" xr:uid="{44DE699F-26F4-406B-AC29-3FB1BDB84D9D}"/>
    <cellStyle name="Normal 2 11 9 2" xfId="17173" xr:uid="{17C94238-CFBE-4971-BCCC-B358BCF6191F}"/>
    <cellStyle name="Normal 2 12" xfId="693" xr:uid="{00000000-0005-0000-0000-000061040000}"/>
    <cellStyle name="Normal 2 12 10" xfId="24314" xr:uid="{C4B1694A-5BCF-45DE-9B73-CFCDB20B6893}"/>
    <cellStyle name="Normal 2 12 11" xfId="12548" xr:uid="{BFFFDA71-7163-41DB-9A19-3654BD8B95EB}"/>
    <cellStyle name="Normal 2 12 2" xfId="694" xr:uid="{00000000-0005-0000-0000-000062040000}"/>
    <cellStyle name="Normal 2 12 2 2" xfId="3145" xr:uid="{00000000-0005-0000-0000-000088030000}"/>
    <cellStyle name="Normal 2 12 2 2 2" xfId="6203" xr:uid="{6C071AA9-8052-4A19-BBC4-C8E53F832150}"/>
    <cellStyle name="Normal 2 12 2 2 2 2" xfId="25989" xr:uid="{F695E4B9-4BC3-47BC-9CA0-3B7921F5510E}"/>
    <cellStyle name="Normal 2 12 2 2 2 3" xfId="27229" xr:uid="{38AFDA61-A737-403B-A881-135D42BED6E6}"/>
    <cellStyle name="Normal 2 12 2 2 2 4" xfId="15772" xr:uid="{FD12E452-2EC6-4BC0-9A90-3CB71518575D}"/>
    <cellStyle name="Normal 2 12 2 2 3" xfId="8225" xr:uid="{EC34CF9E-73C1-4F11-877E-764BEF518540}"/>
    <cellStyle name="Normal 2 12 2 2 3 2" xfId="28870" xr:uid="{6779F0AC-58B0-4A9E-9D88-CC257E668B5C}"/>
    <cellStyle name="Normal 2 12 2 2 3 3" xfId="18605" xr:uid="{A4154F23-51F5-449E-8A05-FDD905E69D20}"/>
    <cellStyle name="Normal 2 12 2 2 4" xfId="11058" xr:uid="{D0A10C70-916A-4888-9EEA-ED28F8E4FF6D}"/>
    <cellStyle name="Normal 2 12 2 2 4 2" xfId="21438" xr:uid="{CF5B5B14-00CE-4717-B460-9F1F01FE11E2}"/>
    <cellStyle name="Normal 2 12 2 2 5" xfId="23631" xr:uid="{26CF3B86-1C4D-4D2A-A134-D8A6565FFB65}"/>
    <cellStyle name="Normal 2 12 2 2 6" xfId="13677" xr:uid="{873C0DE1-ED71-4AE4-AD00-59466186DF89}"/>
    <cellStyle name="Normal 2 12 2 3" xfId="4152" xr:uid="{D6D889A8-360D-4F80-BE4E-266A6A20A4BF}"/>
    <cellStyle name="Normal 2 12 2 3 2" xfId="8924" xr:uid="{A16E22F0-1D4D-45A4-AA47-286B6C3ADAA3}"/>
    <cellStyle name="Normal 2 12 2 3 2 2" xfId="29023" xr:uid="{83CBF888-FA03-447F-8596-28C7633A1CC7}"/>
    <cellStyle name="Normal 2 12 2 3 2 3" xfId="19304" xr:uid="{538EA8EF-BD3F-48CE-8778-1FD143DD9B26}"/>
    <cellStyle name="Normal 2 12 2 3 3" xfId="11757" xr:uid="{F3A7152B-C212-4717-A9E4-13C63A060CD2}"/>
    <cellStyle name="Normal 2 12 2 3 3 2" xfId="22137" xr:uid="{CD431837-B461-4DAD-AEF5-D8B2EA3EC706}"/>
    <cellStyle name="Normal 2 12 2 3 4" xfId="25525" xr:uid="{7C6351C7-1DF0-49F4-89CA-46204D01BE09}"/>
    <cellStyle name="Normal 2 12 2 3 5" xfId="16471" xr:uid="{B1C6F4CE-8387-4716-88CE-B2A151364380}"/>
    <cellStyle name="Normal 2 12 2 4" xfId="5050" xr:uid="{F62C2ABC-1BB4-4029-953A-D59273C67F6E}"/>
    <cellStyle name="Normal 2 12 2 4 2" xfId="26665" xr:uid="{0B9CEAF7-1404-42E7-A05F-D198DDED00CE}"/>
    <cellStyle name="Normal 2 12 2 4 3" xfId="26012" xr:uid="{9DEAB642-BE4E-4E78-A67E-70699AD08010}"/>
    <cellStyle name="Normal 2 12 2 4 4" xfId="14346" xr:uid="{48070E90-91AC-435A-A5A8-EE27C64ECD30}"/>
    <cellStyle name="Normal 2 12 2 5" xfId="6799" xr:uid="{BDA83EE7-03C3-42D1-A66E-72EC9F67172F}"/>
    <cellStyle name="Normal 2 12 2 5 2" xfId="27692" xr:uid="{687265EA-AABC-48CA-A712-B105A5D5D19F}"/>
    <cellStyle name="Normal 2 12 2 5 3" xfId="17179" xr:uid="{82FC7CC3-B637-4692-A214-3CD7CFD6DF5D}"/>
    <cellStyle name="Normal 2 12 2 6" xfId="9632" xr:uid="{1638419B-06C1-42AB-9F98-77B9A86A3617}"/>
    <cellStyle name="Normal 2 12 2 6 2" xfId="20012" xr:uid="{6079A914-03B8-4C16-8E6F-9BCDF6ACEFB3}"/>
    <cellStyle name="Normal 2 12 2 7" xfId="23840" xr:uid="{7C71DCE9-5F17-4CC9-9737-9F99AF9F3569}"/>
    <cellStyle name="Normal 2 12 2 8" xfId="12706" xr:uid="{8DDC709A-75C5-4897-9B52-E8F6F1A3181B}"/>
    <cellStyle name="Normal 2 12 3" xfId="695" xr:uid="{00000000-0005-0000-0000-000063040000}"/>
    <cellStyle name="Normal 2 12 3 2" xfId="5051" xr:uid="{CCC813CD-B7C3-42C7-A528-E5AC42534405}"/>
    <cellStyle name="Normal 2 12 3 2 2" xfId="25266" xr:uid="{A77A91DB-57CE-4117-B9A7-D2B1DBB076DB}"/>
    <cellStyle name="Normal 2 12 3 2 3" xfId="28128" xr:uid="{F62CBC98-6ADF-4C8A-8ADE-D1476DB1C7F4}"/>
    <cellStyle name="Normal 2 12 3 2 4" xfId="14347" xr:uid="{1A6A9825-4FB8-448D-8E8D-BB1048C7D29A}"/>
    <cellStyle name="Normal 2 12 3 3" xfId="6800" xr:uid="{1CFA7D1D-7493-40E9-BCE4-7710842CBAFE}"/>
    <cellStyle name="Normal 2 12 3 3 2" xfId="28732" xr:uid="{41CD5769-6139-4791-9F18-3E8DFDE530F4}"/>
    <cellStyle name="Normal 2 12 3 3 3" xfId="28262" xr:uid="{C966000D-184A-49D0-A2FF-DE2BB300B107}"/>
    <cellStyle name="Normal 2 12 3 3 4" xfId="17180" xr:uid="{EBA3E272-AFDC-446B-977E-9F575C9FF67C}"/>
    <cellStyle name="Normal 2 12 3 4" xfId="9633" xr:uid="{C2EE0B6B-E4B6-4424-B574-89BE29F83862}"/>
    <cellStyle name="Normal 2 12 3 4 2" xfId="26925" xr:uid="{D86BA0A1-F63D-4904-BE59-A0269A7B455F}"/>
    <cellStyle name="Normal 2 12 3 4 3" xfId="29382" xr:uid="{787C53C1-CC97-472E-BB39-879554D19472}"/>
    <cellStyle name="Normal 2 12 3 4 4" xfId="20013" xr:uid="{CD4337CD-DEB4-435A-8FF3-AA4B0D6DFDB8}"/>
    <cellStyle name="Normal 2 12 3 5" xfId="24527" xr:uid="{A71F60CB-D922-4F5A-9AD6-54A8BDC0EB0C}"/>
    <cellStyle name="Normal 2 12 3 6" xfId="26865" xr:uid="{1D230C7E-42DC-4938-B1D1-54C79D0144FB}"/>
    <cellStyle name="Normal 2 12 3 7" xfId="13404" xr:uid="{87A5CEEB-4A97-4BFC-BAA5-FB0FCC8F2AB3}"/>
    <cellStyle name="Normal 2 12 4" xfId="2714" xr:uid="{00000000-0005-0000-0000-00008A030000}"/>
    <cellStyle name="Normal 2 12 4 2" xfId="5932" xr:uid="{6EDD2CC7-2227-43CD-82A7-24FAE130A86C}"/>
    <cellStyle name="Normal 2 12 4 2 2" xfId="26959" xr:uid="{024009E2-69BC-4D14-85E4-41DAC904AAC2}"/>
    <cellStyle name="Normal 2 12 4 2 3" xfId="15385" xr:uid="{038E392B-4452-45D1-8175-0D0EF474C8A6}"/>
    <cellStyle name="Normal 2 12 4 3" xfId="7838" xr:uid="{E0B3EA40-2C1C-44F2-B694-F9521881BF73}"/>
    <cellStyle name="Normal 2 12 4 3 2" xfId="18218" xr:uid="{B472CFE4-A8DF-4F8A-BE9A-CF47B3E19988}"/>
    <cellStyle name="Normal 2 12 4 4" xfId="10671" xr:uid="{D99342C7-A30D-4D14-8108-8C3DECC0681A}"/>
    <cellStyle name="Normal 2 12 4 4 2" xfId="21051" xr:uid="{C3B3BD40-4897-4BAB-AE6F-B5D7241EEB89}"/>
    <cellStyle name="Normal 2 12 4 5" xfId="23046" xr:uid="{403BE773-368D-4016-90E9-A4AFA6A0328E}"/>
    <cellStyle name="Normal 2 12 4 6" xfId="13141" xr:uid="{35741350-EEE0-4A6C-A2C8-88454173C03D}"/>
    <cellStyle name="Normal 2 12 5" xfId="2314" xr:uid="{00000000-0005-0000-0000-000086030000}"/>
    <cellStyle name="Normal 2 12 5 2" xfId="7441" xr:uid="{DC74244F-CEF2-40BA-8E8B-AA2F626EA3B1}"/>
    <cellStyle name="Normal 2 12 5 2 2" xfId="27190" xr:uid="{12ED516D-C73E-4159-ABAD-D572C6B0472C}"/>
    <cellStyle name="Normal 2 12 5 2 3" xfId="17821" xr:uid="{A3327FF1-3D14-4461-8F48-9B893F7E937A}"/>
    <cellStyle name="Normal 2 12 5 3" xfId="10274" xr:uid="{2F6BF530-90FD-4764-B767-726AEAE083C0}"/>
    <cellStyle name="Normal 2 12 5 3 2" xfId="20654" xr:uid="{086AB441-B602-4A8B-8825-81A7CE08EDE3}"/>
    <cellStyle name="Normal 2 12 5 4" xfId="23382" xr:uid="{1930B0EF-6E92-4AD4-91BE-C5868B2324D3}"/>
    <cellStyle name="Normal 2 12 5 5" xfId="14988" xr:uid="{24197653-0156-4DCD-AAC4-185551D9B75C}"/>
    <cellStyle name="Normal 2 12 6" xfId="3918" xr:uid="{862F9C56-87FC-4028-AEE0-D599749BAE49}"/>
    <cellStyle name="Normal 2 12 6 2" xfId="8750" xr:uid="{4FE3C1CA-2370-4773-903B-43E21AD7A1A4}"/>
    <cellStyle name="Normal 2 12 6 2 2" xfId="28974" xr:uid="{88234ACF-7E58-4A8D-8098-E71BB925D1F5}"/>
    <cellStyle name="Normal 2 12 6 2 3" xfId="19130" xr:uid="{8A0FA511-4F05-41B9-9E2A-8EDE7BD4E1C5}"/>
    <cellStyle name="Normal 2 12 6 3" xfId="11583" xr:uid="{42E6267B-FCAD-4BAE-BAD2-0197454CED5A}"/>
    <cellStyle name="Normal 2 12 6 3 2" xfId="21963" xr:uid="{9BEE1500-3526-4456-B1DE-487CBCA099FF}"/>
    <cellStyle name="Normal 2 12 6 4" xfId="27261" xr:uid="{9509CF65-F4CD-4A01-B23A-D9B9F2577566}"/>
    <cellStyle name="Normal 2 12 6 5" xfId="16297" xr:uid="{32B63F1B-CB00-443A-B658-9EF61CC085BF}"/>
    <cellStyle name="Normal 2 12 7" xfId="5049" xr:uid="{205DCC1C-D8B2-45D1-9E98-A8EC02216FA7}"/>
    <cellStyle name="Normal 2 12 7 2" xfId="27216" xr:uid="{0DCF1CAA-9412-4493-867B-E55880945362}"/>
    <cellStyle name="Normal 2 12 7 3" xfId="14345" xr:uid="{45B08D12-5F3A-46E1-8825-F340495B8EA6}"/>
    <cellStyle name="Normal 2 12 8" xfId="6798" xr:uid="{3E9A390C-A202-4D43-8789-BFABD91A663E}"/>
    <cellStyle name="Normal 2 12 8 2" xfId="17178" xr:uid="{D6CDDCE8-823E-46BE-93B7-C9BAD3FB48F6}"/>
    <cellStyle name="Normal 2 12 9" xfId="9631" xr:uid="{9A2B37B7-75C6-4AB4-A526-78B3BAB40987}"/>
    <cellStyle name="Normal 2 12 9 2" xfId="20011" xr:uid="{FD04D961-0A2A-4BFA-9186-70C7CDAB289E}"/>
    <cellStyle name="Normal 2 13" xfId="696" xr:uid="{00000000-0005-0000-0000-000064040000}"/>
    <cellStyle name="Normal 2 13 10" xfId="12549" xr:uid="{607C6339-EF34-4CA7-B007-093589A9DFF1}"/>
    <cellStyle name="Normal 2 13 2" xfId="697" xr:uid="{00000000-0005-0000-0000-000065040000}"/>
    <cellStyle name="Normal 2 13 2 2" xfId="2895" xr:uid="{00000000-0005-0000-0000-00008D030000}"/>
    <cellStyle name="Normal 2 13 2 2 2" xfId="6081" xr:uid="{E7CD39CE-381A-480F-8304-93B35A1E0682}"/>
    <cellStyle name="Normal 2 13 2 2 2 2" xfId="28009" xr:uid="{9854EA64-D986-4B49-A540-0ECA80FCEA37}"/>
    <cellStyle name="Normal 2 13 2 2 2 3" xfId="26642" xr:uid="{3F1FD5B6-B6CD-4ACB-81A0-D882C93C8B85}"/>
    <cellStyle name="Normal 2 13 2 2 2 4" xfId="15559" xr:uid="{870D363D-9308-4DD1-890B-6775A99DE0C9}"/>
    <cellStyle name="Normal 2 13 2 2 3" xfId="8012" xr:uid="{25095A88-A81D-42AE-AF2C-DBADA90D3AC1}"/>
    <cellStyle name="Normal 2 13 2 2 3 2" xfId="27897" xr:uid="{312B33F7-0587-48D5-B937-0C1DDA6D7348}"/>
    <cellStyle name="Normal 2 13 2 2 3 3" xfId="18392" xr:uid="{E002EEA5-C0DA-4285-A382-40BA20D929BD}"/>
    <cellStyle name="Normal 2 13 2 2 4" xfId="10845" xr:uid="{71BB9C2D-DF6D-459D-95F5-030FDE47A73E}"/>
    <cellStyle name="Normal 2 13 2 2 4 2" xfId="21225" xr:uid="{C52CE360-551D-43D7-8E1F-982CAD2A7CE3}"/>
    <cellStyle name="Normal 2 13 2 2 5" xfId="24830" xr:uid="{17456269-B238-4D4B-AB28-04A2ABB60D54}"/>
    <cellStyle name="Normal 2 13 2 2 6" xfId="13405" xr:uid="{38B46987-3AED-480E-8634-DEC961362DBF}"/>
    <cellStyle name="Normal 2 13 2 3" xfId="5053" xr:uid="{C9DD66FA-B797-44BE-9410-5751FBD68DB7}"/>
    <cellStyle name="Normal 2 13 2 3 2" xfId="25400" xr:uid="{D76BF7DB-D0CE-4DA6-8D43-039205485AB8}"/>
    <cellStyle name="Normal 2 13 2 3 3" xfId="28711" xr:uid="{A8A6D2A8-1314-49BF-8395-21ABE9006B2F}"/>
    <cellStyle name="Normal 2 13 2 3 4" xfId="14349" xr:uid="{3E9E1CEC-20B8-4297-AF85-22B2129D76E3}"/>
    <cellStyle name="Normal 2 13 2 4" xfId="6802" xr:uid="{5B4DBFDA-5B2E-45CA-A5D1-EE20766DBB63}"/>
    <cellStyle name="Normal 2 13 2 4 2" xfId="26581" xr:uid="{3C5FB58E-3930-4A1D-AAA5-9891C20A8A77}"/>
    <cellStyle name="Normal 2 13 2 4 3" xfId="26781" xr:uid="{D38BDE4A-B84E-4801-ADA2-55FE88D7D48E}"/>
    <cellStyle name="Normal 2 13 2 4 4" xfId="17182" xr:uid="{35B851E9-70DE-4CEE-AE83-D37F0EA6D399}"/>
    <cellStyle name="Normal 2 13 2 5" xfId="9635" xr:uid="{955ACF57-2DC0-4076-81F5-1243B7117EF2}"/>
    <cellStyle name="Normal 2 13 2 5 2" xfId="29383" xr:uid="{4DA17BA7-05FA-4293-AD12-06B398A16DA6}"/>
    <cellStyle name="Normal 2 13 2 5 3" xfId="20015" xr:uid="{213CDD61-EBBA-4353-A7AD-8D16FE7D192B}"/>
    <cellStyle name="Normal 2 13 2 6" xfId="23568" xr:uid="{A0A782DB-AEF9-44EF-BB70-DDB14D6F3F53}"/>
    <cellStyle name="Normal 2 13 2 7" xfId="12707" xr:uid="{49B418C9-0409-418F-8BC6-D6E3895FCCE4}"/>
    <cellStyle name="Normal 2 13 3" xfId="698" xr:uid="{00000000-0005-0000-0000-000066040000}"/>
    <cellStyle name="Normal 2 13 3 2" xfId="5054" xr:uid="{16B57749-BC2F-4EBA-8A66-16C913CCE0A7}"/>
    <cellStyle name="Normal 2 13 3 2 2" xfId="26675" xr:uid="{4CE37BDF-DDA6-4EF4-A8BE-19F02199E1C5}"/>
    <cellStyle name="Normal 2 13 3 2 3" xfId="26169" xr:uid="{C0B932BA-994D-4246-B559-E24B1500E6E2}"/>
    <cellStyle name="Normal 2 13 3 2 4" xfId="14350" xr:uid="{4B9D994D-9B7F-4BAE-9A81-F34F5BDEB577}"/>
    <cellStyle name="Normal 2 13 3 3" xfId="6803" xr:uid="{629CD0E2-4D5B-451A-B552-F635A4777AA9}"/>
    <cellStyle name="Normal 2 13 3 3 2" xfId="27352" xr:uid="{38F693FB-6BC9-4DE0-96E1-669B38E1019A}"/>
    <cellStyle name="Normal 2 13 3 3 3" xfId="27785" xr:uid="{9680442B-8245-4246-A718-160A9B4BF8B1}"/>
    <cellStyle name="Normal 2 13 3 3 4" xfId="17183" xr:uid="{8323F49B-5484-4FB6-A4F9-5C80BEBC965C}"/>
    <cellStyle name="Normal 2 13 3 4" xfId="9636" xr:uid="{F3E931C3-F020-4CB7-9A99-B88618CE1F14}"/>
    <cellStyle name="Normal 2 13 3 4 2" xfId="29384" xr:uid="{D01D4042-F080-4C53-BD18-CDD381A6175C}"/>
    <cellStyle name="Normal 2 13 3 4 3" xfId="20016" xr:uid="{6DB56589-5B17-4810-8000-63FFF2681DCE}"/>
    <cellStyle name="Normal 2 13 3 5" xfId="23212" xr:uid="{7BF45036-8F2B-49EA-B7BD-11796D6E0761}"/>
    <cellStyle name="Normal 2 13 3 6" xfId="13142" xr:uid="{F3A004A6-7AA8-48A4-9171-2AFF8C2B85B7}"/>
    <cellStyle name="Normal 2 13 4" xfId="2315" xr:uid="{00000000-0005-0000-0000-00008B030000}"/>
    <cellStyle name="Normal 2 13 4 2" xfId="7442" xr:uid="{9FDCFD15-2045-4A73-B622-AAF6F3D2DB93}"/>
    <cellStyle name="Normal 2 13 4 2 2" xfId="27132" xr:uid="{BF7D1718-C9FB-4127-BC76-F04B7B5D282A}"/>
    <cellStyle name="Normal 2 13 4 2 3" xfId="17822" xr:uid="{21DDEA4D-1D09-4C5B-962F-FF6625B56D26}"/>
    <cellStyle name="Normal 2 13 4 3" xfId="10275" xr:uid="{940BD426-6BBD-4FF7-93CB-9B9049819199}"/>
    <cellStyle name="Normal 2 13 4 3 2" xfId="20655" xr:uid="{3E70BC60-4938-42BA-ADAC-D4256578727F}"/>
    <cellStyle name="Normal 2 13 4 4" xfId="23221" xr:uid="{BDD319B5-62A8-4F8E-837C-6526D1A0B017}"/>
    <cellStyle name="Normal 2 13 4 5" xfId="14989" xr:uid="{E57267F2-BDCA-4007-B707-B4B798846748}"/>
    <cellStyle name="Normal 2 13 5" xfId="3919" xr:uid="{AC20E962-BB90-4FD9-AACA-F35BDE47B5CC}"/>
    <cellStyle name="Normal 2 13 5 2" xfId="8751" xr:uid="{B76659DB-71A3-4D9A-81B3-85C900BAE2A4}"/>
    <cellStyle name="Normal 2 13 5 2 2" xfId="28975" xr:uid="{ABE0CF6F-4A69-4581-B8E2-387E2E91F688}"/>
    <cellStyle name="Normal 2 13 5 2 3" xfId="19131" xr:uid="{2EEF2137-3ACA-45D2-BDD9-EC95A5EF6D5A}"/>
    <cellStyle name="Normal 2 13 5 3" xfId="11584" xr:uid="{B612831D-FB7F-41B9-906D-ADCD843F1893}"/>
    <cellStyle name="Normal 2 13 5 3 2" xfId="21964" xr:uid="{E4933414-0080-41AE-BF13-7DEFA8A01D4A}"/>
    <cellStyle name="Normal 2 13 5 4" xfId="24186" xr:uid="{93C18363-F828-42DA-900A-A93383C46AF8}"/>
    <cellStyle name="Normal 2 13 5 5" xfId="16298" xr:uid="{8071185E-916E-422A-8C47-1CEDA5601695}"/>
    <cellStyle name="Normal 2 13 6" xfId="5052" xr:uid="{7B2222A7-5518-4240-ABEF-BB54564377AF}"/>
    <cellStyle name="Normal 2 13 6 2" xfId="28664" xr:uid="{509D706F-B397-497B-B228-7E14A9FD0E9D}"/>
    <cellStyle name="Normal 2 13 6 3" xfId="28526" xr:uid="{995C575B-22C2-4EB5-9366-2DA73AF2183D}"/>
    <cellStyle name="Normal 2 13 6 4" xfId="14348" xr:uid="{B52B2403-5BC0-40BA-9B3C-4D3583CA869C}"/>
    <cellStyle name="Normal 2 13 7" xfId="6801" xr:uid="{51956793-B0A0-42C4-AF73-0CD50D0F0060}"/>
    <cellStyle name="Normal 2 13 7 2" xfId="25837" xr:uid="{B020079B-E1E3-4D6B-892E-4E6785B372D3}"/>
    <cellStyle name="Normal 2 13 7 3" xfId="17181" xr:uid="{6FABBDF4-5A02-47AC-8BBA-64ED8D97D7BD}"/>
    <cellStyle name="Normal 2 13 8" xfId="9634" xr:uid="{29066DE0-0AC4-40A5-A210-1F32B4403DD1}"/>
    <cellStyle name="Normal 2 13 8 2" xfId="20014" xr:uid="{40C4E7B4-633A-405F-98B9-71C300C04F3E}"/>
    <cellStyle name="Normal 2 13 9" xfId="23536" xr:uid="{E3D13D6F-55A0-45A0-8F71-C656C2403A8B}"/>
    <cellStyle name="Normal 2 14" xfId="699" xr:uid="{00000000-0005-0000-0000-000067040000}"/>
    <cellStyle name="Normal 2 14 10" xfId="12497" xr:uid="{E4B5DED5-9547-46A4-84B7-2070BD7594F5}"/>
    <cellStyle name="Normal 2 14 2" xfId="700" xr:uid="{00000000-0005-0000-0000-000068040000}"/>
    <cellStyle name="Normal 2 14 2 2" xfId="5056" xr:uid="{1363D8E9-2358-4A8D-9C52-EE95A4EF83AB}"/>
    <cellStyle name="Normal 2 14 2 2 2" xfId="23646" xr:uid="{858CFCC9-7183-4B2F-B333-E1BC88013BC4}"/>
    <cellStyle name="Normal 2 14 2 2 3" xfId="26029" xr:uid="{40B98B3B-FF7B-495D-BA61-32A07F1C7778}"/>
    <cellStyle name="Normal 2 14 2 2 4" xfId="14352" xr:uid="{AEA686FA-6D4B-45CB-AA24-5FCE2B657FDE}"/>
    <cellStyle name="Normal 2 14 2 3" xfId="6805" xr:uid="{B71CAB16-0D84-48BE-9FE6-E95E192B92BF}"/>
    <cellStyle name="Normal 2 14 2 3 2" xfId="26480" xr:uid="{4F89B049-78E2-40D9-B8C7-1D736BF01293}"/>
    <cellStyle name="Normal 2 14 2 3 3" xfId="17185" xr:uid="{EFE3F972-A6A9-417F-8812-50DAFD47C87F}"/>
    <cellStyle name="Normal 2 14 2 4" xfId="9638" xr:uid="{6CA6BDB9-9B84-4635-8818-F3FF250B3FF6}"/>
    <cellStyle name="Normal 2 14 2 4 2" xfId="20018" xr:uid="{8DA8322E-FA58-48C2-9857-5F86B153E87A}"/>
    <cellStyle name="Normal 2 14 2 5" xfId="24373" xr:uid="{CEF9AF8D-2CF6-4C9A-8003-3940DE7E9F12}"/>
    <cellStyle name="Normal 2 14 2 6" xfId="13678" xr:uid="{174C2A17-2022-4783-8EFD-559BCAD0B7C8}"/>
    <cellStyle name="Normal 2 14 3" xfId="2865" xr:uid="{00000000-0005-0000-0000-000091030000}"/>
    <cellStyle name="Normal 2 14 3 2" xfId="6073" xr:uid="{433CEF8A-6A09-4ED8-AB5B-0926C5EB880D}"/>
    <cellStyle name="Normal 2 14 3 2 2" xfId="28114" xr:uid="{ED8068E4-02E9-4FD7-B3C2-595B9801CF8B}"/>
    <cellStyle name="Normal 2 14 3 2 3" xfId="15529" xr:uid="{FD6EB884-8A67-412A-97AB-66F0E8320116}"/>
    <cellStyle name="Normal 2 14 3 3" xfId="7982" xr:uid="{BA1B966F-DF06-49F3-9029-ABF63BD6DC72}"/>
    <cellStyle name="Normal 2 14 3 3 2" xfId="18362" xr:uid="{B5AA080D-5C5E-4BF3-A5AF-C3BA3DFBB6E8}"/>
    <cellStyle name="Normal 2 14 3 4" xfId="10815" xr:uid="{08498F0A-B8A9-456B-824D-8206B1236DB3}"/>
    <cellStyle name="Normal 2 14 3 4 2" xfId="21195" xr:uid="{49E6165B-1E45-482D-A6DA-B1691A0050C5}"/>
    <cellStyle name="Normal 2 14 3 5" xfId="23790" xr:uid="{D5072974-2C03-4927-BE24-8778772FACC3}"/>
    <cellStyle name="Normal 2 14 3 6" xfId="13350" xr:uid="{7CB9BDEC-71AE-46E8-AC9D-08D2EC46FF1D}"/>
    <cellStyle name="Normal 2 14 4" xfId="2265" xr:uid="{00000000-0005-0000-0000-00008F030000}"/>
    <cellStyle name="Normal 2 14 4 2" xfId="7392" xr:uid="{0B907001-6677-447A-A6C2-0B09DF739454}"/>
    <cellStyle name="Normal 2 14 4 2 2" xfId="28253" xr:uid="{C0F8C62A-F16A-4B3C-AF8B-30750ECC8415}"/>
    <cellStyle name="Normal 2 14 4 2 3" xfId="17772" xr:uid="{3C0F6D6B-5410-44C0-A2DB-223EC0D3F1BC}"/>
    <cellStyle name="Normal 2 14 4 3" xfId="10225" xr:uid="{08302955-BB10-41D8-909E-3E8424E9FBB3}"/>
    <cellStyle name="Normal 2 14 4 3 2" xfId="20605" xr:uid="{3013B32C-E195-4AA3-8280-F836F29D0E34}"/>
    <cellStyle name="Normal 2 14 4 4" xfId="23519" xr:uid="{C86BF460-B055-49D0-BA39-328E04DA1CEE}"/>
    <cellStyle name="Normal 2 14 4 5" xfId="14939" xr:uid="{355B811E-59FE-40CC-B377-45F176EF503D}"/>
    <cellStyle name="Normal 2 14 5" xfId="3808" xr:uid="{D9DAA485-8357-442D-9B98-92C0F260699D}"/>
    <cellStyle name="Normal 2 14 5 2" xfId="8643" xr:uid="{FFA257BC-0620-463A-8892-FF98F7E2FEA9}"/>
    <cellStyle name="Normal 2 14 5 2 2" xfId="19023" xr:uid="{C254367F-4AEE-4169-94FB-52330374D4F4}"/>
    <cellStyle name="Normal 2 14 5 3" xfId="11476" xr:uid="{CC096F01-573E-4C8E-A134-F943EA1CE1B8}"/>
    <cellStyle name="Normal 2 14 5 3 2" xfId="21856" xr:uid="{440DB34D-A26C-498E-BEAB-741B827F6018}"/>
    <cellStyle name="Normal 2 14 5 4" xfId="26722" xr:uid="{72278402-EFDA-4577-8A0D-2FF38D6C0467}"/>
    <cellStyle name="Normal 2 14 5 5" xfId="16190" xr:uid="{23538F8E-01F0-4BE4-968D-C2682A3143FB}"/>
    <cellStyle name="Normal 2 14 6" xfId="5055" xr:uid="{003AE1A6-2D71-41E4-8367-493182C6B595}"/>
    <cellStyle name="Normal 2 14 6 2" xfId="14351" xr:uid="{5DC8EE2A-B3AE-479B-8C67-FF5DB3DD5D9A}"/>
    <cellStyle name="Normal 2 14 7" xfId="6804" xr:uid="{BFD99BEB-92C6-46EC-A90C-D7FFF9A4A6DD}"/>
    <cellStyle name="Normal 2 14 7 2" xfId="17184" xr:uid="{C535D681-CD2F-4176-A2D3-4607F3A12937}"/>
    <cellStyle name="Normal 2 14 8" xfId="9637" xr:uid="{4CC85F6F-785C-4071-B5FD-E355E9959BC3}"/>
    <cellStyle name="Normal 2 14 8 2" xfId="20017" xr:uid="{245A27DE-B47D-4235-8FF5-2773DE19B130}"/>
    <cellStyle name="Normal 2 14 9" xfId="25427" xr:uid="{55DD9E7F-4A86-4C45-BB96-9BFBCE3F7FCB}"/>
    <cellStyle name="Normal 2 15" xfId="701" xr:uid="{00000000-0005-0000-0000-000069040000}"/>
    <cellStyle name="Normal 2 15 2" xfId="702" xr:uid="{00000000-0005-0000-0000-00006A040000}"/>
    <cellStyle name="Normal 2 15 2 2" xfId="5058" xr:uid="{2BFEB100-9E5C-4387-B323-D67574CF9B7E}"/>
    <cellStyle name="Normal 2 15 2 2 2" xfId="26554" xr:uid="{A2B43DCB-B00A-482D-A40B-EE72A1E43D53}"/>
    <cellStyle name="Normal 2 15 2 2 3" xfId="14354" xr:uid="{3D68C065-92F3-43AB-99E1-4F65DB8487D7}"/>
    <cellStyle name="Normal 2 15 2 3" xfId="6807" xr:uid="{7B49F8A6-84DA-45DA-9ABE-2256DFC46515}"/>
    <cellStyle name="Normal 2 15 2 3 2" xfId="17187" xr:uid="{CAA3F761-7097-401C-A1B3-3B23208D0B9D}"/>
    <cellStyle name="Normal 2 15 2 4" xfId="9640" xr:uid="{5527F7A9-E05B-4E2E-9705-E11411FA6C58}"/>
    <cellStyle name="Normal 2 15 2 4 2" xfId="20020" xr:uid="{7503549F-4A4C-4279-AD31-4F76F925ABC4}"/>
    <cellStyle name="Normal 2 15 2 5" xfId="22892" xr:uid="{39EF4E33-F99E-4775-AB98-C096AB7B8D4D}"/>
    <cellStyle name="Normal 2 15 2 6" xfId="13353" xr:uid="{31590658-156D-4AB2-BE37-F7F99165142D}"/>
    <cellStyle name="Normal 2 15 3" xfId="5057" xr:uid="{2CBAD390-B99A-43FD-9248-D8EFF22F6AC0}"/>
    <cellStyle name="Normal 2 15 3 2" xfId="25722" xr:uid="{6A9C28D9-3083-46F9-BD79-130EB0FE65BE}"/>
    <cellStyle name="Normal 2 15 3 3" xfId="27308" xr:uid="{74C16C77-A14C-43B2-98C1-C7ADD053C533}"/>
    <cellStyle name="Normal 2 15 3 4" xfId="14353" xr:uid="{5D2F0C45-D806-4776-8CAB-00970BA81410}"/>
    <cellStyle name="Normal 2 15 4" xfId="6806" xr:uid="{6D31F998-186C-4A82-B044-AB8AC20D8683}"/>
    <cellStyle name="Normal 2 15 4 2" xfId="25634" xr:uid="{91E43EBE-1915-4800-B7E0-94D2E29B09F0}"/>
    <cellStyle name="Normal 2 15 4 3" xfId="17186" xr:uid="{623333CB-EDDB-4765-A904-CE9FBC3BF16B}"/>
    <cellStyle name="Normal 2 15 5" xfId="9639" xr:uid="{B7199FFC-96E7-4347-B276-3A7FC63208A7}"/>
    <cellStyle name="Normal 2 15 5 2" xfId="20019" xr:uid="{95357289-5930-45E0-BAB5-2E572F5D4028}"/>
    <cellStyle name="Normal 2 15 6" xfId="24644" xr:uid="{228E92B8-911F-4BEC-90AB-1F2260168AC5}"/>
    <cellStyle name="Normal 2 15 7" xfId="12655" xr:uid="{5EFFA12E-06D8-49A5-8274-9AAF4DD80AA9}"/>
    <cellStyle name="Normal 2 16" xfId="703" xr:uid="{00000000-0005-0000-0000-00006B040000}"/>
    <cellStyle name="Normal 2 16 2" xfId="5059" xr:uid="{51280BA4-E357-4EC2-9A34-789C36438E69}"/>
    <cellStyle name="Normal 2 16 2 2" xfId="25752" xr:uid="{CCCD803B-7AE1-4D41-ABE9-B9F6DA72F6FB}"/>
    <cellStyle name="Normal 2 16 2 3" xfId="14355" xr:uid="{8F0649BB-FB29-4495-8867-9DADDE3172C1}"/>
    <cellStyle name="Normal 2 16 3" xfId="6808" xr:uid="{4AF8C3FB-1633-48BC-AC40-61D949CAD707}"/>
    <cellStyle name="Normal 2 16 3 2" xfId="25304" xr:uid="{5BB29FFF-05A9-49BD-9902-2A0D82D89346}"/>
    <cellStyle name="Normal 2 16 3 3" xfId="17188" xr:uid="{A72A8BC0-DA84-4C90-9A1A-1B149D8DB9CF}"/>
    <cellStyle name="Normal 2 16 4" xfId="9641" xr:uid="{7769E6A8-C929-46BD-9D9B-0CE77F82B4BD}"/>
    <cellStyle name="Normal 2 16 4 2" xfId="20021" xr:uid="{1B964D72-BC3E-4B50-B774-79758B8AF137}"/>
    <cellStyle name="Normal 2 16 5" xfId="25116" xr:uid="{39C6474D-79C0-4B4E-B2DD-74132C6BA907}"/>
    <cellStyle name="Normal 2 16 6" xfId="12814" xr:uid="{6C7A0E04-A236-4994-AD69-90C1FC6ADB2C}"/>
    <cellStyle name="Normal 2 17" xfId="704" xr:uid="{00000000-0005-0000-0000-00006C040000}"/>
    <cellStyle name="Normal 2 17 2" xfId="6809" xr:uid="{1585CA1A-B0BC-44CA-B92E-8C4A5C1CAD0A}"/>
    <cellStyle name="Normal 2 17 2 2" xfId="24635" xr:uid="{3ED16BA5-56C6-4154-967B-867B46BD49CE}"/>
    <cellStyle name="Normal 2 17 2 3" xfId="17189" xr:uid="{568842C7-4E9D-4D74-8F9A-50A419319891}"/>
    <cellStyle name="Normal 2 17 3" xfId="9642" xr:uid="{68A23A47-558E-4E49-9C63-20825D5B2438}"/>
    <cellStyle name="Normal 2 17 3 2" xfId="22673" xr:uid="{B1FAF7FF-9E8C-4DA4-A408-DDB7E7A7F771}"/>
    <cellStyle name="Normal 2 17 3 3" xfId="20022" xr:uid="{E61D0583-2D14-4241-9338-5AB767513FAC}"/>
    <cellStyle name="Normal 2 17 4" xfId="22654" xr:uid="{2D14B024-0C15-4849-A1C9-CC6835BF0F10}"/>
    <cellStyle name="Normal 2 17 5" xfId="25999" xr:uid="{48156FCF-7B74-410D-844E-48DE9A4DB097}"/>
    <cellStyle name="Normal 2 17 6" xfId="14356" xr:uid="{0FDB1D7D-3738-4279-AFC1-D13102CF7782}"/>
    <cellStyle name="Normal 2 18" xfId="3778" xr:uid="{687AD789-15F4-45FC-8C5E-5A0C50946765}"/>
    <cellStyle name="Normal 2 18 2" xfId="8618" xr:uid="{D0E1F64E-A739-4764-9D73-CF87B51A5F00}"/>
    <cellStyle name="Normal 2 18 2 2" xfId="25820" xr:uid="{BEE5FA88-0071-4F52-8AB1-13C8648A6374}"/>
    <cellStyle name="Normal 2 18 2 3" xfId="18998" xr:uid="{F51F4F5B-90B2-4451-9A34-FF469B481271}"/>
    <cellStyle name="Normal 2 18 2 4" xfId="31000" xr:uid="{F18E5E9C-D8D8-4F69-9CEA-1EB84E6CB813}"/>
    <cellStyle name="Normal 2 18 2 5" xfId="30915" xr:uid="{C8A5B2B3-A9B4-4CC3-9248-93D24488B8AF}"/>
    <cellStyle name="Normal 2 18 3" xfId="11451" xr:uid="{CDA90886-5D08-49E0-9163-5C00974CD9B6}"/>
    <cellStyle name="Normal 2 18 3 2" xfId="24300" xr:uid="{0C326032-0FD6-4917-9657-495AC37DBBE3}"/>
    <cellStyle name="Normal 2 18 3 3" xfId="21831" xr:uid="{8A722C41-4A34-4A02-A2B3-53A584E5910E}"/>
    <cellStyle name="Normal 2 18 4" xfId="25128" xr:uid="{BA8BD175-2F83-4035-AE66-B7D2C8E6709A}"/>
    <cellStyle name="Normal 2 18 5" xfId="24075" xr:uid="{FE883123-03AC-49F1-B7FA-8A98A4DAAC28}"/>
    <cellStyle name="Normal 2 18 6" xfId="16165" xr:uid="{184E429F-5396-4319-8D7D-B20F7B31B908}"/>
    <cellStyle name="Normal 2 19" xfId="12345" xr:uid="{2851D229-502A-4D82-8490-01DA0EBA2159}"/>
    <cellStyle name="Normal 2 19 2" xfId="24057" xr:uid="{C9B81072-9CE2-4F0C-B5E2-CE8D5CE0A9C0}"/>
    <cellStyle name="Normal 2 19 3" xfId="24239" xr:uid="{1066F9CC-788C-4F68-89FE-9B9F75C44A5D}"/>
    <cellStyle name="Normal 2 19 4" xfId="25828" xr:uid="{5058E664-5536-45CD-84E0-6FADFD894F75}"/>
    <cellStyle name="Normal 2 19 5" xfId="24508" xr:uid="{D329221E-E5FF-44FA-92BC-FF4B1867B2F5}"/>
    <cellStyle name="Normal 2 19 6" xfId="29616" xr:uid="{903768B7-2C41-46B2-A4D0-9D86B34D41A4}"/>
    <cellStyle name="Normal 2 19 7" xfId="29590" xr:uid="{8AF71700-81D8-4687-AC91-003585AB8325}"/>
    <cellStyle name="Normal 2 19 7 2" xfId="30105" xr:uid="{C4AE6AE8-64C8-4402-93EB-4E613E643CC2}"/>
    <cellStyle name="Normal 2 19 8" xfId="31111" xr:uid="{AD9EAF03-CE2E-4033-B917-F2FC89D9335A}"/>
    <cellStyle name="Normal 2 19 8 2" xfId="31694" xr:uid="{E7154EF1-2601-4A7C-8056-AA513484E4A7}"/>
    <cellStyle name="Normal 2 2" xfId="705" xr:uid="{00000000-0005-0000-0000-00006D040000}"/>
    <cellStyle name="Normal 2 2 10" xfId="706" xr:uid="{00000000-0005-0000-0000-00006E040000}"/>
    <cellStyle name="Normal 2 2 10 10" xfId="9644" xr:uid="{AA7C8D4E-8A4E-47BF-9CCA-4873F35B795C}"/>
    <cellStyle name="Normal 2 2 10 10 2" xfId="20024" xr:uid="{98345C2A-DAC5-4825-A0A8-021C089C2AF2}"/>
    <cellStyle name="Normal 2 2 10 11" xfId="24551" xr:uid="{505E598B-1912-43BF-8BA3-279748371E41}"/>
    <cellStyle name="Normal 2 2 10 12" xfId="12550" xr:uid="{69C35B79-29A5-43FB-862C-7335567D3235}"/>
    <cellStyle name="Normal 2 2 10 2" xfId="707" xr:uid="{00000000-0005-0000-0000-00006F040000}"/>
    <cellStyle name="Normal 2 2 10 2 2" xfId="708" xr:uid="{00000000-0005-0000-0000-000070040000}"/>
    <cellStyle name="Normal 2 2 10 2 2 2" xfId="5063" xr:uid="{E5DB27A1-F095-4B0D-B1FE-17B19E42AD2F}"/>
    <cellStyle name="Normal 2 2 10 2 2 2 2" xfId="24799" xr:uid="{FBA8B858-5805-4A81-83DE-365226052A35}"/>
    <cellStyle name="Normal 2 2 10 2 2 2 3" xfId="25899" xr:uid="{00543A6A-1BC8-44D0-9D96-E92831C3A63A}"/>
    <cellStyle name="Normal 2 2 10 2 2 2 4" xfId="14360" xr:uid="{F19CDEC1-13FD-4EE2-ADEF-DEEB1E15C467}"/>
    <cellStyle name="Normal 2 2 10 2 2 3" xfId="6813" xr:uid="{99174851-CC96-4A4C-91C6-5EB30DC24C04}"/>
    <cellStyle name="Normal 2 2 10 2 2 3 2" xfId="27578" xr:uid="{AF3C2EFA-9EB6-4B79-9DA5-FC9B9457BE6D}"/>
    <cellStyle name="Normal 2 2 10 2 2 3 3" xfId="27903" xr:uid="{BA4D5C2E-54AF-42B6-B1E0-A312C4F38B4D}"/>
    <cellStyle name="Normal 2 2 10 2 2 3 4" xfId="17193" xr:uid="{7F1932C3-573D-48A4-9694-EF8B0597E5E4}"/>
    <cellStyle name="Normal 2 2 10 2 2 4" xfId="9646" xr:uid="{2B8E2916-1FAD-4174-93AD-4FDDE1DA699C}"/>
    <cellStyle name="Normal 2 2 10 2 2 4 2" xfId="29385" xr:uid="{D9B05DEC-3C44-4ABB-92C4-B01E058A307D}"/>
    <cellStyle name="Normal 2 2 10 2 2 4 3" xfId="20026" xr:uid="{E1D17510-D4F8-4DF8-9C86-54A85495661A}"/>
    <cellStyle name="Normal 2 2 10 2 2 5" xfId="24648" xr:uid="{2863DE93-E0E9-4DCA-A783-915B8B2D6A3A}"/>
    <cellStyle name="Normal 2 2 10 2 2 6" xfId="13679" xr:uid="{DA987683-831F-4677-BAD2-DC6A81293BDA}"/>
    <cellStyle name="Normal 2 2 10 2 3" xfId="2716" xr:uid="{00000000-0005-0000-0000-000099030000}"/>
    <cellStyle name="Normal 2 2 10 2 3 2" xfId="5934" xr:uid="{107F8361-8D14-48E4-B386-6681F6985830}"/>
    <cellStyle name="Normal 2 2 10 2 3 2 2" xfId="27979" xr:uid="{439563EB-CDA5-4BE7-8F09-47FBE716BB3B}"/>
    <cellStyle name="Normal 2 2 10 2 3 2 3" xfId="15387" xr:uid="{AB8BAA13-0168-4B0A-A122-BEA762FA4220}"/>
    <cellStyle name="Normal 2 2 10 2 3 3" xfId="7840" xr:uid="{63CB1A3F-51C9-40AA-BDFC-374A71D849BD}"/>
    <cellStyle name="Normal 2 2 10 2 3 3 2" xfId="18220" xr:uid="{E506574E-4CD6-4127-960A-7E103336C974}"/>
    <cellStyle name="Normal 2 2 10 2 3 4" xfId="10673" xr:uid="{09130169-8034-4D96-85F9-4356246BFE9D}"/>
    <cellStyle name="Normal 2 2 10 2 3 4 2" xfId="21053" xr:uid="{1F5D3BB1-A60B-4476-8120-9E675D91B416}"/>
    <cellStyle name="Normal 2 2 10 2 3 5" xfId="25025" xr:uid="{4FFB09B8-3AF9-4044-A95D-D1F4BFC266C5}"/>
    <cellStyle name="Normal 2 2 10 2 3 6" xfId="13144" xr:uid="{88DEC1F8-E74A-47F2-B634-04FE49086530}"/>
    <cellStyle name="Normal 2 2 10 2 4" xfId="4153" xr:uid="{E764446D-83C9-4004-865D-359BF5B5F454}"/>
    <cellStyle name="Normal 2 2 10 2 4 2" xfId="8925" xr:uid="{13B6B776-8552-4F27-A149-221E36F04BD2}"/>
    <cellStyle name="Normal 2 2 10 2 4 2 2" xfId="29024" xr:uid="{68438DB2-A994-485C-B68E-63993A56C537}"/>
    <cellStyle name="Normal 2 2 10 2 4 2 3" xfId="19305" xr:uid="{B3CE92A7-987B-4043-8629-8C2E39A98538}"/>
    <cellStyle name="Normal 2 2 10 2 4 3" xfId="11758" xr:uid="{D0E1A260-329B-4663-B10B-AA9B56A80EFF}"/>
    <cellStyle name="Normal 2 2 10 2 4 3 2" xfId="22138" xr:uid="{B6CF3B47-D87D-45BB-87DF-85B77E70452A}"/>
    <cellStyle name="Normal 2 2 10 2 4 4" xfId="22991" xr:uid="{938AAFBC-6206-4672-B3C4-A0BA08185F9C}"/>
    <cellStyle name="Normal 2 2 10 2 4 5" xfId="16472" xr:uid="{90BFF79D-AAD0-4A91-BEBE-C3458FE2D30F}"/>
    <cellStyle name="Normal 2 2 10 2 5" xfId="5062" xr:uid="{7C5CCD42-756E-44AA-B35D-0888BE67E4DC}"/>
    <cellStyle name="Normal 2 2 10 2 5 2" xfId="26498" xr:uid="{8B0F7587-3D90-44A9-9D4E-94008281CF70}"/>
    <cellStyle name="Normal 2 2 10 2 5 3" xfId="14359" xr:uid="{6BB59D92-C073-4562-AF8F-C02AD369E213}"/>
    <cellStyle name="Normal 2 2 10 2 6" xfId="6812" xr:uid="{064FAEDA-6750-41CD-8BA4-6A0D5049602B}"/>
    <cellStyle name="Normal 2 2 10 2 6 2" xfId="17192" xr:uid="{837E47D0-0D94-4D5F-8367-141ABA0D4D67}"/>
    <cellStyle name="Normal 2 2 10 2 7" xfId="9645" xr:uid="{1E27734E-7094-4271-96C0-49C3F5B2DE9F}"/>
    <cellStyle name="Normal 2 2 10 2 7 2" xfId="20025" xr:uid="{81815907-AA58-4EF1-B4BC-87EBA1A0663F}"/>
    <cellStyle name="Normal 2 2 10 2 8" xfId="24487" xr:uid="{B0AB4854-A5AA-4971-A35C-FD6795C66512}"/>
    <cellStyle name="Normal 2 2 10 2 9" xfId="12708" xr:uid="{443C35AA-3E7C-4729-9C69-8DD456AB955A}"/>
    <cellStyle name="Normal 2 2 10 3" xfId="709" xr:uid="{00000000-0005-0000-0000-000071040000}"/>
    <cellStyle name="Normal 2 2 10 3 2" xfId="4451" xr:uid="{42C8B070-231B-4968-AE45-24977E7CDEBF}"/>
    <cellStyle name="Normal 2 2 10 3 2 2" xfId="9223" xr:uid="{B3100822-4B11-4BA9-940F-F2078324B99E}"/>
    <cellStyle name="Normal 2 2 10 3 2 2 2" xfId="29216" xr:uid="{398D0ABA-3928-427C-8C30-89730A5D7A3C}"/>
    <cellStyle name="Normal 2 2 10 3 2 2 3" xfId="19603" xr:uid="{AD153CD0-B2EC-4F34-96CD-AC815A48A242}"/>
    <cellStyle name="Normal 2 2 10 3 2 3" xfId="12056" xr:uid="{2B843B58-7B92-4A52-B7B1-0B052D6B6194}"/>
    <cellStyle name="Normal 2 2 10 3 2 3 2" xfId="22436" xr:uid="{3AD3D460-9B74-4C95-B9E1-A22A6F72193D}"/>
    <cellStyle name="Normal 2 2 10 3 2 4" xfId="23108" xr:uid="{6419FB7A-3DCF-4E03-99E4-C92D33E270D2}"/>
    <cellStyle name="Normal 2 2 10 3 2 5" xfId="16770" xr:uid="{57F08712-9C9F-4D18-8F3C-BB0511D0669C}"/>
    <cellStyle name="Normal 2 2 10 3 3" xfId="5064" xr:uid="{4A72CBA2-F61E-430F-AD4A-4CD853A42699}"/>
    <cellStyle name="Normal 2 2 10 3 3 2" xfId="26779" xr:uid="{F84AF31A-FE99-4562-B39C-4E385FDC17F3}"/>
    <cellStyle name="Normal 2 2 10 3 3 3" xfId="27557" xr:uid="{44CDE390-F64D-4A78-A0D1-B0C47C36573E}"/>
    <cellStyle name="Normal 2 2 10 3 3 4" xfId="14361" xr:uid="{2E7DDF77-9C26-42DB-8D72-47296D039541}"/>
    <cellStyle name="Normal 2 2 10 3 4" xfId="6814" xr:uid="{9D5CA963-1CB6-4841-BECA-773E3EF2CAA0}"/>
    <cellStyle name="Normal 2 2 10 3 4 2" xfId="26617" xr:uid="{789273C5-3E89-4F22-BC58-9FB25ED07422}"/>
    <cellStyle name="Normal 2 2 10 3 4 3" xfId="27221" xr:uid="{CF839B75-0BF5-4802-B3D9-B5A7B178CBC5}"/>
    <cellStyle name="Normal 2 2 10 3 4 4" xfId="17194" xr:uid="{ED4B26D7-2591-4F59-88AA-D0D54072C88D}"/>
    <cellStyle name="Normal 2 2 10 3 5" xfId="9647" xr:uid="{9019F8E2-FD32-4731-A2A8-6681B973D239}"/>
    <cellStyle name="Normal 2 2 10 3 5 2" xfId="29386" xr:uid="{65370D3C-9EB5-4761-8E5F-554AF99B3F9B}"/>
    <cellStyle name="Normal 2 2 10 3 5 3" xfId="20027" xr:uid="{BA430A4F-FF72-4303-9A89-E1A48B406065}"/>
    <cellStyle name="Normal 2 2 10 3 6" xfId="24517" xr:uid="{49067D6F-8843-4DD1-BAE8-7FA2BF07E820}"/>
    <cellStyle name="Normal 2 2 10 3 7" xfId="13680" xr:uid="{6339AC71-D4C9-41B9-A9DB-829F6C8BF374}"/>
    <cellStyle name="Normal 2 2 10 4" xfId="710" xr:uid="{00000000-0005-0000-0000-000072040000}"/>
    <cellStyle name="Normal 2 2 10 4 2" xfId="5065" xr:uid="{43FAF4F6-5944-411B-9C6E-4A883C4EBCCF}"/>
    <cellStyle name="Normal 2 2 10 4 2 2" xfId="24152" xr:uid="{0FF8B60A-773E-488B-9CA4-80B69D49D6F0}"/>
    <cellStyle name="Normal 2 2 10 4 2 3" xfId="28726" xr:uid="{0044B5AD-CC47-4AD7-9BAC-85830A68790F}"/>
    <cellStyle name="Normal 2 2 10 4 2 4" xfId="14362" xr:uid="{63833D4F-15C8-4AB3-85D1-56CFFDC43AAB}"/>
    <cellStyle name="Normal 2 2 10 4 3" xfId="6815" xr:uid="{6F8A17C8-5B7C-4D0A-89CE-3313691FEA10}"/>
    <cellStyle name="Normal 2 2 10 4 3 2" xfId="28597" xr:uid="{A29D8535-73B2-441D-AB06-3782139610D9}"/>
    <cellStyle name="Normal 2 2 10 4 3 3" xfId="17195" xr:uid="{BF3BCAE3-A914-4FAF-8660-894DFDDE4948}"/>
    <cellStyle name="Normal 2 2 10 4 4" xfId="9648" xr:uid="{F6AF43C2-38D3-4B63-9AFB-550F9CC18867}"/>
    <cellStyle name="Normal 2 2 10 4 4 2" xfId="20028" xr:uid="{0C94FB6B-3908-46B9-B035-AA01DE88862A}"/>
    <cellStyle name="Normal 2 2 10 4 5" xfId="24026" xr:uid="{EDDD3FD3-3F21-4BBB-A21E-5363C936A286}"/>
    <cellStyle name="Normal 2 2 10 4 6" xfId="13406" xr:uid="{52461BEE-55D6-4F43-9398-5A297151B16A}"/>
    <cellStyle name="Normal 2 2 10 5" xfId="2564" xr:uid="{00000000-0005-0000-0000-00009C030000}"/>
    <cellStyle name="Normal 2 2 10 5 2" xfId="5833" xr:uid="{F90F4BDD-8B44-417F-9C44-F07B562A1590}"/>
    <cellStyle name="Normal 2 2 10 5 2 2" xfId="26792" xr:uid="{C347E35F-955F-4394-8027-29A455EB4226}"/>
    <cellStyle name="Normal 2 2 10 5 2 3" xfId="15236" xr:uid="{8D2EC9C0-8C74-410D-8868-1302CCCBA839}"/>
    <cellStyle name="Normal 2 2 10 5 3" xfId="7689" xr:uid="{FAD042E3-0A5D-44D0-9B55-4A5BF2609101}"/>
    <cellStyle name="Normal 2 2 10 5 3 2" xfId="18069" xr:uid="{80FFC775-E0A3-405C-9250-A0FE081BCED3}"/>
    <cellStyle name="Normal 2 2 10 5 4" xfId="10522" xr:uid="{271EE65C-4308-4093-A0CA-EBD53146ED2E}"/>
    <cellStyle name="Normal 2 2 10 5 4 2" xfId="20902" xr:uid="{957E9CC8-329E-4D48-BD47-CE43D3C79F5C}"/>
    <cellStyle name="Normal 2 2 10 5 5" xfId="22943" xr:uid="{7FF42F5A-F766-492C-B313-F86840EA921E}"/>
    <cellStyle name="Normal 2 2 10 5 6" xfId="12952" xr:uid="{AFEA08B3-64BD-49F2-A894-F862B4F7670C}"/>
    <cellStyle name="Normal 2 2 10 6" xfId="2316" xr:uid="{00000000-0005-0000-0000-000096030000}"/>
    <cellStyle name="Normal 2 2 10 6 2" xfId="7443" xr:uid="{49339BE6-5FE9-42AE-9BC6-6DD209B051E8}"/>
    <cellStyle name="Normal 2 2 10 6 2 2" xfId="27931" xr:uid="{7D37FA61-88A9-417F-9E00-1067742685F6}"/>
    <cellStyle name="Normal 2 2 10 6 2 3" xfId="17823" xr:uid="{8BA1A808-3FDE-44C7-9142-154BE5F5E6B6}"/>
    <cellStyle name="Normal 2 2 10 6 3" xfId="10276" xr:uid="{2A7065D5-296E-44B5-86F3-53A1D5651C31}"/>
    <cellStyle name="Normal 2 2 10 6 3 2" xfId="20656" xr:uid="{0CDD9D9A-C9E9-419B-BFC8-FB6779F563E0}"/>
    <cellStyle name="Normal 2 2 10 6 4" xfId="24890" xr:uid="{946DE919-8989-49F0-8624-F124357DCEE6}"/>
    <cellStyle name="Normal 2 2 10 6 5" xfId="14990" xr:uid="{A42EDF13-7335-4FE4-9A95-547834990660}"/>
    <cellStyle name="Normal 2 2 10 7" xfId="3921" xr:uid="{498F4368-C384-4172-A5C5-389852219A0E}"/>
    <cellStyle name="Normal 2 2 10 7 2" xfId="8753" xr:uid="{7A29565A-49DE-496F-9B46-A14210F21EEC}"/>
    <cellStyle name="Normal 2 2 10 7 2 2" xfId="19133" xr:uid="{62EC0076-2ADE-4D86-9020-4C074AF71ABC}"/>
    <cellStyle name="Normal 2 2 10 7 3" xfId="11586" xr:uid="{0B8A006D-0451-4A93-A9DD-3B02EF3D4ED5}"/>
    <cellStyle name="Normal 2 2 10 7 3 2" xfId="21966" xr:uid="{1E17511E-8D69-4181-BF2A-8594B5C37FFA}"/>
    <cellStyle name="Normal 2 2 10 7 4" xfId="26886" xr:uid="{EE14755E-4017-4A11-B3B3-C3690CBE6087}"/>
    <cellStyle name="Normal 2 2 10 7 5" xfId="16300" xr:uid="{774583A9-CB71-49DF-9DC4-54BB1C00CF1D}"/>
    <cellStyle name="Normal 2 2 10 8" xfId="5061" xr:uid="{9A8CA319-5397-4A04-92EC-15A8A45212D4}"/>
    <cellStyle name="Normal 2 2 10 8 2" xfId="14358" xr:uid="{C8D3DA57-87D8-4704-97B7-6849991807F7}"/>
    <cellStyle name="Normal 2 2 10 9" xfId="6811" xr:uid="{6AB13237-9298-49AB-B12E-5BEA92D8EA25}"/>
    <cellStyle name="Normal 2 2 10 9 2" xfId="17191" xr:uid="{54002836-6CE1-4C08-BFD8-E939A1F4DFF9}"/>
    <cellStyle name="Normal 2 2 11" xfId="711" xr:uid="{00000000-0005-0000-0000-000073040000}"/>
    <cellStyle name="Normal 2 2 11 10" xfId="24715" xr:uid="{F360E3F7-4553-4010-BCA7-6D1AE9B901A1}"/>
    <cellStyle name="Normal 2 2 11 11" xfId="12551" xr:uid="{0081C13F-8DD0-413F-9503-D5C8BA41F1B0}"/>
    <cellStyle name="Normal 2 2 11 2" xfId="712" xr:uid="{00000000-0005-0000-0000-000074040000}"/>
    <cellStyle name="Normal 2 2 11 2 2" xfId="3146" xr:uid="{00000000-0005-0000-0000-00009F030000}"/>
    <cellStyle name="Normal 2 2 11 2 2 2" xfId="6204" xr:uid="{FF317ED0-C3C5-4BBA-96D4-A4FA9F71D13C}"/>
    <cellStyle name="Normal 2 2 11 2 2 2 2" xfId="26613" xr:uid="{C3C86F65-1009-45B4-ADDC-6A57ED7AC03D}"/>
    <cellStyle name="Normal 2 2 11 2 2 2 3" xfId="27336" xr:uid="{6C543D13-686B-42FE-9BED-916A8DF160CA}"/>
    <cellStyle name="Normal 2 2 11 2 2 2 4" xfId="15773" xr:uid="{F56D3B67-4334-45F9-8EA7-AB3AD0ED3090}"/>
    <cellStyle name="Normal 2 2 11 2 2 3" xfId="8226" xr:uid="{90B187A8-9982-44B7-9857-A6B63355AC82}"/>
    <cellStyle name="Normal 2 2 11 2 2 3 2" xfId="28871" xr:uid="{7EB596B2-7B15-4D64-83F3-AC9014D1750B}"/>
    <cellStyle name="Normal 2 2 11 2 2 3 3" xfId="18606" xr:uid="{8E5CC260-40CB-4E67-9E15-4F95D03C0961}"/>
    <cellStyle name="Normal 2 2 11 2 2 4" xfId="11059" xr:uid="{0C11086F-936F-4562-A968-407CE5092957}"/>
    <cellStyle name="Normal 2 2 11 2 2 4 2" xfId="21439" xr:uid="{ADB81A79-B7E1-43EB-BA27-D0C539476A90}"/>
    <cellStyle name="Normal 2 2 11 2 2 5" xfId="23264" xr:uid="{0F54DA92-1F69-4FE6-B714-AD6A3B712B6E}"/>
    <cellStyle name="Normal 2 2 11 2 2 6" xfId="13681" xr:uid="{66B84033-BF7F-481B-9AFA-9567FEF2CBE8}"/>
    <cellStyle name="Normal 2 2 11 2 3" xfId="4154" xr:uid="{00F1D4EF-91CF-40E8-B6B5-67F1D0D3D9FB}"/>
    <cellStyle name="Normal 2 2 11 2 3 2" xfId="8926" xr:uid="{0790826B-CA55-4CA9-B627-8A167494FAF5}"/>
    <cellStyle name="Normal 2 2 11 2 3 2 2" xfId="29025" xr:uid="{A608EEA1-12E2-4A50-AA92-15B6A6B67A09}"/>
    <cellStyle name="Normal 2 2 11 2 3 2 3" xfId="19306" xr:uid="{EA885710-01F3-4985-8E77-B95014EDAAF3}"/>
    <cellStyle name="Normal 2 2 11 2 3 3" xfId="11759" xr:uid="{858F1373-6516-4269-95EA-069E9EA42B73}"/>
    <cellStyle name="Normal 2 2 11 2 3 3 2" xfId="22139" xr:uid="{5A6A1CE6-03AA-488A-81B0-1F53FD50E577}"/>
    <cellStyle name="Normal 2 2 11 2 3 4" xfId="25219" xr:uid="{530BCB53-2788-48FC-8732-7713CE1DDE0F}"/>
    <cellStyle name="Normal 2 2 11 2 3 5" xfId="16473" xr:uid="{EB502878-9D72-4A66-8CC3-6FE968AF4A80}"/>
    <cellStyle name="Normal 2 2 11 2 4" xfId="5067" xr:uid="{C97103D0-552A-43CA-9D7F-000BE4CCD9EA}"/>
    <cellStyle name="Normal 2 2 11 2 4 2" xfId="27908" xr:uid="{5350DF39-5008-4E85-A8E3-EA51D3E70538}"/>
    <cellStyle name="Normal 2 2 11 2 4 3" xfId="26436" xr:uid="{45D098FC-3762-4A95-8E63-9E90376ED403}"/>
    <cellStyle name="Normal 2 2 11 2 4 4" xfId="14364" xr:uid="{852E6F0C-3895-4C89-86AC-0372EC1A09FB}"/>
    <cellStyle name="Normal 2 2 11 2 5" xfId="6817" xr:uid="{541B02AB-102A-4D2C-B7E2-2CAFA7B83913}"/>
    <cellStyle name="Normal 2 2 11 2 5 2" xfId="27588" xr:uid="{2B54EA2A-F5D7-4647-A3C3-89DA672DC2B2}"/>
    <cellStyle name="Normal 2 2 11 2 5 3" xfId="17197" xr:uid="{F7667B26-C2B3-4730-BA59-8727ECB0A4C1}"/>
    <cellStyle name="Normal 2 2 11 2 6" xfId="9650" xr:uid="{42FEB642-99A6-4F20-9405-ED218DBCD43E}"/>
    <cellStyle name="Normal 2 2 11 2 6 2" xfId="20030" xr:uid="{2D652F2E-72EB-4499-AC69-741A8BA79020}"/>
    <cellStyle name="Normal 2 2 11 2 7" xfId="22927" xr:uid="{9D773C07-20EF-400A-A5CD-96C731A65415}"/>
    <cellStyle name="Normal 2 2 11 2 8" xfId="12709" xr:uid="{557D45CE-8F42-4ABE-9E84-82DBCC416DEF}"/>
    <cellStyle name="Normal 2 2 11 3" xfId="713" xr:uid="{00000000-0005-0000-0000-000075040000}"/>
    <cellStyle name="Normal 2 2 11 3 2" xfId="5068" xr:uid="{0955E37E-640E-43B0-BD50-B8A99418383A}"/>
    <cellStyle name="Normal 2 2 11 3 2 2" xfId="22753" xr:uid="{2BEE5CBA-6AF4-40AF-B0DB-8908603C96C7}"/>
    <cellStyle name="Normal 2 2 11 3 2 3" xfId="27057" xr:uid="{4D557C4E-47EB-4C41-A11C-E40E615CDB78}"/>
    <cellStyle name="Normal 2 2 11 3 2 4" xfId="14365" xr:uid="{4016AE17-1A41-4C9A-98F4-1B4611B620B6}"/>
    <cellStyle name="Normal 2 2 11 3 3" xfId="6818" xr:uid="{00BD513C-FB94-428B-876A-E8EF0C4F55EF}"/>
    <cellStyle name="Normal 2 2 11 3 3 2" xfId="27764" xr:uid="{7ABA0B96-13D5-447B-85CC-329AC2C6D123}"/>
    <cellStyle name="Normal 2 2 11 3 3 3" xfId="26114" xr:uid="{D8E70133-ADC3-46CD-9CF8-B13AD605DBE3}"/>
    <cellStyle name="Normal 2 2 11 3 3 4" xfId="17198" xr:uid="{17775DBB-41D4-400E-94BF-23CFF9786007}"/>
    <cellStyle name="Normal 2 2 11 3 4" xfId="9651" xr:uid="{E8608BBB-BA40-49FE-9FE2-9263E842B72E}"/>
    <cellStyle name="Normal 2 2 11 3 4 2" xfId="27883" xr:uid="{A559915D-1C89-4A10-9523-59AE7D14C0BE}"/>
    <cellStyle name="Normal 2 2 11 3 4 3" xfId="29387" xr:uid="{3F8F59DF-F173-4A24-8C68-4AD13CC6FB4D}"/>
    <cellStyle name="Normal 2 2 11 3 4 4" xfId="20031" xr:uid="{4A8FE24E-E0C9-4A18-A18A-3252FA41CA10}"/>
    <cellStyle name="Normal 2 2 11 3 5" xfId="23890" xr:uid="{A43DAE62-9E93-4920-8A90-84070D82DB45}"/>
    <cellStyle name="Normal 2 2 11 3 6" xfId="26874" xr:uid="{993D1EDA-F7F0-4197-9D42-8112A38CDE4E}"/>
    <cellStyle name="Normal 2 2 11 3 7" xfId="13407" xr:uid="{0077151E-73EA-4320-85DE-C40187F66014}"/>
    <cellStyle name="Normal 2 2 11 4" xfId="2717" xr:uid="{00000000-0005-0000-0000-0000A1030000}"/>
    <cellStyle name="Normal 2 2 11 4 2" xfId="5935" xr:uid="{63E0683B-ACD4-4AA2-90DC-DB6AEBFA2948}"/>
    <cellStyle name="Normal 2 2 11 4 2 2" xfId="26140" xr:uid="{E537ED85-99E9-4A2C-ADE8-0473EAF8C191}"/>
    <cellStyle name="Normal 2 2 11 4 2 3" xfId="15388" xr:uid="{7E1EF9F7-FD04-4E90-BE93-DE2066F7588A}"/>
    <cellStyle name="Normal 2 2 11 4 3" xfId="7841" xr:uid="{FF13673E-D845-4C55-B7C8-00D6EF36B7D1}"/>
    <cellStyle name="Normal 2 2 11 4 3 2" xfId="18221" xr:uid="{D5B33116-A451-467B-9CE8-8F15637E1DCE}"/>
    <cellStyle name="Normal 2 2 11 4 4" xfId="10674" xr:uid="{93731593-600F-4279-9BC7-1C337825ADA4}"/>
    <cellStyle name="Normal 2 2 11 4 4 2" xfId="21054" xr:uid="{86328D34-6873-4657-BB4D-1FF619BF9538}"/>
    <cellStyle name="Normal 2 2 11 4 5" xfId="24615" xr:uid="{FFEC11AB-DB5A-4402-9B21-590F99BB08F6}"/>
    <cellStyle name="Normal 2 2 11 4 6" xfId="13145" xr:uid="{7C3F6871-62B6-4B36-8448-9E73B188E3DE}"/>
    <cellStyle name="Normal 2 2 11 5" xfId="2317" xr:uid="{00000000-0005-0000-0000-00009D030000}"/>
    <cellStyle name="Normal 2 2 11 5 2" xfId="7444" xr:uid="{7A3307D6-3912-4C07-B0F6-72C6E4F3B661}"/>
    <cellStyle name="Normal 2 2 11 5 2 2" xfId="25946" xr:uid="{1FFCC7DB-DE91-465E-A767-AAEF631C5C7D}"/>
    <cellStyle name="Normal 2 2 11 5 2 3" xfId="17824" xr:uid="{D00543A4-5E81-4315-ABFC-3BE08527D330}"/>
    <cellStyle name="Normal 2 2 11 5 3" xfId="10277" xr:uid="{CAE4606C-9F99-412B-B7A9-5DB4111EB00D}"/>
    <cellStyle name="Normal 2 2 11 5 3 2" xfId="20657" xr:uid="{0FF4E45D-E5E1-40C8-B569-7E751AA1A551}"/>
    <cellStyle name="Normal 2 2 11 5 4" xfId="24918" xr:uid="{121CDEFB-55B8-40A6-A06C-5FDF46209248}"/>
    <cellStyle name="Normal 2 2 11 5 5" xfId="14991" xr:uid="{7F643549-6605-400C-8C36-DF20AF78D7FB}"/>
    <cellStyle name="Normal 2 2 11 6" xfId="3922" xr:uid="{B8846A1D-2C16-48D2-8A11-823ADBAB4F28}"/>
    <cellStyle name="Normal 2 2 11 6 2" xfId="8754" xr:uid="{91A10251-2EEC-445C-82E3-E53D5D0CA3A7}"/>
    <cellStyle name="Normal 2 2 11 6 2 2" xfId="28976" xr:uid="{39F5A64B-9A16-4AC9-8402-214E3758C73A}"/>
    <cellStyle name="Normal 2 2 11 6 2 3" xfId="19134" xr:uid="{D8663FF4-7F2C-4388-B7A9-17831C9372D7}"/>
    <cellStyle name="Normal 2 2 11 6 3" xfId="11587" xr:uid="{D8BC32F4-4140-4BD2-BC51-A4794D42B1FF}"/>
    <cellStyle name="Normal 2 2 11 6 3 2" xfId="21967" xr:uid="{4644D31E-EB41-48D5-B4E9-516AFEBE10EF}"/>
    <cellStyle name="Normal 2 2 11 6 4" xfId="27277" xr:uid="{75C8AD18-4AFE-4842-A978-28943ACC31D9}"/>
    <cellStyle name="Normal 2 2 11 6 5" xfId="16301" xr:uid="{8E42CAA9-3BBD-4E3B-9F0B-24760E32739D}"/>
    <cellStyle name="Normal 2 2 11 7" xfId="5066" xr:uid="{B2DA2C86-A69D-4363-A409-5F20A56822C5}"/>
    <cellStyle name="Normal 2 2 11 7 2" xfId="26477" xr:uid="{8DA8B6FD-9B1D-46D4-BB5E-72F6E93EFE7C}"/>
    <cellStyle name="Normal 2 2 11 7 3" xfId="14363" xr:uid="{B631ECBF-56E4-4E7E-A0A4-2E50DFF99648}"/>
    <cellStyle name="Normal 2 2 11 8" xfId="6816" xr:uid="{0A45DC38-A460-417D-B5FF-5914C4641DB3}"/>
    <cellStyle name="Normal 2 2 11 8 2" xfId="17196" xr:uid="{F9AC5293-430A-4340-83DE-C9501E3F8EAB}"/>
    <cellStyle name="Normal 2 2 11 9" xfId="9649" xr:uid="{AEFEC1A8-311C-4583-9866-B998AF29808A}"/>
    <cellStyle name="Normal 2 2 11 9 2" xfId="20029" xr:uid="{36E210C7-88C1-4054-AA67-CA222587FB4B}"/>
    <cellStyle name="Normal 2 2 12" xfId="714" xr:uid="{00000000-0005-0000-0000-000076040000}"/>
    <cellStyle name="Normal 2 2 12 10" xfId="12552" xr:uid="{1065672E-2A58-4FF3-B14F-7A5A656F2C14}"/>
    <cellStyle name="Normal 2 2 12 2" xfId="715" xr:uid="{00000000-0005-0000-0000-000077040000}"/>
    <cellStyle name="Normal 2 2 12 2 2" xfId="2896" xr:uid="{00000000-0005-0000-0000-0000A4030000}"/>
    <cellStyle name="Normal 2 2 12 2 2 2" xfId="6082" xr:uid="{87D14F9D-0490-40A1-B2DF-6C3236D91088}"/>
    <cellStyle name="Normal 2 2 12 2 2 2 2" xfId="27091" xr:uid="{C3153807-B2E2-4D54-8253-7DBAF51F2DE7}"/>
    <cellStyle name="Normal 2 2 12 2 2 2 3" xfId="26699" xr:uid="{C8350D81-427F-46C9-AD88-E335CC47A38B}"/>
    <cellStyle name="Normal 2 2 12 2 2 2 4" xfId="15560" xr:uid="{39752D66-A282-4578-9662-B9863F6E05F0}"/>
    <cellStyle name="Normal 2 2 12 2 2 3" xfId="8013" xr:uid="{0D9E3B43-EDE7-49DA-AC95-C8D84130DC72}"/>
    <cellStyle name="Normal 2 2 12 2 2 3 2" xfId="27685" xr:uid="{AB1AF7C7-2D5A-48E6-8BF5-E5578B2E77B5}"/>
    <cellStyle name="Normal 2 2 12 2 2 3 3" xfId="18393" xr:uid="{1AFB2ABE-54F2-4B73-BE53-A072DAF3C08C}"/>
    <cellStyle name="Normal 2 2 12 2 2 4" xfId="10846" xr:uid="{4AE1C396-5D59-4371-B09F-AFF16EEF18AE}"/>
    <cellStyle name="Normal 2 2 12 2 2 4 2" xfId="21226" xr:uid="{3288323C-DEC5-4597-ACA5-E75281895242}"/>
    <cellStyle name="Normal 2 2 12 2 2 5" xfId="22929" xr:uid="{451C44D4-D385-49D8-8775-BDE566AC57E3}"/>
    <cellStyle name="Normal 2 2 12 2 2 6" xfId="13408" xr:uid="{CD1B9E5A-8689-4A5D-825F-CA09B31EB215}"/>
    <cellStyle name="Normal 2 2 12 2 3" xfId="5070" xr:uid="{E9CA4D25-7E66-4D37-9C3D-EE609FBB5CD4}"/>
    <cellStyle name="Normal 2 2 12 2 3 2" xfId="25613" xr:uid="{C82A4E5B-713A-4F0B-9C44-41515AA8671E}"/>
    <cellStyle name="Normal 2 2 12 2 3 3" xfId="28119" xr:uid="{D1426DE1-404F-476D-AA0E-23A2566C7733}"/>
    <cellStyle name="Normal 2 2 12 2 3 4" xfId="14367" xr:uid="{201E6DFB-DAAA-47D2-93D5-7D35EEF5EE4A}"/>
    <cellStyle name="Normal 2 2 12 2 4" xfId="6820" xr:uid="{9CE24DF9-8A53-40A5-9B9F-A4ED79DBA681}"/>
    <cellStyle name="Normal 2 2 12 2 4 2" xfId="25846" xr:uid="{DB2D1C67-6117-442B-B678-0E475AA7346F}"/>
    <cellStyle name="Normal 2 2 12 2 4 3" xfId="27932" xr:uid="{51025091-3DC7-4B0E-B201-8992EE577B4E}"/>
    <cellStyle name="Normal 2 2 12 2 4 4" xfId="17200" xr:uid="{83106FBE-5519-470B-B973-DC7EFE978364}"/>
    <cellStyle name="Normal 2 2 12 2 5" xfId="9653" xr:uid="{0B7EACDA-BBDF-48E1-8FE2-FC3073D2F396}"/>
    <cellStyle name="Normal 2 2 12 2 5 2" xfId="29388" xr:uid="{EBF4D029-387B-44E3-9D2A-2D2346652B52}"/>
    <cellStyle name="Normal 2 2 12 2 5 3" xfId="20033" xr:uid="{C0C59DC8-A38B-49A7-8B9B-B6BAEE89D21E}"/>
    <cellStyle name="Normal 2 2 12 2 6" xfId="23521" xr:uid="{58EB0826-388D-445A-8CD5-082685758BAB}"/>
    <cellStyle name="Normal 2 2 12 2 7" xfId="12710" xr:uid="{D90D89C1-CD52-404E-8854-9A6CE05D6A25}"/>
    <cellStyle name="Normal 2 2 12 3" xfId="716" xr:uid="{00000000-0005-0000-0000-000078040000}"/>
    <cellStyle name="Normal 2 2 12 3 2" xfId="5071" xr:uid="{3B181DA7-558B-4F08-91C6-2EF108D18741}"/>
    <cellStyle name="Normal 2 2 12 3 2 2" xfId="26075" xr:uid="{DADFDF4C-031A-4E25-9D4F-90085FBCDD66}"/>
    <cellStyle name="Normal 2 2 12 3 2 3" xfId="27301" xr:uid="{7C3C2C6B-A376-4C08-B672-72DD1C6DDA24}"/>
    <cellStyle name="Normal 2 2 12 3 2 4" xfId="14368" xr:uid="{87AA43E2-ABF6-4CF1-95E1-324AB002C98D}"/>
    <cellStyle name="Normal 2 2 12 3 3" xfId="6821" xr:uid="{E2C41153-FFAB-4ED0-AB8B-6014853786DF}"/>
    <cellStyle name="Normal 2 2 12 3 3 2" xfId="27508" xr:uid="{CC38DC81-9159-4D28-B7A4-DAC637FEB901}"/>
    <cellStyle name="Normal 2 2 12 3 3 3" xfId="27087" xr:uid="{7EF38C80-B0D3-4DFD-9A0A-41F57020FEC4}"/>
    <cellStyle name="Normal 2 2 12 3 3 4" xfId="17201" xr:uid="{26E52485-6547-4818-9BE2-E34CFBD2E42B}"/>
    <cellStyle name="Normal 2 2 12 3 4" xfId="9654" xr:uid="{6F87446E-73B0-415B-B3DF-BCDB2932CF02}"/>
    <cellStyle name="Normal 2 2 12 3 4 2" xfId="29389" xr:uid="{E1AB4123-829E-472B-8201-5042441F9D0E}"/>
    <cellStyle name="Normal 2 2 12 3 4 3" xfId="20034" xr:uid="{B5528FC7-B11C-4B89-AD12-5EA5CEA3F156}"/>
    <cellStyle name="Normal 2 2 12 3 5" xfId="23588" xr:uid="{E4661236-05E0-4733-83E4-BF38DCBD5CFB}"/>
    <cellStyle name="Normal 2 2 12 3 6" xfId="13146" xr:uid="{59784323-D983-4403-A797-10888BEA3561}"/>
    <cellStyle name="Normal 2 2 12 4" xfId="2318" xr:uid="{00000000-0005-0000-0000-0000A2030000}"/>
    <cellStyle name="Normal 2 2 12 4 2" xfId="7445" xr:uid="{BC4AB11F-05B5-41C6-848E-34FE761CDCF0}"/>
    <cellStyle name="Normal 2 2 12 4 2 2" xfId="27509" xr:uid="{1D0CBB2E-B506-46BE-9D6B-6EAEAD8F035C}"/>
    <cellStyle name="Normal 2 2 12 4 2 3" xfId="17825" xr:uid="{F50110FA-FA26-4B8F-BD48-D96B1E0B9EFD}"/>
    <cellStyle name="Normal 2 2 12 4 3" xfId="10278" xr:uid="{04089D3B-4538-4C52-A27C-4A9708A69974}"/>
    <cellStyle name="Normal 2 2 12 4 3 2" xfId="20658" xr:uid="{2E0D2A35-A4E4-431F-A576-04C14ABCDA3C}"/>
    <cellStyle name="Normal 2 2 12 4 4" xfId="23710" xr:uid="{93C07792-30FE-4B44-9573-26AEFF3A7BF0}"/>
    <cellStyle name="Normal 2 2 12 4 5" xfId="14992" xr:uid="{51B5B4D7-F9FA-4226-9AA7-18D07081935F}"/>
    <cellStyle name="Normal 2 2 12 5" xfId="3923" xr:uid="{80B48330-8868-42AD-8BDC-4ABE101D7FE5}"/>
    <cellStyle name="Normal 2 2 12 5 2" xfId="8755" xr:uid="{0552D940-71B3-43C0-B2DB-648923AA1A54}"/>
    <cellStyle name="Normal 2 2 12 5 2 2" xfId="28977" xr:uid="{B40DC248-C826-4482-AFB1-2C50FE8E20F9}"/>
    <cellStyle name="Normal 2 2 12 5 2 3" xfId="19135" xr:uid="{0DBB2F03-198E-4EA9-9FCB-52E1EB65A82B}"/>
    <cellStyle name="Normal 2 2 12 5 3" xfId="11588" xr:uid="{F8030501-846D-475A-A3BE-5B1CA040C545}"/>
    <cellStyle name="Normal 2 2 12 5 3 2" xfId="21968" xr:uid="{93B94236-8E68-420A-B001-78A4B3C4C0E4}"/>
    <cellStyle name="Normal 2 2 12 5 4" xfId="23010" xr:uid="{FF2626A7-2135-440A-A877-AEE80954058E}"/>
    <cellStyle name="Normal 2 2 12 5 5" xfId="16302" xr:uid="{E8CC1F3D-DAFB-4840-966E-72DE70B7AF30}"/>
    <cellStyle name="Normal 2 2 12 6" xfId="5069" xr:uid="{084EAE70-9054-40F8-BFE2-D35318827036}"/>
    <cellStyle name="Normal 2 2 12 6 2" xfId="28309" xr:uid="{E571C781-2D2F-4739-921B-7BDC8F0ACB39}"/>
    <cellStyle name="Normal 2 2 12 6 3" xfId="26134" xr:uid="{68DF8A38-4DBF-4086-9398-2C368CB90CBF}"/>
    <cellStyle name="Normal 2 2 12 6 4" xfId="14366" xr:uid="{E415832E-07C5-4280-9D6D-23D0D3FCCF5E}"/>
    <cellStyle name="Normal 2 2 12 7" xfId="6819" xr:uid="{BF3DB480-ACE2-4974-AD3C-1760B38EE11C}"/>
    <cellStyle name="Normal 2 2 12 7 2" xfId="26793" xr:uid="{64BE9471-4482-46F0-B926-F236CF48DE7A}"/>
    <cellStyle name="Normal 2 2 12 7 3" xfId="17199" xr:uid="{CDA13340-5781-4640-96A4-DAC67D8249D7}"/>
    <cellStyle name="Normal 2 2 12 8" xfId="9652" xr:uid="{EC8A2C6E-8145-4C6B-98CD-6625A6067AC5}"/>
    <cellStyle name="Normal 2 2 12 8 2" xfId="20032" xr:uid="{E34FB326-D462-4975-BFF1-2D6B474B3857}"/>
    <cellStyle name="Normal 2 2 12 9" xfId="24819" xr:uid="{92E2412E-AE0B-4E04-8A02-EE933A9D2232}"/>
    <cellStyle name="Normal 2 2 13" xfId="717" xr:uid="{00000000-0005-0000-0000-000079040000}"/>
    <cellStyle name="Normal 2 2 13 10" xfId="12498" xr:uid="{61170B46-1634-41C8-94F6-182BD1D0ECF0}"/>
    <cellStyle name="Normal 2 2 13 2" xfId="3147" xr:uid="{00000000-0005-0000-0000-0000A7030000}"/>
    <cellStyle name="Normal 2 2 13 2 2" xfId="6205" xr:uid="{1BE0B72C-EB5F-4A68-ADBB-776D2ABC6E28}"/>
    <cellStyle name="Normal 2 2 13 2 2 2" xfId="22858" xr:uid="{53D22A31-D144-49D0-91AA-1D8AA931FF1F}"/>
    <cellStyle name="Normal 2 2 13 2 2 3" xfId="26298" xr:uid="{D8911CED-764F-48E2-9168-73042C5D13ED}"/>
    <cellStyle name="Normal 2 2 13 2 2 4" xfId="15774" xr:uid="{E725DF8F-2486-44A0-9DDC-35451486C16E}"/>
    <cellStyle name="Normal 2 2 13 2 3" xfId="8227" xr:uid="{8FE612A1-40D0-4D13-BCB0-0744C78DD892}"/>
    <cellStyle name="Normal 2 2 13 2 3 2" xfId="26185" xr:uid="{06BF066D-2D8C-4346-B71C-B793C1B4A8CB}"/>
    <cellStyle name="Normal 2 2 13 2 3 3" xfId="28872" xr:uid="{8129AB89-2906-47C8-9BA7-89EE51578157}"/>
    <cellStyle name="Normal 2 2 13 2 3 4" xfId="18607" xr:uid="{64C64456-37D7-4EE3-92B2-E77B6817AC99}"/>
    <cellStyle name="Normal 2 2 13 2 4" xfId="11060" xr:uid="{FD08E1CF-839E-4985-96D9-9AA4F72A3267}"/>
    <cellStyle name="Normal 2 2 13 2 4 2" xfId="29475" xr:uid="{038BD399-35D3-48F3-8F87-83353631008F}"/>
    <cellStyle name="Normal 2 2 13 2 4 3" xfId="21440" xr:uid="{535D86DE-691C-4D4C-97D3-6C9A8B1E520E}"/>
    <cellStyle name="Normal 2 2 13 2 5" xfId="25157" xr:uid="{C24663EF-B84A-4159-827E-04DA4C4C0947}"/>
    <cellStyle name="Normal 2 2 13 2 6" xfId="13682" xr:uid="{D7D50C91-20D1-4F4F-B216-79150BA26CFA}"/>
    <cellStyle name="Normal 2 2 13 3" xfId="2715" xr:uid="{00000000-0005-0000-0000-0000A8030000}"/>
    <cellStyle name="Normal 2 2 13 3 2" xfId="5933" xr:uid="{D0C06B45-2A7E-4AB6-A718-198594DC2508}"/>
    <cellStyle name="Normal 2 2 13 3 2 2" xfId="27394" xr:uid="{6491416E-F12A-4584-81F1-655F94FF171F}"/>
    <cellStyle name="Normal 2 2 13 3 2 3" xfId="15386" xr:uid="{ED351527-011C-4C1E-AC63-0808C644313D}"/>
    <cellStyle name="Normal 2 2 13 3 3" xfId="7839" xr:uid="{906AFB7C-6C05-4D62-9036-BCB3EF4B597A}"/>
    <cellStyle name="Normal 2 2 13 3 3 2" xfId="18219" xr:uid="{70736B79-02B6-4245-8B46-CAAAA5DE7056}"/>
    <cellStyle name="Normal 2 2 13 3 4" xfId="10672" xr:uid="{2CB8B3FA-0C80-47EE-9634-14D33F0FA550}"/>
    <cellStyle name="Normal 2 2 13 3 4 2" xfId="21052" xr:uid="{F769EB83-E13C-416F-9B09-5D4D5057E829}"/>
    <cellStyle name="Normal 2 2 13 3 5" xfId="25239" xr:uid="{6C3C5C07-9AFA-4E02-B0A6-FA91BFF57E6E}"/>
    <cellStyle name="Normal 2 2 13 3 6" xfId="13143" xr:uid="{1162147A-342C-4981-8B63-09F1ABF2E97A}"/>
    <cellStyle name="Normal 2 2 13 4" xfId="2266" xr:uid="{00000000-0005-0000-0000-0000A6030000}"/>
    <cellStyle name="Normal 2 2 13 4 2" xfId="7393" xr:uid="{89FD8668-7FA1-4059-9FE1-C4A120F59806}"/>
    <cellStyle name="Normal 2 2 13 4 2 2" xfId="26379" xr:uid="{30E68958-E569-42E9-BA2F-E453205D9189}"/>
    <cellStyle name="Normal 2 2 13 4 2 3" xfId="17773" xr:uid="{C11B38C0-F736-4D86-A774-66F20C82FCF6}"/>
    <cellStyle name="Normal 2 2 13 4 3" xfId="10226" xr:uid="{C380EA43-0880-44F7-916A-3D91415E0C58}"/>
    <cellStyle name="Normal 2 2 13 4 3 2" xfId="20606" xr:uid="{1B250137-71E8-4861-B427-84820C9A4C85}"/>
    <cellStyle name="Normal 2 2 13 4 4" xfId="25247" xr:uid="{0774F863-049F-497C-9A81-59CA0A5BAD79}"/>
    <cellStyle name="Normal 2 2 13 4 5" xfId="14940" xr:uid="{9D586C60-AB7D-471D-9DEB-58BC88B4A903}"/>
    <cellStyle name="Normal 2 2 13 5" xfId="3920" xr:uid="{88D0797E-A6BF-4D0F-A6C0-FD36B77BCA0E}"/>
    <cellStyle name="Normal 2 2 13 5 2" xfId="8752" xr:uid="{03051166-9FC1-44DA-988E-9FADE5847749}"/>
    <cellStyle name="Normal 2 2 13 5 2 2" xfId="19132" xr:uid="{7E7697FE-260A-4D9E-AA2B-095703FCCC3B}"/>
    <cellStyle name="Normal 2 2 13 5 3" xfId="11585" xr:uid="{94226967-A082-4D5A-8487-E119D38878D8}"/>
    <cellStyle name="Normal 2 2 13 5 3 2" xfId="21965" xr:uid="{8E1EFF97-26F7-4B56-B54B-BA8AE98EEF0A}"/>
    <cellStyle name="Normal 2 2 13 5 4" xfId="28464" xr:uid="{C6513DD1-384B-4C82-BAD2-CE01468518F9}"/>
    <cellStyle name="Normal 2 2 13 5 5" xfId="16299" xr:uid="{CE55F6FE-2C4D-414D-8412-7E9EC598D893}"/>
    <cellStyle name="Normal 2 2 13 6" xfId="5072" xr:uid="{B3B3FD30-0DA2-4D0B-90F4-16E1CD25FDF6}"/>
    <cellStyle name="Normal 2 2 13 6 2" xfId="14369" xr:uid="{13419BAA-B656-4198-A9F7-5A4FD8DA4709}"/>
    <cellStyle name="Normal 2 2 13 7" xfId="6822" xr:uid="{CEB21734-C8F9-465C-B46A-FCCCCCE8CFCF}"/>
    <cellStyle name="Normal 2 2 13 7 2" xfId="17202" xr:uid="{706C0D92-3F15-4226-8081-848ED9C101B0}"/>
    <cellStyle name="Normal 2 2 13 8" xfId="9655" xr:uid="{C8721B46-B374-4413-9AE3-932F85723B3E}"/>
    <cellStyle name="Normal 2 2 13 8 2" xfId="20035" xr:uid="{FEB40EA4-6CE0-42DE-A328-4F68BE1326E9}"/>
    <cellStyle name="Normal 2 2 13 9" xfId="24744" xr:uid="{C60147FB-826F-443F-AA1A-C1D4BD123A46}"/>
    <cellStyle name="Normal 2 2 14" xfId="718" xr:uid="{00000000-0005-0000-0000-00007A040000}"/>
    <cellStyle name="Normal 2 2 14 2" xfId="3148" xr:uid="{00000000-0005-0000-0000-0000AA030000}"/>
    <cellStyle name="Normal 2 2 14 2 2" xfId="6206" xr:uid="{8F05DB9B-6A25-4038-B62A-F4C873DD9350}"/>
    <cellStyle name="Normal 2 2 14 2 2 2" xfId="28570" xr:uid="{33B1D394-50B2-48C6-8C60-F743ED085D4B}"/>
    <cellStyle name="Normal 2 2 14 2 2 3" xfId="15775" xr:uid="{9F35178A-3720-4778-B1B0-CC80F28CC6AB}"/>
    <cellStyle name="Normal 2 2 14 2 3" xfId="8228" xr:uid="{2044CE16-91FB-4D80-914A-CE644F87D8F4}"/>
    <cellStyle name="Normal 2 2 14 2 3 2" xfId="18608" xr:uid="{D2404AF2-005E-4188-9906-4F235B286828}"/>
    <cellStyle name="Normal 2 2 14 2 4" xfId="11061" xr:uid="{978E363D-3991-4448-883D-E2E7811566D6}"/>
    <cellStyle name="Normal 2 2 14 2 4 2" xfId="21441" xr:uid="{7CD9C325-1851-4180-A5CB-3E7F4E214531}"/>
    <cellStyle name="Normal 2 2 14 2 5" xfId="25279" xr:uid="{0E9922C5-37E1-4CFC-A1AD-C203AD371C98}"/>
    <cellStyle name="Normal 2 2 14 2 6" xfId="13683" xr:uid="{FA8C0126-C36E-4F2D-B7DC-A80CBCD032BF}"/>
    <cellStyle name="Normal 2 2 14 3" xfId="4113" xr:uid="{602DFCFD-72D5-44D7-ACF2-C21656B95719}"/>
    <cellStyle name="Normal 2 2 14 3 2" xfId="8885" xr:uid="{2CCE2982-B565-4F22-8E33-8D5CA20D7F6E}"/>
    <cellStyle name="Normal 2 2 14 3 2 2" xfId="29000" xr:uid="{2C74AD77-220B-4613-8EF4-23EA7DCE53B9}"/>
    <cellStyle name="Normal 2 2 14 3 2 3" xfId="19265" xr:uid="{CA98168B-B65C-4AA5-94DF-F59345996913}"/>
    <cellStyle name="Normal 2 2 14 3 3" xfId="11718" xr:uid="{78412A5D-245A-4544-97D0-24E00F40E1FB}"/>
    <cellStyle name="Normal 2 2 14 3 3 2" xfId="22098" xr:uid="{76B852D3-6881-4247-B526-76ED020D3A4D}"/>
    <cellStyle name="Normal 2 2 14 3 4" xfId="25691" xr:uid="{75B9DCA7-9735-49CB-B831-5B7CB6738F60}"/>
    <cellStyle name="Normal 2 2 14 3 5" xfId="16432" xr:uid="{0D9D12F8-7C95-49C3-93C2-5B61176932CC}"/>
    <cellStyle name="Normal 2 2 14 4" xfId="5073" xr:uid="{0FE830B5-3A30-4425-8BA3-1607EFF37B17}"/>
    <cellStyle name="Normal 2 2 14 4 2" xfId="25633" xr:uid="{CA7AE7FF-9709-40FF-9F56-95356DE17C7B}"/>
    <cellStyle name="Normal 2 2 14 4 3" xfId="26938" xr:uid="{C80C593B-D2C3-4351-A7D5-8F610999EDE7}"/>
    <cellStyle name="Normal 2 2 14 4 4" xfId="14370" xr:uid="{1BB74058-6697-4959-92B2-21F05B0323C1}"/>
    <cellStyle name="Normal 2 2 14 5" xfId="6823" xr:uid="{C93C6F00-7AA6-4DFD-83A2-657CD0BC4C50}"/>
    <cellStyle name="Normal 2 2 14 5 2" xfId="28717" xr:uid="{8A97C4F5-E096-4825-9758-77B6F6DA2CD0}"/>
    <cellStyle name="Normal 2 2 14 5 3" xfId="17203" xr:uid="{BE1AB2A4-25C8-48F8-AD75-90D61AD378D0}"/>
    <cellStyle name="Normal 2 2 14 6" xfId="9656" xr:uid="{74930A9B-473A-4A6C-8087-6DB80EE741A5}"/>
    <cellStyle name="Normal 2 2 14 6 2" xfId="20036" xr:uid="{24AF2EAD-E8F1-441C-8B69-9B4ADD7029B5}"/>
    <cellStyle name="Normal 2 2 14 7" xfId="25034" xr:uid="{BEC619D2-5B98-42AF-BBF7-4FB6E12567A9}"/>
    <cellStyle name="Normal 2 2 14 8" xfId="12656" xr:uid="{63162DEC-A129-4FF9-A03A-433E2293C74C}"/>
    <cellStyle name="Normal 2 2 15" xfId="719" xr:uid="{00000000-0005-0000-0000-00007B040000}"/>
    <cellStyle name="Normal 2 2 15 2" xfId="5074" xr:uid="{99306018-F539-426E-AFF6-71AB4177B221}"/>
    <cellStyle name="Normal 2 2 15 2 2" xfId="24897" xr:uid="{E75E3B17-5623-440A-8AC2-87E8488F28F8}"/>
    <cellStyle name="Normal 2 2 15 2 3" xfId="27593" xr:uid="{0DEC1CF2-4696-41D2-BDF1-5213B9DC73D4}"/>
    <cellStyle name="Normal 2 2 15 2 4" xfId="14371" xr:uid="{8A48EF3E-8497-433A-B4E0-FC09E0C9B29D}"/>
    <cellStyle name="Normal 2 2 15 3" xfId="6824" xr:uid="{2AFC4162-E263-4598-B568-AA1597C44A31}"/>
    <cellStyle name="Normal 2 2 15 3 2" xfId="23600" xr:uid="{25F08F60-A152-4AFF-9E13-906EB14A6DBF}"/>
    <cellStyle name="Normal 2 2 15 3 3" xfId="17204" xr:uid="{C4B807F5-A277-4249-AB06-7D0E0B3D6BF2}"/>
    <cellStyle name="Normal 2 2 15 4" xfId="9657" xr:uid="{F7968E4B-B502-4F1E-82C8-90DBD07CB023}"/>
    <cellStyle name="Normal 2 2 15 4 2" xfId="20037" xr:uid="{6CBDC6EB-DB76-4B70-AB04-21547ACF243C}"/>
    <cellStyle name="Normal 2 2 15 5" xfId="25482" xr:uid="{F089609E-A798-4813-922E-69531170DBF7}"/>
    <cellStyle name="Normal 2 2 15 6" xfId="13354" xr:uid="{1F482952-DA57-4E9F-823C-05C97A7B78EE}"/>
    <cellStyle name="Normal 2 2 16" xfId="2429" xr:uid="{00000000-0005-0000-0000-0000AC030000}"/>
    <cellStyle name="Normal 2 2 16 2" xfId="5726" xr:uid="{E66317E7-6FD0-4B91-B500-9D3330F0A614}"/>
    <cellStyle name="Normal 2 2 16 2 2" xfId="26390" xr:uid="{ABDA310A-0346-4DC4-984F-29ED74B584EF}"/>
    <cellStyle name="Normal 2 2 16 2 3" xfId="15101" xr:uid="{A6040207-EB44-4575-8EA9-C4CE90C60DC5}"/>
    <cellStyle name="Normal 2 2 16 3" xfId="7554" xr:uid="{1514F63C-9927-45A2-B5F6-B96FBA1E7225}"/>
    <cellStyle name="Normal 2 2 16 3 2" xfId="17934" xr:uid="{E0721F0A-358B-4AE8-9224-B0BFCC2F56D7}"/>
    <cellStyle name="Normal 2 2 16 4" xfId="10387" xr:uid="{FF4F799A-66E3-4F40-B618-37BB9F15E6A9}"/>
    <cellStyle name="Normal 2 2 16 4 2" xfId="20767" xr:uid="{C773C84F-6066-46CF-883F-384DBDBBE522}"/>
    <cellStyle name="Normal 2 2 16 5" xfId="25421" xr:uid="{A63BB850-207E-4F37-B731-B70170A9DB5E}"/>
    <cellStyle name="Normal 2 2 16 6" xfId="12815" xr:uid="{7EF3574B-DB58-4C59-B778-7C91746B762A}"/>
    <cellStyle name="Normal 2 2 17" xfId="2156" xr:uid="{00000000-0005-0000-0000-000095030000}"/>
    <cellStyle name="Normal 2 2 17 2" xfId="7283" xr:uid="{B4EC62D9-AF82-4025-970D-EA4C3E026774}"/>
    <cellStyle name="Normal 2 2 17 2 2" xfId="26237" xr:uid="{6DAF2BCE-0C86-4D88-9E2F-78E919AFD190}"/>
    <cellStyle name="Normal 2 2 17 2 3" xfId="17663" xr:uid="{1E015E8D-58DC-456F-BDFE-E140A635E965}"/>
    <cellStyle name="Normal 2 2 17 3" xfId="10116" xr:uid="{2EC4786D-A0A0-483A-9CB6-2C0C04AACC31}"/>
    <cellStyle name="Normal 2 2 17 3 2" xfId="20496" xr:uid="{0E6F1898-8781-4A3A-BF71-DBEE4D01B0BB}"/>
    <cellStyle name="Normal 2 2 17 4" xfId="23735" xr:uid="{A8D75A14-F8ED-4363-B00E-9520DBE2BB4B}"/>
    <cellStyle name="Normal 2 2 17 5" xfId="14830" xr:uid="{B1CA58E7-00A2-41F1-9A0F-BDFFC5AAD87E}"/>
    <cellStyle name="Normal 2 2 18" xfId="3779" xr:uid="{1A373675-4207-447F-B1B4-24466C74361E}"/>
    <cellStyle name="Normal 2 2 18 2" xfId="8619" xr:uid="{A213806B-ABAF-492B-B6D9-CA5737F09E61}"/>
    <cellStyle name="Normal 2 2 18 2 2" xfId="18999" xr:uid="{160AAC24-51E3-424E-AD27-F18D3F8AE720}"/>
    <cellStyle name="Normal 2 2 18 3" xfId="11452" xr:uid="{5ACF6E83-7460-44A6-9393-BEDF0BFE2652}"/>
    <cellStyle name="Normal 2 2 18 3 2" xfId="21832" xr:uid="{16E87DC4-FD90-46D1-A322-126D2F2E83E0}"/>
    <cellStyle name="Normal 2 2 18 4" xfId="24737" xr:uid="{AA2FF3AD-A4EF-4B36-8436-1AADB93BDB37}"/>
    <cellStyle name="Normal 2 2 18 5" xfId="16166" xr:uid="{AC157D38-856C-4580-B563-DCA32EBD428F}"/>
    <cellStyle name="Normal 2 2 19" xfId="5060" xr:uid="{BC3E59D0-D094-48BD-81F3-E96859DFE0F0}"/>
    <cellStyle name="Normal 2 2 19 2" xfId="14357" xr:uid="{AD30DF1C-1582-45A7-99EE-46D101CF8C51}"/>
    <cellStyle name="Normal 2 2 2" xfId="720" xr:uid="{00000000-0005-0000-0000-00007C040000}"/>
    <cellStyle name="Normal 2 2 2 2" xfId="29564" xr:uid="{0140F41A-A7F6-4E64-8D0A-7ADB50A575AD}"/>
    <cellStyle name="Normal 2 2 20" xfId="6810" xr:uid="{9AA093BE-465D-42F9-802A-DCF38D2C3E24}"/>
    <cellStyle name="Normal 2 2 20 2" xfId="17190" xr:uid="{B7BD99B6-0B8B-4E45-BB86-E9AAD9928BCD}"/>
    <cellStyle name="Normal 2 2 21" xfId="9643" xr:uid="{0A98CF2D-EF20-429F-B97D-47442972AF38}"/>
    <cellStyle name="Normal 2 2 21 2" xfId="20023" xr:uid="{A91E6670-104C-49CF-BFCC-DB2F2A80100C}"/>
    <cellStyle name="Normal 2 2 22" xfId="23644" xr:uid="{0A2E6619-5DD4-4182-B404-64DD36161338}"/>
    <cellStyle name="Normal 2 2 23" xfId="12387"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49" xr:uid="{00000000-0005-0000-0000-0000B1030000}"/>
    <cellStyle name="Normal 2 2 4 10 2 2" xfId="6207" xr:uid="{D7D969D3-4E61-4406-BF24-BF599DCF1FAF}"/>
    <cellStyle name="Normal 2 2 4 10 2 2 2" xfId="26539" xr:uid="{E88740FE-679A-4BE2-AB30-5E1E4717FB7B}"/>
    <cellStyle name="Normal 2 2 4 10 2 2 3" xfId="15776" xr:uid="{F38DC642-4549-412E-BBDA-A3A6DD21FAE8}"/>
    <cellStyle name="Normal 2 2 4 10 2 3" xfId="8229" xr:uid="{D6982DF3-9915-4EEC-9953-5C07FCBC40B5}"/>
    <cellStyle name="Normal 2 2 4 10 2 3 2" xfId="18609" xr:uid="{0946FFCE-0946-4566-BB07-7342E0525B8C}"/>
    <cellStyle name="Normal 2 2 4 10 2 4" xfId="11062" xr:uid="{526B7178-26B3-4B9F-BAE8-574354D1F0EB}"/>
    <cellStyle name="Normal 2 2 4 10 2 4 2" xfId="21442" xr:uid="{AC1455A0-CF64-4E90-A7EF-26CE4100BB90}"/>
    <cellStyle name="Normal 2 2 4 10 2 5" xfId="24282" xr:uid="{3C5BC3D8-8C4D-426E-8F06-8F3538AF29AB}"/>
    <cellStyle name="Normal 2 2 4 10 2 6" xfId="13684" xr:uid="{48B9F930-0C25-4581-8E69-79189B949E6F}"/>
    <cellStyle name="Normal 2 2 4 10 3" xfId="4155" xr:uid="{0FD2C3DC-255B-49BE-9FF6-4AC92C7D63F7}"/>
    <cellStyle name="Normal 2 2 4 10 3 2" xfId="8927" xr:uid="{80F2C0FB-F1DC-4258-AD0E-0DD06142707D}"/>
    <cellStyle name="Normal 2 2 4 10 3 2 2" xfId="29026" xr:uid="{37D72171-B24D-4194-B4D3-0A959E954D4C}"/>
    <cellStyle name="Normal 2 2 4 10 3 2 3" xfId="19307" xr:uid="{0681EC7E-E68D-4E35-B1B5-2655A10948DE}"/>
    <cellStyle name="Normal 2 2 4 10 3 3" xfId="11760" xr:uid="{FB782192-D2F5-470E-9650-80D7248ADBA5}"/>
    <cellStyle name="Normal 2 2 4 10 3 3 2" xfId="22140" xr:uid="{6E3AFC5A-8E1D-454F-B124-8B28C999AE87}"/>
    <cellStyle name="Normal 2 2 4 10 3 4" xfId="25696" xr:uid="{960F127A-99EC-4F61-836C-569C208D49CA}"/>
    <cellStyle name="Normal 2 2 4 10 3 5" xfId="16474" xr:uid="{9FDA4D38-87A1-433B-9B04-BCCC15C7061F}"/>
    <cellStyle name="Normal 2 2 4 10 4" xfId="5076" xr:uid="{1FCF3AF0-FBC6-4D63-B3BA-20A01A6167FF}"/>
    <cellStyle name="Normal 2 2 4 10 4 2" xfId="24032" xr:uid="{1E9FBC44-0CCC-4A72-9906-A1159634CC09}"/>
    <cellStyle name="Normal 2 2 4 10 4 3" xfId="26851" xr:uid="{C9EF5E2D-A247-4207-82D8-EEE74AFA64FD}"/>
    <cellStyle name="Normal 2 2 4 10 4 4" xfId="14373" xr:uid="{A90D1DCD-BBBB-4311-AE23-3B6BA1E3AF5D}"/>
    <cellStyle name="Normal 2 2 4 10 5" xfId="6826" xr:uid="{3A3629AD-74B0-46DD-930A-D13A43E4B5A8}"/>
    <cellStyle name="Normal 2 2 4 10 5 2" xfId="27193" xr:uid="{EE7C6482-5934-4C5E-8210-9C33C60F11DA}"/>
    <cellStyle name="Normal 2 2 4 10 5 3" xfId="17206" xr:uid="{2EA77B2A-9F6B-494B-9CDD-F0DCBF707307}"/>
    <cellStyle name="Normal 2 2 4 10 6" xfId="9659" xr:uid="{C57FB809-5FE2-45E4-ACDC-C1DBA03283E4}"/>
    <cellStyle name="Normal 2 2 4 10 6 2" xfId="20039" xr:uid="{CDB3F3D8-A21A-4F07-ADB0-05173762F68D}"/>
    <cellStyle name="Normal 2 2 4 10 7" xfId="22879" xr:uid="{5CF308C9-6D51-4643-9E2C-5CA6A840CF6A}"/>
    <cellStyle name="Normal 2 2 4 10 8" xfId="12711" xr:uid="{E7A9E7AD-6F08-45B4-9A3F-FF2B6DF2184A}"/>
    <cellStyle name="Normal 2 2 4 11" xfId="724" xr:uid="{00000000-0005-0000-0000-000080040000}"/>
    <cellStyle name="Normal 2 2 4 11 2" xfId="5077" xr:uid="{B2B51439-26A5-4C50-95D8-D9A322E62328}"/>
    <cellStyle name="Normal 2 2 4 11 2 2" xfId="25677" xr:uid="{C402C1D2-4423-4CDA-ADCF-C57202F1D021}"/>
    <cellStyle name="Normal 2 2 4 11 2 3" xfId="26358" xr:uid="{056DCAAC-24E9-43A1-82A6-0C9A315D56AD}"/>
    <cellStyle name="Normal 2 2 4 11 2 4" xfId="14374" xr:uid="{872521E7-6E08-4614-B377-4B95D2864DA4}"/>
    <cellStyle name="Normal 2 2 4 11 3" xfId="6827" xr:uid="{7C2751A7-702E-4DF4-9E80-C1AE00BF3135}"/>
    <cellStyle name="Normal 2 2 4 11 3 2" xfId="27642" xr:uid="{19F6A390-B923-463C-9013-7110AED7F8C9}"/>
    <cellStyle name="Normal 2 2 4 11 3 3" xfId="17207" xr:uid="{AC1AC1C8-1FF9-407E-943E-53543251EF25}"/>
    <cellStyle name="Normal 2 2 4 11 4" xfId="9660" xr:uid="{19073B8C-2791-4F34-812F-A2DE9320F133}"/>
    <cellStyle name="Normal 2 2 4 11 4 2" xfId="20040" xr:uid="{34810A10-8551-4547-9322-99F6D9A4A5EA}"/>
    <cellStyle name="Normal 2 2 4 11 5" xfId="23141" xr:uid="{416C81B3-0819-4BF8-9A30-32B0AC090322}"/>
    <cellStyle name="Normal 2 2 4 11 6" xfId="13409" xr:uid="{FC688F8D-7DA8-4750-8693-6F6C1C293274}"/>
    <cellStyle name="Normal 2 2 4 12" xfId="2436" xr:uid="{00000000-0005-0000-0000-0000B3030000}"/>
    <cellStyle name="Normal 2 2 4 12 2" xfId="5731" xr:uid="{1CA93B62-87E4-4705-96DD-F355FB40FC33}"/>
    <cellStyle name="Normal 2 2 4 12 2 2" xfId="27528" xr:uid="{693F9F83-E752-4F7D-B8DA-264691227F4E}"/>
    <cellStyle name="Normal 2 2 4 12 2 3" xfId="15108" xr:uid="{F5B0BC0C-3FEA-4385-B77E-05F42AF9B996}"/>
    <cellStyle name="Normal 2 2 4 12 3" xfId="7561" xr:uid="{D54A0966-299F-4FC9-8FED-1E10BBEC96F3}"/>
    <cellStyle name="Normal 2 2 4 12 3 2" xfId="17941" xr:uid="{26E2A7A7-1EAB-45EE-920C-AD013DF7E206}"/>
    <cellStyle name="Normal 2 2 4 12 4" xfId="10394" xr:uid="{C84F7657-F60B-4659-BC49-8D0BE4A04CC6}"/>
    <cellStyle name="Normal 2 2 4 12 4 2" xfId="20774" xr:uid="{5769F3AE-2EF9-48C9-AB5C-93E5211D5A0F}"/>
    <cellStyle name="Normal 2 2 4 12 5" xfId="24007" xr:uid="{FABCEE1E-7C42-4836-8C1F-79CA52228F4A}"/>
    <cellStyle name="Normal 2 2 4 12 6" xfId="12823" xr:uid="{676C421A-797B-4EB2-918A-9AC76E6E9645}"/>
    <cellStyle name="Normal 2 2 4 13" xfId="2166" xr:uid="{00000000-0005-0000-0000-0000AF030000}"/>
    <cellStyle name="Normal 2 2 4 13 2" xfId="7293" xr:uid="{F1BFA181-64C5-4E4A-ABD0-7974201F6931}"/>
    <cellStyle name="Normal 2 2 4 13 2 2" xfId="26397" xr:uid="{C5112DC9-9925-499D-B2E9-335E18D7B2D2}"/>
    <cellStyle name="Normal 2 2 4 13 2 3" xfId="17673" xr:uid="{F344F0F8-8DF6-4F0A-BAB4-42D5F92328BF}"/>
    <cellStyle name="Normal 2 2 4 13 3" xfId="10126" xr:uid="{E442D80D-08EC-4EAA-BC94-B6780007F958}"/>
    <cellStyle name="Normal 2 2 4 13 3 2" xfId="20506" xr:uid="{246E3730-AF31-49D0-A8E0-7E7785E2D887}"/>
    <cellStyle name="Normal 2 2 4 13 4" xfId="23598" xr:uid="{D26C7D18-001A-43BB-9815-B9CF2762C3E7}"/>
    <cellStyle name="Normal 2 2 4 13 5" xfId="14840" xr:uid="{A06D253D-74AA-4949-A3C4-488C2ED85076}"/>
    <cellStyle name="Normal 2 2 4 14" xfId="3926" xr:uid="{9224FE76-AF9F-40C7-9E4B-7A38724FA954}"/>
    <cellStyle name="Normal 2 2 4 14 2" xfId="8758" xr:uid="{6E95594E-0165-4B4D-ADF3-14A3EE4DDC8E}"/>
    <cellStyle name="Normal 2 2 4 14 2 2" xfId="19138" xr:uid="{2422C39E-40B6-44E7-8B83-F4CBD35700F8}"/>
    <cellStyle name="Normal 2 2 4 14 3" xfId="11591" xr:uid="{BC9F1DA9-C5F5-42AD-BD86-0A771A3DF603}"/>
    <cellStyle name="Normal 2 2 4 14 3 2" xfId="21971" xr:uid="{4D8611E8-F2C4-448E-BE12-76FC605A333A}"/>
    <cellStyle name="Normal 2 2 4 14 4" xfId="27369" xr:uid="{FE9CCE05-EF0F-418B-AE5C-0376211A82BB}"/>
    <cellStyle name="Normal 2 2 4 14 5" xfId="16305" xr:uid="{10BBC8C1-DA61-4642-8926-FA9976CAA80E}"/>
    <cellStyle name="Normal 2 2 4 15" xfId="5075" xr:uid="{3F321B4F-E47A-4304-B738-AE2327016E19}"/>
    <cellStyle name="Normal 2 2 4 15 2" xfId="14372" xr:uid="{AE14D018-34CD-4C44-BCC8-1E57CECF4998}"/>
    <cellStyle name="Normal 2 2 4 16" xfId="6825" xr:uid="{1BB3EEC8-AF94-4899-A302-68D57360357C}"/>
    <cellStyle name="Normal 2 2 4 16 2" xfId="17205" xr:uid="{A687550A-8C82-42DC-9A95-3E243EE3767B}"/>
    <cellStyle name="Normal 2 2 4 17" xfId="9658" xr:uid="{C6FCDE00-F4C5-44DE-844A-7083A1A96C98}"/>
    <cellStyle name="Normal 2 2 4 17 2" xfId="20038" xr:uid="{B61EA2A4-DD29-4E0D-90E6-932E4981EC6A}"/>
    <cellStyle name="Normal 2 2 4 18" xfId="23384" xr:uid="{E36E8115-6050-4A3E-9EF7-52F5E1BB4ED5}"/>
    <cellStyle name="Normal 2 2 4 19" xfId="12398" xr:uid="{7149CC92-E14B-4B1D-A89B-503FF7AF0A7B}"/>
    <cellStyle name="Normal 2 2 4 2" xfId="725" xr:uid="{00000000-0005-0000-0000-000081040000}"/>
    <cellStyle name="Normal 2 2 4 2 10" xfId="5078" xr:uid="{082F0210-4C72-422F-80F9-ACC646677EA2}"/>
    <cellStyle name="Normal 2 2 4 2 10 2" xfId="14375" xr:uid="{94822CAF-2092-49A9-B8CD-410DA0A1A116}"/>
    <cellStyle name="Normal 2 2 4 2 11" xfId="6828" xr:uid="{242FD371-17D0-477D-B9D8-109C3D143C7C}"/>
    <cellStyle name="Normal 2 2 4 2 11 2" xfId="17208" xr:uid="{065C0B98-270C-4FA0-BFD9-19E1970F6214}"/>
    <cellStyle name="Normal 2 2 4 2 12" xfId="9661" xr:uid="{9EC68AC5-DB34-4CC7-9026-D9E313DA6B00}"/>
    <cellStyle name="Normal 2 2 4 2 12 2" xfId="20041" xr:uid="{9D0222BA-8F09-45F6-B777-449CA78646CA}"/>
    <cellStyle name="Normal 2 2 4 2 13" xfId="24968" xr:uid="{0C738B10-8E93-4856-BCB1-B19FD7867AA7}"/>
    <cellStyle name="Normal 2 2 4 2 14" xfId="12421" xr:uid="{384D961C-EC37-4EA2-A57F-262696283CE4}"/>
    <cellStyle name="Normal 2 2 4 2 2" xfId="726" xr:uid="{00000000-0005-0000-0000-000082040000}"/>
    <cellStyle name="Normal 2 2 4 2 2 10" xfId="6829" xr:uid="{BE5F802E-0A33-4C0C-B22F-904F96F5C12D}"/>
    <cellStyle name="Normal 2 2 4 2 2 10 2" xfId="17209" xr:uid="{0E0A262A-9010-4CD1-BFCB-467216AADD64}"/>
    <cellStyle name="Normal 2 2 4 2 2 11" xfId="9662" xr:uid="{ABFE3BC2-408D-4C96-99C4-97DE3C927B68}"/>
    <cellStyle name="Normal 2 2 4 2 2 11 2" xfId="20042" xr:uid="{7F457473-275E-44E9-8293-D49E2EC6900B}"/>
    <cellStyle name="Normal 2 2 4 2 2 12" xfId="23567" xr:uid="{714019CF-C46E-40AB-935E-1D4B4ECBD1B9}"/>
    <cellStyle name="Normal 2 2 4 2 2 13" xfId="12481" xr:uid="{18DB36CC-DB17-43E4-811E-FC915DA0DCCC}"/>
    <cellStyle name="Normal 2 2 4 2 2 2" xfId="727" xr:uid="{00000000-0005-0000-0000-000083040000}"/>
    <cellStyle name="Normal 2 2 4 2 2 2 10" xfId="13046" xr:uid="{B75C6799-77DF-49EF-B0AB-0CAF2F2B5AA6}"/>
    <cellStyle name="Normal 2 2 4 2 2 2 2" xfId="2721" xr:uid="{00000000-0005-0000-0000-0000B7030000}"/>
    <cellStyle name="Normal 2 2 4 2 2 2 2 2" xfId="3152" xr:uid="{00000000-0005-0000-0000-0000B8030000}"/>
    <cellStyle name="Normal 2 2 4 2 2 2 2 2 2" xfId="6210" xr:uid="{2699C163-FD31-4EAE-A8F7-B64A6502ECF7}"/>
    <cellStyle name="Normal 2 2 4 2 2 2 2 2 2 2" xfId="27309" xr:uid="{979CD163-8371-46E5-A003-E51E3D7A9388}"/>
    <cellStyle name="Normal 2 2 4 2 2 2 2 2 2 3" xfId="15779" xr:uid="{F6DCBA35-A6CE-45ED-8A34-3DB0D43A58A2}"/>
    <cellStyle name="Normal 2 2 4 2 2 2 2 2 3" xfId="8232" xr:uid="{F0D0C146-855C-4C83-8150-0B386D5B8ED4}"/>
    <cellStyle name="Normal 2 2 4 2 2 2 2 2 3 2" xfId="18612" xr:uid="{6399A8DE-701C-4DB0-91AB-D921947BE8E1}"/>
    <cellStyle name="Normal 2 2 4 2 2 2 2 2 4" xfId="11065" xr:uid="{1E9C24A1-9573-4B38-8468-E68552F1F4BA}"/>
    <cellStyle name="Normal 2 2 4 2 2 2 2 2 4 2" xfId="21445" xr:uid="{6EA31103-5C99-4B3E-AD13-B9D29EBA98AE}"/>
    <cellStyle name="Normal 2 2 4 2 2 2 2 2 5" xfId="25298" xr:uid="{2DD1FCC2-D5B0-44E4-80A1-FF322D89482A}"/>
    <cellStyle name="Normal 2 2 4 2 2 2 2 2 6" xfId="13687" xr:uid="{00D91A39-C71B-4EF1-940F-2B85EFA0B76C}"/>
    <cellStyle name="Normal 2 2 4 2 2 2 2 3" xfId="4288" xr:uid="{EB4C999B-FD68-43F3-85D7-E9F10D41EA3E}"/>
    <cellStyle name="Normal 2 2 4 2 2 2 2 3 2" xfId="9060" xr:uid="{D55F9012-33D5-4D08-A084-FDFFB9E1BD7C}"/>
    <cellStyle name="Normal 2 2 4 2 2 2 2 3 2 2" xfId="29103" xr:uid="{0037F71B-AF57-417B-B0C1-9187E1724F27}"/>
    <cellStyle name="Normal 2 2 4 2 2 2 2 3 2 3" xfId="19440" xr:uid="{35B5BCF0-9220-4EAF-8043-00F118D02DCA}"/>
    <cellStyle name="Normal 2 2 4 2 2 2 2 3 3" xfId="11893" xr:uid="{15FFEA8F-AD61-42BA-B4DF-77F494056622}"/>
    <cellStyle name="Normal 2 2 4 2 2 2 2 3 3 2" xfId="22273" xr:uid="{DDAA0DAD-3748-447D-859F-158EAAB2B3D1}"/>
    <cellStyle name="Normal 2 2 4 2 2 2 2 3 4" xfId="25556" xr:uid="{88F7A1A7-A134-4BD9-BEF1-7FA3B8A59D87}"/>
    <cellStyle name="Normal 2 2 4 2 2 2 2 3 5" xfId="16607" xr:uid="{EB03052E-F658-45EF-B3DB-852A4C7BB8AE}"/>
    <cellStyle name="Normal 2 2 4 2 2 2 2 4" xfId="5939" xr:uid="{CB7445F3-EDE3-4EE8-B6F9-3A408AAD304B}"/>
    <cellStyle name="Normal 2 2 4 2 2 2 2 4 2" xfId="26544" xr:uid="{88071224-704B-408D-9737-7F52197591E3}"/>
    <cellStyle name="Normal 2 2 4 2 2 2 2 4 3" xfId="15392" xr:uid="{78E75524-9F07-495E-8BF3-3BAF4F5DD576}"/>
    <cellStyle name="Normal 2 2 4 2 2 2 2 5" xfId="7845" xr:uid="{5D107997-4F67-464D-A286-B2B2A0262103}"/>
    <cellStyle name="Normal 2 2 4 2 2 2 2 5 2" xfId="18225" xr:uid="{AA40D164-9E2D-4A13-910B-3D371DE141C5}"/>
    <cellStyle name="Normal 2 2 4 2 2 2 2 6" xfId="10678" xr:uid="{18926BE6-A7E2-4432-B7DE-3E917506226E}"/>
    <cellStyle name="Normal 2 2 4 2 2 2 2 6 2" xfId="21058" xr:uid="{5DB5DD18-242B-488B-BD94-C1C85C86F788}"/>
    <cellStyle name="Normal 2 2 4 2 2 2 2 7" xfId="23627" xr:uid="{83E0FFC2-481C-45AE-8A7D-75DA91E86A48}"/>
    <cellStyle name="Normal 2 2 4 2 2 2 2 8" xfId="13150" xr:uid="{C5B5A001-DC74-4D19-AFCD-13258C952985}"/>
    <cellStyle name="Normal 2 2 4 2 2 2 3" xfId="3153" xr:uid="{00000000-0005-0000-0000-0000B9030000}"/>
    <cellStyle name="Normal 2 2 4 2 2 2 3 2" xfId="4452" xr:uid="{4A97CEB2-5003-4355-8B57-CF23B36F416D}"/>
    <cellStyle name="Normal 2 2 4 2 2 2 3 2 2" xfId="9224" xr:uid="{F5720346-86C9-4C63-BA2E-BAE188667089}"/>
    <cellStyle name="Normal 2 2 4 2 2 2 3 2 2 2" xfId="19604" xr:uid="{9305AE05-2DFF-4B0F-A9D4-8809704FA2E9}"/>
    <cellStyle name="Normal 2 2 4 2 2 2 3 2 3" xfId="12057" xr:uid="{ECFF396C-25C3-49B8-AA48-4D7D1EBC0BDB}"/>
    <cellStyle name="Normal 2 2 4 2 2 2 3 2 3 2" xfId="22437" xr:uid="{2BC92043-679A-4766-9259-2405F2EA928F}"/>
    <cellStyle name="Normal 2 2 4 2 2 2 3 2 4" xfId="26057" xr:uid="{ED0E0944-5CEF-4C9C-AA0F-E258430D90A9}"/>
    <cellStyle name="Normal 2 2 4 2 2 2 3 2 5" xfId="16771" xr:uid="{55BE370F-B348-471C-8745-E120F97BE2A0}"/>
    <cellStyle name="Normal 2 2 4 2 2 2 3 3" xfId="6211" xr:uid="{CF2B2C7D-8D4A-4128-AE44-E970B94FCAE1}"/>
    <cellStyle name="Normal 2 2 4 2 2 2 3 3 2" xfId="15780" xr:uid="{B75D01FD-8740-465A-8152-A77BC1D4819D}"/>
    <cellStyle name="Normal 2 2 4 2 2 2 3 4" xfId="8233" xr:uid="{CEBD421D-9A20-422F-AC86-CA9DEA90F093}"/>
    <cellStyle name="Normal 2 2 4 2 2 2 3 4 2" xfId="18613" xr:uid="{1B2C86E2-3FE6-4F5C-BA72-F9B27B3FBC4B}"/>
    <cellStyle name="Normal 2 2 4 2 2 2 3 5" xfId="11066" xr:uid="{505C8031-27A6-4614-A3C4-177C0D99977D}"/>
    <cellStyle name="Normal 2 2 4 2 2 2 3 5 2" xfId="21446" xr:uid="{4C04D953-6EF7-4BBC-BA46-8EFDD1D1EA4D}"/>
    <cellStyle name="Normal 2 2 4 2 2 2 3 6" xfId="24287" xr:uid="{171037B2-2BB0-4C29-BBCE-68189D2748E9}"/>
    <cellStyle name="Normal 2 2 4 2 2 2 3 7" xfId="13688" xr:uid="{271CF764-F5C9-47CB-857B-A73B69E6962C}"/>
    <cellStyle name="Normal 2 2 4 2 2 2 4" xfId="3151" xr:uid="{00000000-0005-0000-0000-0000BA030000}"/>
    <cellStyle name="Normal 2 2 4 2 2 2 4 2" xfId="6209" xr:uid="{E91A0431-FCC1-463D-BD9C-F55AA905BE01}"/>
    <cellStyle name="Normal 2 2 4 2 2 2 4 2 2" xfId="27581" xr:uid="{7798AA59-ECF7-4EA6-AE66-36AF8239076A}"/>
    <cellStyle name="Normal 2 2 4 2 2 2 4 2 3" xfId="15778" xr:uid="{3D255CEF-B0D7-4594-8D79-B28B7B704CE7}"/>
    <cellStyle name="Normal 2 2 4 2 2 2 4 3" xfId="8231" xr:uid="{0CD3A607-C712-4534-B9B7-8F82DE39D3A1}"/>
    <cellStyle name="Normal 2 2 4 2 2 2 4 3 2" xfId="18611" xr:uid="{847B1C1E-5B45-4EA7-9A71-E2F0ED75139E}"/>
    <cellStyle name="Normal 2 2 4 2 2 2 4 4" xfId="11064" xr:uid="{314174BA-CE9E-4BBB-86B5-4BE1B74BFD55}"/>
    <cellStyle name="Normal 2 2 4 2 2 2 4 4 2" xfId="21444" xr:uid="{BF5AEE3C-78FF-46DD-B096-C3648047178D}"/>
    <cellStyle name="Normal 2 2 4 2 2 2 4 5" xfId="24462" xr:uid="{CE55173A-4A4F-4D6C-9EB6-0BBA474A68A0}"/>
    <cellStyle name="Normal 2 2 4 2 2 2 4 6" xfId="13686" xr:uid="{BBE612DB-E7AA-4BE9-B15F-44A38468F16D}"/>
    <cellStyle name="Normal 2 2 4 2 2 2 5" xfId="4245" xr:uid="{A5837D72-58FA-4ACE-83A8-4C32A870CADD}"/>
    <cellStyle name="Normal 2 2 4 2 2 2 5 2" xfId="9017" xr:uid="{3911FCCB-8233-454F-8863-A3272D932E7B}"/>
    <cellStyle name="Normal 2 2 4 2 2 2 5 2 2" xfId="29088" xr:uid="{559997CF-28FA-4C70-AEF7-995D956D328F}"/>
    <cellStyle name="Normal 2 2 4 2 2 2 5 2 3" xfId="19397" xr:uid="{6AA6EA60-8522-44FD-82C6-A119F68309F5}"/>
    <cellStyle name="Normal 2 2 4 2 2 2 5 3" xfId="11850" xr:uid="{E81DFAA3-3FDC-4207-982E-6BBCB881398F}"/>
    <cellStyle name="Normal 2 2 4 2 2 2 5 3 2" xfId="22230" xr:uid="{F4A4E475-A61A-492B-AD1A-F651E84955C9}"/>
    <cellStyle name="Normal 2 2 4 2 2 2 5 4" xfId="23355" xr:uid="{4A63525E-46BF-4176-BD63-81BE8045E9C6}"/>
    <cellStyle name="Normal 2 2 4 2 2 2 5 5" xfId="16564" xr:uid="{B6518A45-8C55-4D40-819C-2C376C91C8EE}"/>
    <cellStyle name="Normal 2 2 4 2 2 2 6" xfId="5080" xr:uid="{47FC8CF6-B486-4972-BA38-F5EDBBDDAC10}"/>
    <cellStyle name="Normal 2 2 4 2 2 2 6 2" xfId="28156" xr:uid="{9FFF3425-5AF2-4761-BE08-7EC4173D3F76}"/>
    <cellStyle name="Normal 2 2 4 2 2 2 6 3" xfId="14377" xr:uid="{335F4B5E-37F6-4AD8-9623-4B17805DE4A7}"/>
    <cellStyle name="Normal 2 2 4 2 2 2 7" xfId="6830" xr:uid="{EBF1790C-9A9E-4FDA-99F8-75F26B66D02D}"/>
    <cellStyle name="Normal 2 2 4 2 2 2 7 2" xfId="17210" xr:uid="{2C60DF07-AFD6-4899-B1D4-DE65F15B1770}"/>
    <cellStyle name="Normal 2 2 4 2 2 2 8" xfId="9663" xr:uid="{C51E09DB-C633-47B9-8D83-AA8B5E1C1EF6}"/>
    <cellStyle name="Normal 2 2 4 2 2 2 8 2" xfId="20043" xr:uid="{B55AE1A0-B807-4104-AD5F-DF983DAA81AF}"/>
    <cellStyle name="Normal 2 2 4 2 2 2 9" xfId="23562" xr:uid="{2519DEBA-4290-4708-B313-1F513235CCFB}"/>
    <cellStyle name="Normal 2 2 4 2 2 3" xfId="2720" xr:uid="{00000000-0005-0000-0000-0000BB030000}"/>
    <cellStyle name="Normal 2 2 4 2 2 3 2" xfId="3154" xr:uid="{00000000-0005-0000-0000-0000BC030000}"/>
    <cellStyle name="Normal 2 2 4 2 2 3 2 2" xfId="6212" xr:uid="{E71CCDBE-A511-45EC-9137-4294D00A3932}"/>
    <cellStyle name="Normal 2 2 4 2 2 3 2 2 2" xfId="25954" xr:uid="{622D5F88-FF21-4BA9-ADB2-3C2824DEFF04}"/>
    <cellStyle name="Normal 2 2 4 2 2 3 2 2 3" xfId="15781" xr:uid="{7866CC56-376B-4590-9306-7811498CB6B8}"/>
    <cellStyle name="Normal 2 2 4 2 2 3 2 3" xfId="8234" xr:uid="{07E27873-EAB3-4DFE-8C19-8F30AA3B3052}"/>
    <cellStyle name="Normal 2 2 4 2 2 3 2 3 2" xfId="18614" xr:uid="{AF9E421E-67EC-4F27-9E84-047FCB4FE572}"/>
    <cellStyle name="Normal 2 2 4 2 2 3 2 4" xfId="11067" xr:uid="{023DF42C-3068-40E6-BBA8-6E262468578C}"/>
    <cellStyle name="Normal 2 2 4 2 2 3 2 4 2" xfId="21447" xr:uid="{7174D068-6883-470E-A0A5-DA37122A2777}"/>
    <cellStyle name="Normal 2 2 4 2 2 3 2 5" xfId="23926" xr:uid="{2562E55E-8274-403D-B64C-DC58F9E1C9E8}"/>
    <cellStyle name="Normal 2 2 4 2 2 3 2 6" xfId="13689" xr:uid="{B836E300-9378-4951-82EB-4DDBB1393F70}"/>
    <cellStyle name="Normal 2 2 4 2 2 3 3" xfId="4287" xr:uid="{532B6416-E1AF-42E2-83CC-09B1192EA672}"/>
    <cellStyle name="Normal 2 2 4 2 2 3 3 2" xfId="9059" xr:uid="{EC143838-7391-4B15-9DD0-BA807430AB81}"/>
    <cellStyle name="Normal 2 2 4 2 2 3 3 2 2" xfId="29102" xr:uid="{7F65475A-E3E1-406B-890B-AEFDBE121E83}"/>
    <cellStyle name="Normal 2 2 4 2 2 3 3 2 3" xfId="19439" xr:uid="{0F5C69B9-7445-41F9-930F-53777E6EAC14}"/>
    <cellStyle name="Normal 2 2 4 2 2 3 3 3" xfId="11892" xr:uid="{468137D7-7E07-42F8-910E-692041FBE6F2}"/>
    <cellStyle name="Normal 2 2 4 2 2 3 3 3 2" xfId="22272" xr:uid="{33261F64-5DDC-4BB0-9A2A-BD3F4E05BDBB}"/>
    <cellStyle name="Normal 2 2 4 2 2 3 3 4" xfId="23531" xr:uid="{AC9474BA-6BE0-4E77-90A2-7F6257FC8D5C}"/>
    <cellStyle name="Normal 2 2 4 2 2 3 3 5" xfId="16606" xr:uid="{DE13A975-C627-4FF1-B28C-7DEB8A7E81CB}"/>
    <cellStyle name="Normal 2 2 4 2 2 3 4" xfId="5938" xr:uid="{F1175C17-8A92-44F1-B138-AC745586A597}"/>
    <cellStyle name="Normal 2 2 4 2 2 3 4 2" xfId="28184" xr:uid="{5AEBB01A-7D83-4CAE-99D5-D5C0545F0400}"/>
    <cellStyle name="Normal 2 2 4 2 2 3 4 3" xfId="15391" xr:uid="{F668E040-A025-46A1-8A8E-AA168A3620CF}"/>
    <cellStyle name="Normal 2 2 4 2 2 3 5" xfId="7844" xr:uid="{5A74DDD8-F7C1-4489-B7BF-C018EF908A51}"/>
    <cellStyle name="Normal 2 2 4 2 2 3 5 2" xfId="18224" xr:uid="{D5AE22DE-B013-4403-96C7-3EBF811005EA}"/>
    <cellStyle name="Normal 2 2 4 2 2 3 6" xfId="10677" xr:uid="{5F3C90A9-0021-45AF-A681-54A1EC48DD82}"/>
    <cellStyle name="Normal 2 2 4 2 2 3 6 2" xfId="21057" xr:uid="{1B7B70CA-7443-44A0-8740-97A89863AA0C}"/>
    <cellStyle name="Normal 2 2 4 2 2 3 7" xfId="23376" xr:uid="{254CF21A-F962-4C43-844D-B0F1B8A8A487}"/>
    <cellStyle name="Normal 2 2 4 2 2 3 8" xfId="13149" xr:uid="{90D1D134-855A-4F6D-BAE2-F2146545F8C0}"/>
    <cellStyle name="Normal 2 2 4 2 2 4" xfId="3155" xr:uid="{00000000-0005-0000-0000-0000BD030000}"/>
    <cellStyle name="Normal 2 2 4 2 2 4 2" xfId="4453" xr:uid="{D31ECB7F-F17E-42F8-B936-3BE6C6095BEC}"/>
    <cellStyle name="Normal 2 2 4 2 2 4 2 2" xfId="9225" xr:uid="{EB4AD320-1ECF-4D1E-9848-5956DEAE50ED}"/>
    <cellStyle name="Normal 2 2 4 2 2 4 2 2 2" xfId="19605" xr:uid="{57484C8E-A8FE-4895-934A-C9451297BB0C}"/>
    <cellStyle name="Normal 2 2 4 2 2 4 2 3" xfId="12058" xr:uid="{15235E2B-8571-4A74-A144-F9D9E0AA927E}"/>
    <cellStyle name="Normal 2 2 4 2 2 4 2 3 2" xfId="22438" xr:uid="{5C86E97E-7370-44AF-86BD-20021B9D7D69}"/>
    <cellStyle name="Normal 2 2 4 2 2 4 2 4" xfId="25896" xr:uid="{854538DB-A2EA-425F-AFD9-5652C6107723}"/>
    <cellStyle name="Normal 2 2 4 2 2 4 2 5" xfId="16772" xr:uid="{CF930C04-3313-4181-A114-8330FD14F551}"/>
    <cellStyle name="Normal 2 2 4 2 2 4 3" xfId="6213" xr:uid="{CD40CAC9-9E42-4AC8-85F3-B5103FCCDD0D}"/>
    <cellStyle name="Normal 2 2 4 2 2 4 3 2" xfId="15782" xr:uid="{8780E0F3-6CDD-4337-BAE4-EB9EB4BE57C6}"/>
    <cellStyle name="Normal 2 2 4 2 2 4 4" xfId="8235" xr:uid="{F075D409-C758-4478-B09B-E66243D7D14C}"/>
    <cellStyle name="Normal 2 2 4 2 2 4 4 2" xfId="18615" xr:uid="{12B53BBF-199C-4CAD-96D3-C0B66EAD64E8}"/>
    <cellStyle name="Normal 2 2 4 2 2 4 5" xfId="11068" xr:uid="{5A0534AB-A9DA-46E2-B0AE-4C734142AB01}"/>
    <cellStyle name="Normal 2 2 4 2 2 4 5 2" xfId="21448" xr:uid="{E11B5D29-5E1D-482A-80F9-DD81AAE2A100}"/>
    <cellStyle name="Normal 2 2 4 2 2 4 6" xfId="22835" xr:uid="{F355649C-0759-4C44-A8E7-F4F596869D20}"/>
    <cellStyle name="Normal 2 2 4 2 2 4 7" xfId="13690" xr:uid="{DBA412D2-DB80-4C7A-BC79-A8E74C2F9856}"/>
    <cellStyle name="Normal 2 2 4 2 2 5" xfId="3150" xr:uid="{00000000-0005-0000-0000-0000BE030000}"/>
    <cellStyle name="Normal 2 2 4 2 2 5 2" xfId="6208" xr:uid="{618D1D94-107E-44CF-AA1E-6A06B104CAE9}"/>
    <cellStyle name="Normal 2 2 4 2 2 5 2 2" xfId="26460" xr:uid="{A029499B-D5E3-44F3-8A69-9F2DCF13D404}"/>
    <cellStyle name="Normal 2 2 4 2 2 5 2 3" xfId="15777" xr:uid="{6F6DB294-D076-489F-BC5F-91BDF121C51B}"/>
    <cellStyle name="Normal 2 2 4 2 2 5 3" xfId="8230" xr:uid="{ACE1619D-C6AC-4A41-959F-78832DFE1FFD}"/>
    <cellStyle name="Normal 2 2 4 2 2 5 3 2" xfId="18610" xr:uid="{E47AD77C-F5DF-4D81-B6BE-C15CCB65D6D6}"/>
    <cellStyle name="Normal 2 2 4 2 2 5 4" xfId="11063" xr:uid="{0FA6119F-1A0C-487E-82A8-BDBD6597F767}"/>
    <cellStyle name="Normal 2 2 4 2 2 5 4 2" xfId="21443" xr:uid="{3E9CFA26-34F8-41EF-BF82-4D42604E8B93}"/>
    <cellStyle name="Normal 2 2 4 2 2 5 5" xfId="23450" xr:uid="{12EE21C7-E8D0-43FF-8A01-E77B1BB12DFE}"/>
    <cellStyle name="Normal 2 2 4 2 2 5 6" xfId="13685" xr:uid="{6EAC6775-9A55-4C60-A018-12D794A91A63}"/>
    <cellStyle name="Normal 2 2 4 2 2 6" xfId="2555" xr:uid="{00000000-0005-0000-0000-0000BF030000}"/>
    <cellStyle name="Normal 2 2 4 2 2 6 2" xfId="5825" xr:uid="{F2196EFF-4174-4140-908D-57A5DEF88B4E}"/>
    <cellStyle name="Normal 2 2 4 2 2 6 2 2" xfId="27746" xr:uid="{5FCDB675-1C76-42FB-920F-6D13460C5D38}"/>
    <cellStyle name="Normal 2 2 4 2 2 6 2 3" xfId="15227" xr:uid="{B4005584-B072-4CB9-84C6-79406B33ECF4}"/>
    <cellStyle name="Normal 2 2 4 2 2 6 3" xfId="7680" xr:uid="{BE402371-848C-4CE7-9765-6C156D82E772}"/>
    <cellStyle name="Normal 2 2 4 2 2 6 3 2" xfId="18060" xr:uid="{9F3895C7-4D6D-47E6-B687-46076222C947}"/>
    <cellStyle name="Normal 2 2 4 2 2 6 4" xfId="10513" xr:uid="{7AE1DE80-25B3-4C00-97DF-DBD27601E652}"/>
    <cellStyle name="Normal 2 2 4 2 2 6 4 2" xfId="20893" xr:uid="{8721C51B-DFE3-4D00-B8EC-56FC3E931C64}"/>
    <cellStyle name="Normal 2 2 4 2 2 6 5" xfId="25579" xr:uid="{FEE6F374-2430-40BD-B012-CC0B8883E86E}"/>
    <cellStyle name="Normal 2 2 4 2 2 6 6" xfId="12943" xr:uid="{B721A15B-6509-477A-A1E0-530863601813}"/>
    <cellStyle name="Normal 2 2 4 2 2 7" xfId="2249" xr:uid="{00000000-0005-0000-0000-0000B5030000}"/>
    <cellStyle name="Normal 2 2 4 2 2 7 2" xfId="7376" xr:uid="{7322D2C7-5B3C-4E9C-94C9-09023A49B850}"/>
    <cellStyle name="Normal 2 2 4 2 2 7 2 2" xfId="17756" xr:uid="{CEAE7E0A-B11D-4CA8-BE3C-D1FD62F72706}"/>
    <cellStyle name="Normal 2 2 4 2 2 7 3" xfId="10209" xr:uid="{4DC9D3FD-899D-439E-9756-E8909AD65FD1}"/>
    <cellStyle name="Normal 2 2 4 2 2 7 3 2" xfId="20589" xr:uid="{720FB1B8-01B7-4754-AD97-FAF561815584}"/>
    <cellStyle name="Normal 2 2 4 2 2 7 4" xfId="22960" xr:uid="{3D743B37-7539-46DD-89B6-0C47060567BC}"/>
    <cellStyle name="Normal 2 2 4 2 2 7 5" xfId="14923" xr:uid="{47E46C3A-2B1A-4572-BFD4-D629EC5B57FE}"/>
    <cellStyle name="Normal 2 2 4 2 2 8" xfId="3800" xr:uid="{6A30176C-DD0C-4612-B71D-4A3D00BA024F}"/>
    <cellStyle name="Normal 2 2 4 2 2 8 2" xfId="8636" xr:uid="{4056E821-8729-4119-BA4D-378C7358BEC6}"/>
    <cellStyle name="Normal 2 2 4 2 2 8 2 2" xfId="19016" xr:uid="{9637E5B6-D8FE-4263-B9A5-367EB34CF628}"/>
    <cellStyle name="Normal 2 2 4 2 2 8 3" xfId="11469" xr:uid="{5818410A-B52B-47AC-A336-512452EFCCB4}"/>
    <cellStyle name="Normal 2 2 4 2 2 8 3 2" xfId="21849" xr:uid="{D76487B1-A11A-4A1F-9C3C-E8DB63A10ED6}"/>
    <cellStyle name="Normal 2 2 4 2 2 8 4" xfId="16183" xr:uid="{9BE97DD1-8084-482A-BECD-99F93C470751}"/>
    <cellStyle name="Normal 2 2 4 2 2 9" xfId="5079" xr:uid="{1236D320-5B06-4478-AAF3-4B2E5BE0E489}"/>
    <cellStyle name="Normal 2 2 4 2 2 9 2" xfId="14376" xr:uid="{8DBF017B-9133-4929-8C04-9A8AA0829C93}"/>
    <cellStyle name="Normal 2 2 4 2 3" xfId="728" xr:uid="{00000000-0005-0000-0000-000084040000}"/>
    <cellStyle name="Normal 2 2 4 2 3 10" xfId="9664" xr:uid="{137A06F2-9AAE-40E7-AE22-97F5F1BE99E1}"/>
    <cellStyle name="Normal 2 2 4 2 3 10 2" xfId="20044" xr:uid="{025ED9FD-5072-439D-9430-47E4292AD7C9}"/>
    <cellStyle name="Normal 2 2 4 2 3 11" xfId="23040" xr:uid="{235C0F80-384A-419B-9486-8C753C5A3951}"/>
    <cellStyle name="Normal 2 2 4 2 3 12" xfId="12554" xr:uid="{28B82401-46F6-4C42-B730-CD28F76A03E8}"/>
    <cellStyle name="Normal 2 2 4 2 3 2" xfId="2722" xr:uid="{00000000-0005-0000-0000-0000C1030000}"/>
    <cellStyle name="Normal 2 2 4 2 3 2 2" xfId="3157" xr:uid="{00000000-0005-0000-0000-0000C2030000}"/>
    <cellStyle name="Normal 2 2 4 2 3 2 2 2" xfId="6215" xr:uid="{66D33B85-2A81-416A-AD46-3B9315192992}"/>
    <cellStyle name="Normal 2 2 4 2 3 2 2 2 2" xfId="27854" xr:uid="{5E967662-6A04-49F4-879A-7449CBCEE179}"/>
    <cellStyle name="Normal 2 2 4 2 3 2 2 2 3" xfId="15784" xr:uid="{C8D5E1CE-4F41-4562-A8EF-D042F4D4BC44}"/>
    <cellStyle name="Normal 2 2 4 2 3 2 2 3" xfId="8237" xr:uid="{AB7EDDB6-A68C-452D-9EB7-082C7E72F8C3}"/>
    <cellStyle name="Normal 2 2 4 2 3 2 2 3 2" xfId="18617" xr:uid="{C40C6339-F8E8-4409-8B71-362FA6BA542A}"/>
    <cellStyle name="Normal 2 2 4 2 3 2 2 4" xfId="11070" xr:uid="{D7010550-EAA3-458B-9CDD-2BE9418C860F}"/>
    <cellStyle name="Normal 2 2 4 2 3 2 2 4 2" xfId="21450" xr:uid="{C71421EA-067D-41C4-B02B-C20DD3DCA8A1}"/>
    <cellStyle name="Normal 2 2 4 2 3 2 2 5" xfId="23765" xr:uid="{ABC7261B-63A8-4DA9-9D02-BAAAA1BD8FFD}"/>
    <cellStyle name="Normal 2 2 4 2 3 2 2 6" xfId="13692" xr:uid="{A73CA4DE-74D7-4551-81AD-B5E01A232169}"/>
    <cellStyle name="Normal 2 2 4 2 3 2 3" xfId="4289" xr:uid="{BD3BFC28-8A02-4D45-BB9E-50A4D3B84292}"/>
    <cellStyle name="Normal 2 2 4 2 3 2 3 2" xfId="9061" xr:uid="{CD90A5CA-7C3C-4B16-9B47-4B8052078D1C}"/>
    <cellStyle name="Normal 2 2 4 2 3 2 3 2 2" xfId="29104" xr:uid="{30107FE3-C4A2-41B7-A790-77D344D282FC}"/>
    <cellStyle name="Normal 2 2 4 2 3 2 3 2 3" xfId="19441" xr:uid="{427E193C-89AF-4104-A9DD-86A5CE8C51A8}"/>
    <cellStyle name="Normal 2 2 4 2 3 2 3 3" xfId="11894" xr:uid="{0DDEC6CD-D410-4905-9F0A-2B8F9BFB81E3}"/>
    <cellStyle name="Normal 2 2 4 2 3 2 3 3 2" xfId="22274" xr:uid="{F678408C-20CD-4456-A14D-365F845CF170}"/>
    <cellStyle name="Normal 2 2 4 2 3 2 3 4" xfId="24572" xr:uid="{A6A98DBF-49BB-4916-8A98-E19DC87ABACC}"/>
    <cellStyle name="Normal 2 2 4 2 3 2 3 5" xfId="16608" xr:uid="{5917F770-B013-4C4C-A0FD-558297F36532}"/>
    <cellStyle name="Normal 2 2 4 2 3 2 4" xfId="5940" xr:uid="{1C5B2A3E-FF54-48BD-8D3B-9A7F4AACF0C8}"/>
    <cellStyle name="Normal 2 2 4 2 3 2 4 2" xfId="28135" xr:uid="{7131533B-38BF-4DFE-9DB1-42DCA1AC2C3E}"/>
    <cellStyle name="Normal 2 2 4 2 3 2 4 3" xfId="15393" xr:uid="{89A5315B-242A-4C32-8140-3E3AD5692490}"/>
    <cellStyle name="Normal 2 2 4 2 3 2 5" xfId="7846" xr:uid="{F0B5BE23-5203-4072-A38A-0F1423B4EA2D}"/>
    <cellStyle name="Normal 2 2 4 2 3 2 5 2" xfId="18226" xr:uid="{3FF81DB4-D6A0-44B5-8826-DCB93F432D0C}"/>
    <cellStyle name="Normal 2 2 4 2 3 2 6" xfId="10679" xr:uid="{7228B68C-7F2C-4A9A-988D-45760A04CA25}"/>
    <cellStyle name="Normal 2 2 4 2 3 2 6 2" xfId="21059" xr:uid="{D46540AE-7316-4109-942F-AA2BBDB038FA}"/>
    <cellStyle name="Normal 2 2 4 2 3 2 7" xfId="23136" xr:uid="{5E9C447A-02A9-4E08-BDA6-6FEA1E041AA6}"/>
    <cellStyle name="Normal 2 2 4 2 3 2 8" xfId="13151" xr:uid="{54E1DE7E-B85C-4CED-BFC6-3289733923E4}"/>
    <cellStyle name="Normal 2 2 4 2 3 3" xfId="3158" xr:uid="{00000000-0005-0000-0000-0000C3030000}"/>
    <cellStyle name="Normal 2 2 4 2 3 3 2" xfId="4454" xr:uid="{5248CC53-CC7A-4521-91BA-5DE56FF28C9D}"/>
    <cellStyle name="Normal 2 2 4 2 3 3 2 2" xfId="9226" xr:uid="{495C9C38-0F1A-46C6-8AE7-A932D2D2165C}"/>
    <cellStyle name="Normal 2 2 4 2 3 3 2 2 2" xfId="29217" xr:uid="{59CF6D59-8891-4798-9E6C-1166DE93EA9D}"/>
    <cellStyle name="Normal 2 2 4 2 3 3 2 2 3" xfId="19606" xr:uid="{E6BFEC40-DF17-4C6F-BC0E-C81B751B73AF}"/>
    <cellStyle name="Normal 2 2 4 2 3 3 2 3" xfId="12059" xr:uid="{D36FA740-A532-4B07-8BB1-EA8595F86055}"/>
    <cellStyle name="Normal 2 2 4 2 3 3 2 3 2" xfId="22439" xr:uid="{00C91EF7-A65D-407E-976E-DAFED77B341E}"/>
    <cellStyle name="Normal 2 2 4 2 3 3 2 4" xfId="23194" xr:uid="{57DED316-0EEB-4F17-B299-A1D8ED799983}"/>
    <cellStyle name="Normal 2 2 4 2 3 3 2 5" xfId="16773" xr:uid="{6E1C6F5C-2A6C-4229-A54C-806C33C3FCEA}"/>
    <cellStyle name="Normal 2 2 4 2 3 3 3" xfId="6216" xr:uid="{AFFD9ADB-3225-48AD-BBED-70A8BCBF3ADB}"/>
    <cellStyle name="Normal 2 2 4 2 3 3 3 2" xfId="27880" xr:uid="{238C539D-D95E-4BF8-ABE6-C387C7BC20C2}"/>
    <cellStyle name="Normal 2 2 4 2 3 3 3 3" xfId="15785" xr:uid="{76975D4A-7E3C-4564-AA51-F00EDB647832}"/>
    <cellStyle name="Normal 2 2 4 2 3 3 4" xfId="8238" xr:uid="{EA813DCE-C5A7-40A8-8D2E-4D8CC5A07749}"/>
    <cellStyle name="Normal 2 2 4 2 3 3 4 2" xfId="18618" xr:uid="{739FB499-24ED-426E-93BE-AEA94F51E9A4}"/>
    <cellStyle name="Normal 2 2 4 2 3 3 5" xfId="11071" xr:uid="{AC742C09-C1E1-4DE8-9459-618BD82FF5FD}"/>
    <cellStyle name="Normal 2 2 4 2 3 3 5 2" xfId="21451" xr:uid="{720EDA05-FA92-472F-8C79-AA2F3C789D28}"/>
    <cellStyle name="Normal 2 2 4 2 3 3 6" xfId="25551" xr:uid="{AFD675E3-2BBF-4944-A20C-869E3EC374A7}"/>
    <cellStyle name="Normal 2 2 4 2 3 3 7" xfId="13693" xr:uid="{B4F7B5C4-69E9-48FD-92CF-48DBC77932FF}"/>
    <cellStyle name="Normal 2 2 4 2 3 4" xfId="3156" xr:uid="{00000000-0005-0000-0000-0000C4030000}"/>
    <cellStyle name="Normal 2 2 4 2 3 4 2" xfId="6214" xr:uid="{68A4C56B-52D9-48AA-ACA8-17EE6BC59CDD}"/>
    <cellStyle name="Normal 2 2 4 2 3 4 2 2" xfId="28023" xr:uid="{381603AB-51F4-4558-BF47-113DE99AE6E9}"/>
    <cellStyle name="Normal 2 2 4 2 3 4 2 3" xfId="15783" xr:uid="{E1BDD14A-692C-4F04-BE73-518FE4FA805C}"/>
    <cellStyle name="Normal 2 2 4 2 3 4 3" xfId="8236" xr:uid="{3A17D46A-29E8-4E76-8E19-EF54ACD4B71C}"/>
    <cellStyle name="Normal 2 2 4 2 3 4 3 2" xfId="18616" xr:uid="{C05099B4-AEE6-4492-A998-3E509271EBC2}"/>
    <cellStyle name="Normal 2 2 4 2 3 4 4" xfId="11069" xr:uid="{2C6AF62C-0AFA-4C56-8B81-6CD5554000E7}"/>
    <cellStyle name="Normal 2 2 4 2 3 4 4 2" xfId="21449" xr:uid="{46ECBCB4-4140-48FB-B3BB-76BB4596D026}"/>
    <cellStyle name="Normal 2 2 4 2 3 4 5" xfId="25354" xr:uid="{41420271-C229-4F12-A8C3-C45E90D69C07}"/>
    <cellStyle name="Normal 2 2 4 2 3 4 6" xfId="13691" xr:uid="{5817FFAA-34D2-4D74-BC0B-898F7709E16F}"/>
    <cellStyle name="Normal 2 2 4 2 3 5" xfId="2598" xr:uid="{00000000-0005-0000-0000-0000C5030000}"/>
    <cellStyle name="Normal 2 2 4 2 3 5 2" xfId="5863" xr:uid="{8A4BEA37-8FD8-4397-8FA6-1776F135E90E}"/>
    <cellStyle name="Normal 2 2 4 2 3 5 2 2" xfId="26604" xr:uid="{2B0A737C-5946-46D8-86A1-CE639C6376D8}"/>
    <cellStyle name="Normal 2 2 4 2 3 5 2 3" xfId="15270" xr:uid="{7714C8BD-4C09-49E4-A675-4A2A3A7EBE2F}"/>
    <cellStyle name="Normal 2 2 4 2 3 5 3" xfId="7723" xr:uid="{83312644-C190-4DE2-A05A-D2CB02D84EED}"/>
    <cellStyle name="Normal 2 2 4 2 3 5 3 2" xfId="18103" xr:uid="{E3E3A4D0-5FC6-442F-8EF7-1801A6DD01FC}"/>
    <cellStyle name="Normal 2 2 4 2 3 5 4" xfId="10556" xr:uid="{85A274E6-AB1F-421D-855F-FF5BC5D9A45A}"/>
    <cellStyle name="Normal 2 2 4 2 3 5 4 2" xfId="20936" xr:uid="{0C36F9B6-1F8A-40FD-8CA3-3E459FA87A3E}"/>
    <cellStyle name="Normal 2 2 4 2 3 5 5" xfId="23386" xr:uid="{93DA55E4-4537-4916-907E-0392790EAEF6}"/>
    <cellStyle name="Normal 2 2 4 2 3 5 6" xfId="12986" xr:uid="{3F549D23-DCC2-4F1B-ABBC-AC856BB18B35}"/>
    <cellStyle name="Normal 2 2 4 2 3 6" xfId="2320" xr:uid="{00000000-0005-0000-0000-0000C0030000}"/>
    <cellStyle name="Normal 2 2 4 2 3 6 2" xfId="7447" xr:uid="{9976F5AD-B946-4435-AF60-3F82B981EB91}"/>
    <cellStyle name="Normal 2 2 4 2 3 6 2 2" xfId="17827" xr:uid="{4E4FFECD-97F5-470F-A1F7-7D7112862757}"/>
    <cellStyle name="Normal 2 2 4 2 3 6 3" xfId="10280" xr:uid="{1CDBB532-7859-4A0D-BE5C-33FAED3D78BC}"/>
    <cellStyle name="Normal 2 2 4 2 3 6 3 2" xfId="20660" xr:uid="{9C4A01FD-2C23-458A-9657-67354914F195}"/>
    <cellStyle name="Normal 2 2 4 2 3 6 4" xfId="23663" xr:uid="{EC7BBC41-7451-484B-907E-BC4354195EF3}"/>
    <cellStyle name="Normal 2 2 4 2 3 6 5" xfId="14994" xr:uid="{66E40264-68CC-4F11-9621-02ACE31AE67B}"/>
    <cellStyle name="Normal 2 2 4 2 3 7" xfId="3839" xr:uid="{23EA705F-20C4-43AA-891D-3014BAC31BE4}"/>
    <cellStyle name="Normal 2 2 4 2 3 7 2" xfId="8672" xr:uid="{CF216A4A-E3FC-4ECD-A076-6EC7214B2585}"/>
    <cellStyle name="Normal 2 2 4 2 3 7 2 2" xfId="19052" xr:uid="{361070C4-EC75-4E4E-A83D-2952936E361E}"/>
    <cellStyle name="Normal 2 2 4 2 3 7 3" xfId="11505" xr:uid="{D9D67743-BBE3-4E16-A716-8FD7CE5A3935}"/>
    <cellStyle name="Normal 2 2 4 2 3 7 3 2" xfId="21885" xr:uid="{5F7EE2D8-B053-409E-95A2-9E1F6D1C462B}"/>
    <cellStyle name="Normal 2 2 4 2 3 7 4" xfId="16219" xr:uid="{988D23EC-7AE1-4359-B886-63B78F6D9286}"/>
    <cellStyle name="Normal 2 2 4 2 3 8" xfId="5081" xr:uid="{0B217810-9819-4D72-9703-40033B207891}"/>
    <cellStyle name="Normal 2 2 4 2 3 8 2" xfId="14378" xr:uid="{F6CE234F-EEC7-4AC8-BDD8-8BCB9B71EFE2}"/>
    <cellStyle name="Normal 2 2 4 2 3 9" xfId="6831" xr:uid="{CF338C0A-9C5A-40B4-803E-7787754A9871}"/>
    <cellStyle name="Normal 2 2 4 2 3 9 2" xfId="17211" xr:uid="{F700A31A-79C3-457A-A22E-BAFCB9786A30}"/>
    <cellStyle name="Normal 2 2 4 2 4" xfId="729" xr:uid="{00000000-0005-0000-0000-000085040000}"/>
    <cellStyle name="Normal 2 2 4 2 4 2" xfId="3159" xr:uid="{00000000-0005-0000-0000-0000C7030000}"/>
    <cellStyle name="Normal 2 2 4 2 4 2 2" xfId="6217" xr:uid="{80E48B82-3C34-40D3-9788-1D0DC13EFE6C}"/>
    <cellStyle name="Normal 2 2 4 2 4 2 2 2" xfId="27683" xr:uid="{1ACFCBBA-A51F-4249-9BD9-04D756965607}"/>
    <cellStyle name="Normal 2 2 4 2 4 2 2 3" xfId="15786" xr:uid="{81BA7999-FD7D-4CBD-B441-EC403C2A8945}"/>
    <cellStyle name="Normal 2 2 4 2 4 2 3" xfId="8239" xr:uid="{1BCB77AB-A035-4619-912F-68B8A65D1029}"/>
    <cellStyle name="Normal 2 2 4 2 4 2 3 2" xfId="18619" xr:uid="{2382335A-E3B0-40B3-A2FD-A29A63008124}"/>
    <cellStyle name="Normal 2 2 4 2 4 2 4" xfId="11072" xr:uid="{5F1C3224-08D4-435B-854B-F040467BF595}"/>
    <cellStyle name="Normal 2 2 4 2 4 2 4 2" xfId="21452" xr:uid="{AD30834A-3033-43EA-9F97-1EBB7381F8AE}"/>
    <cellStyle name="Normal 2 2 4 2 4 2 5" xfId="23001" xr:uid="{BE504945-8FD7-4F3D-B0E7-ADE7D69CD6EE}"/>
    <cellStyle name="Normal 2 2 4 2 4 2 6" xfId="13694" xr:uid="{F97A643D-40DB-431D-9772-81B29E66EFDA}"/>
    <cellStyle name="Normal 2 2 4 2 4 3" xfId="2719" xr:uid="{00000000-0005-0000-0000-0000C8030000}"/>
    <cellStyle name="Normal 2 2 4 2 4 3 2" xfId="5937" xr:uid="{6A8F2C84-EAC0-4E94-8D03-05CD3BC2E25D}"/>
    <cellStyle name="Normal 2 2 4 2 4 3 2 2" xfId="28706" xr:uid="{773E2714-BAA3-46A3-A053-B0C03B71BF19}"/>
    <cellStyle name="Normal 2 2 4 2 4 3 2 3" xfId="15390" xr:uid="{92EFF602-C511-45B1-9C01-DFB5E725DB28}"/>
    <cellStyle name="Normal 2 2 4 2 4 3 3" xfId="7843" xr:uid="{5FDAFDE8-4BFF-4804-AC58-584CFB114ED7}"/>
    <cellStyle name="Normal 2 2 4 2 4 3 3 2" xfId="18223" xr:uid="{689C8253-79CB-448D-98D3-AF66C2344D49}"/>
    <cellStyle name="Normal 2 2 4 2 4 3 4" xfId="10676" xr:uid="{18CF8772-8474-4A17-9CC2-CC41FFF96740}"/>
    <cellStyle name="Normal 2 2 4 2 4 3 4 2" xfId="21056" xr:uid="{79C2AF01-6A9A-4064-916D-A4A44190100B}"/>
    <cellStyle name="Normal 2 2 4 2 4 3 5" xfId="23239" xr:uid="{5031D9C5-652F-405D-9401-4F4ABD2E7DED}"/>
    <cellStyle name="Normal 2 2 4 2 4 3 6" xfId="13148" xr:uid="{3DCC7B6D-7B4F-4493-AAF2-5426EBE62873}"/>
    <cellStyle name="Normal 2 2 4 2 4 4" xfId="4156" xr:uid="{F97839D7-2F29-47B5-9650-9F95C736EDCE}"/>
    <cellStyle name="Normal 2 2 4 2 4 4 2" xfId="8928" xr:uid="{AFC92C82-B247-40B9-B5C4-000C1625DEC4}"/>
    <cellStyle name="Normal 2 2 4 2 4 4 2 2" xfId="19308" xr:uid="{11AB5E93-4EC5-4318-BEA2-8C1CD6B827EE}"/>
    <cellStyle name="Normal 2 2 4 2 4 4 3" xfId="11761" xr:uid="{DE6D08B3-D675-4A4A-9318-0CB51C55BD64}"/>
    <cellStyle name="Normal 2 2 4 2 4 4 3 2" xfId="22141" xr:uid="{55B23CBF-F06B-400C-B16E-7405E0D79965}"/>
    <cellStyle name="Normal 2 2 4 2 4 4 4" xfId="23936" xr:uid="{C28303E9-FE5B-41B5-8155-14EE36B0189E}"/>
    <cellStyle name="Normal 2 2 4 2 4 4 5" xfId="16475" xr:uid="{F38E235E-14B3-4379-A37E-2EA5BF4A5665}"/>
    <cellStyle name="Normal 2 2 4 2 4 5" xfId="5082" xr:uid="{A3A9E2AA-4F4D-465A-B580-3F74DCCEDF9C}"/>
    <cellStyle name="Normal 2 2 4 2 4 5 2" xfId="14379" xr:uid="{35F31F88-1FDD-459C-8290-8E093FA91295}"/>
    <cellStyle name="Normal 2 2 4 2 4 6" xfId="6832" xr:uid="{A7E96CBD-4BE6-4DB3-8A5F-607C9832827D}"/>
    <cellStyle name="Normal 2 2 4 2 4 6 2" xfId="17212" xr:uid="{47CC1DFF-70A8-4A45-B4CD-64C88620F661}"/>
    <cellStyle name="Normal 2 2 4 2 4 7" xfId="9665" xr:uid="{8C2793AA-1772-4408-B90E-B93D6CE30AD9}"/>
    <cellStyle name="Normal 2 2 4 2 4 7 2" xfId="20045" xr:uid="{D8D64D40-46D3-455B-8DC8-0F62A5372256}"/>
    <cellStyle name="Normal 2 2 4 2 4 8" xfId="25417" xr:uid="{09A46CB1-6C09-4A09-B6F6-4AA5BB78A2F2}"/>
    <cellStyle name="Normal 2 2 4 2 4 9" xfId="12712" xr:uid="{B0B5D202-6FFA-450B-BFB2-710CF2322D3C}"/>
    <cellStyle name="Normal 2 2 4 2 5" xfId="3160" xr:uid="{00000000-0005-0000-0000-0000C9030000}"/>
    <cellStyle name="Normal 2 2 4 2 5 2" xfId="4455" xr:uid="{6B641034-A6D4-477C-91CE-CECB14E4E9B0}"/>
    <cellStyle name="Normal 2 2 4 2 5 2 2" xfId="9227" xr:uid="{C88BDFF1-AD84-40D9-A63B-ED38DE18688B}"/>
    <cellStyle name="Normal 2 2 4 2 5 2 2 2" xfId="29218" xr:uid="{EFD13CD5-DA52-4A0A-9C16-F47348A3E03C}"/>
    <cellStyle name="Normal 2 2 4 2 5 2 2 3" xfId="19607" xr:uid="{A011B15C-1D8B-4917-8231-B758BEDC2B86}"/>
    <cellStyle name="Normal 2 2 4 2 5 2 3" xfId="12060" xr:uid="{C4E6AA50-CE78-4A94-9EA7-BD5DCB6D4CA9}"/>
    <cellStyle name="Normal 2 2 4 2 5 2 3 2" xfId="22440" xr:uid="{0DDA0262-690B-4EDE-AB00-49E8CA5E6D27}"/>
    <cellStyle name="Normal 2 2 4 2 5 2 4" xfId="24972" xr:uid="{7E25945D-41CB-4E5A-820E-5BAA229DBC97}"/>
    <cellStyle name="Normal 2 2 4 2 5 2 5" xfId="16774" xr:uid="{9A0B81B3-A948-4C12-ADFB-C3421C8B185C}"/>
    <cellStyle name="Normal 2 2 4 2 5 3" xfId="6218" xr:uid="{2F6E5A96-78D7-44C5-8D92-FCCC456F2684}"/>
    <cellStyle name="Normal 2 2 4 2 5 3 2" xfId="27353" xr:uid="{2D6D48EF-4F10-496B-AACA-4573B8589BBF}"/>
    <cellStyle name="Normal 2 2 4 2 5 3 3" xfId="15787" xr:uid="{86AD331C-9AB0-47A8-9A7A-C7486D49AB31}"/>
    <cellStyle name="Normal 2 2 4 2 5 4" xfId="8240" xr:uid="{5FCE930C-43B9-4DD9-825D-6CC12983D69F}"/>
    <cellStyle name="Normal 2 2 4 2 5 4 2" xfId="18620" xr:uid="{EB21A1C8-EB3C-49AA-AEEF-D47868D4CBE2}"/>
    <cellStyle name="Normal 2 2 4 2 5 5" xfId="11073" xr:uid="{B9F1B30D-3D24-42D5-9386-700A96C32E84}"/>
    <cellStyle name="Normal 2 2 4 2 5 5 2" xfId="21453" xr:uid="{4A0EA96A-E493-482C-B1B6-29177EC8A5F8}"/>
    <cellStyle name="Normal 2 2 4 2 5 6" xfId="24406" xr:uid="{D7B92CD4-E5ED-4ECE-8101-81AC5355AB1B}"/>
    <cellStyle name="Normal 2 2 4 2 5 7" xfId="13695" xr:uid="{C1337A35-F0AE-4195-88CB-6C0A47B6366C}"/>
    <cellStyle name="Normal 2 2 4 2 6" xfId="2897" xr:uid="{00000000-0005-0000-0000-0000CA030000}"/>
    <cellStyle name="Normal 2 2 4 2 6 2" xfId="6083" xr:uid="{EBE5517C-7808-4345-9A38-9B97D2A6E130}"/>
    <cellStyle name="Normal 2 2 4 2 6 2 2" xfId="27217" xr:uid="{717C1686-189F-4691-8E58-D1CBE5560D47}"/>
    <cellStyle name="Normal 2 2 4 2 6 2 3" xfId="15561" xr:uid="{0116A452-050C-46B3-8C7C-E99748F1BBC9}"/>
    <cellStyle name="Normal 2 2 4 2 6 3" xfId="8014" xr:uid="{DE012C2A-BD69-42B9-9D9B-D2DB0780C457}"/>
    <cellStyle name="Normal 2 2 4 2 6 3 2" xfId="18394" xr:uid="{92588661-0624-4D50-9828-761A157D2C29}"/>
    <cellStyle name="Normal 2 2 4 2 6 4" xfId="10847" xr:uid="{B3F965D0-CCBC-4392-964E-DF1BA2897A48}"/>
    <cellStyle name="Normal 2 2 4 2 6 4 2" xfId="21227" xr:uid="{EB95EE1A-66C9-44EE-8B7C-5F37544274F5}"/>
    <cellStyle name="Normal 2 2 4 2 6 5" xfId="24440" xr:uid="{560D1163-7E8A-40FB-997E-B3319AA422B3}"/>
    <cellStyle name="Normal 2 2 4 2 6 6" xfId="13410" xr:uid="{FF272E99-C8F8-4F05-B531-C8983C3D0D16}"/>
    <cellStyle name="Normal 2 2 4 2 7" xfId="2495" xr:uid="{00000000-0005-0000-0000-0000CB030000}"/>
    <cellStyle name="Normal 2 2 4 2 7 2" xfId="5778" xr:uid="{31309030-C44A-4DF6-A717-986C7DE4CB36}"/>
    <cellStyle name="Normal 2 2 4 2 7 2 2" xfId="25947" xr:uid="{33378617-B315-4FCA-B3E9-D33061B3F3C3}"/>
    <cellStyle name="Normal 2 2 4 2 7 2 3" xfId="15167" xr:uid="{B3326B84-62F2-4589-89AE-E1C741FC3BA2}"/>
    <cellStyle name="Normal 2 2 4 2 7 3" xfId="7620" xr:uid="{1419194F-CCE5-4A12-98E7-D2CF81EE53EF}"/>
    <cellStyle name="Normal 2 2 4 2 7 3 2" xfId="18000" xr:uid="{9656D95C-BB17-4E84-BA1F-034D72243BE1}"/>
    <cellStyle name="Normal 2 2 4 2 7 4" xfId="10453" xr:uid="{30E631D4-416A-455F-8A36-835A7E61AA0A}"/>
    <cellStyle name="Normal 2 2 4 2 7 4 2" xfId="20833" xr:uid="{E5F4A594-FA20-459E-8207-87DD2B6963ED}"/>
    <cellStyle name="Normal 2 2 4 2 7 5" xfId="24470" xr:uid="{2D345C72-3362-4EE5-AD33-91830D3EE00C}"/>
    <cellStyle name="Normal 2 2 4 2 7 6" xfId="12883" xr:uid="{D2242D32-BCD5-49B5-BD4D-6B412D8A36D1}"/>
    <cellStyle name="Normal 2 2 4 2 8" xfId="2189" xr:uid="{00000000-0005-0000-0000-0000B4030000}"/>
    <cellStyle name="Normal 2 2 4 2 8 2" xfId="7316" xr:uid="{360FC0EA-CF34-4040-B06B-83B5FB05D733}"/>
    <cellStyle name="Normal 2 2 4 2 8 2 2" xfId="17696" xr:uid="{73699C6E-C478-4F6B-AC38-229215922BFB}"/>
    <cellStyle name="Normal 2 2 4 2 8 3" xfId="10149" xr:uid="{44C70DFB-C5E9-4553-9F0F-622C6C402CB7}"/>
    <cellStyle name="Normal 2 2 4 2 8 3 2" xfId="20529" xr:uid="{55398FB5-6050-4E90-997B-8A9B9EFCAA27}"/>
    <cellStyle name="Normal 2 2 4 2 8 4" xfId="23005" xr:uid="{B66B3ADA-BFAF-45E3-B609-DABEFAC8AE24}"/>
    <cellStyle name="Normal 2 2 4 2 8 5" xfId="14863" xr:uid="{7B5D2042-9F94-4749-83CE-20242B6C78AA}"/>
    <cellStyle name="Normal 2 2 4 2 9" xfId="3927" xr:uid="{77B8B384-9D18-403A-B06F-12A51804B35C}"/>
    <cellStyle name="Normal 2 2 4 2 9 2" xfId="8759" xr:uid="{7755C901-2831-4F5A-B0A4-12186FA7A94A}"/>
    <cellStyle name="Normal 2 2 4 2 9 2 2" xfId="19139" xr:uid="{0FC10658-EF09-4DDA-992A-E98D96F8C54B}"/>
    <cellStyle name="Normal 2 2 4 2 9 3" xfId="11592" xr:uid="{D51FF9B7-F4D6-460B-9746-17D7FB36CD54}"/>
    <cellStyle name="Normal 2 2 4 2 9 3 2" xfId="21972" xr:uid="{0EE2E39E-C03E-4DE9-A76D-BA6523F548F1}"/>
    <cellStyle name="Normal 2 2 4 2 9 4" xfId="16306" xr:uid="{65EC3690-704E-47BD-A65D-BDEBD001C6C1}"/>
    <cellStyle name="Normal 2 2 4 3" xfId="730" xr:uid="{00000000-0005-0000-0000-000086040000}"/>
    <cellStyle name="Normal 2 2 4 3 10" xfId="5083" xr:uid="{3059EF97-232C-42F5-8B53-D6134C3313AA}"/>
    <cellStyle name="Normal 2 2 4 3 10 2" xfId="14380" xr:uid="{0AA44285-8348-4AEA-B139-0B4B710CF248}"/>
    <cellStyle name="Normal 2 2 4 3 11" xfId="6833" xr:uid="{A5F7D9AC-56F7-4DE8-8E78-E478BFFA8DE0}"/>
    <cellStyle name="Normal 2 2 4 3 11 2" xfId="17213" xr:uid="{ED8F7ACA-68F6-4A91-8D3B-A144DEAE3E6C}"/>
    <cellStyle name="Normal 2 2 4 3 12" xfId="9666" xr:uid="{3E967C1F-FC5E-4FFA-9158-E0CE5F932165}"/>
    <cellStyle name="Normal 2 2 4 3 12 2" xfId="20046" xr:uid="{71C901C3-1818-438E-A876-F2F1AAA5B5D5}"/>
    <cellStyle name="Normal 2 2 4 3 13" xfId="23260" xr:uid="{0686F330-0275-48BC-8744-E0DB747F821D}"/>
    <cellStyle name="Normal 2 2 4 3 14" xfId="12458" xr:uid="{10887C6C-5FAB-40D5-82E6-32A4C52AAFD2}"/>
    <cellStyle name="Normal 2 2 4 3 2" xfId="731" xr:uid="{00000000-0005-0000-0000-000087040000}"/>
    <cellStyle name="Normal 2 2 4 3 2 10" xfId="9667" xr:uid="{21E94FA6-12AC-4D04-852F-FC1D262DD70B}"/>
    <cellStyle name="Normal 2 2 4 3 2 10 2" xfId="20047" xr:uid="{FB4673F3-C970-4EDA-9105-0CBDA575E2D7}"/>
    <cellStyle name="Normal 2 2 4 3 2 11" xfId="25101" xr:uid="{E8DEBEDF-D8F1-4968-9CE0-0C098C4223E3}"/>
    <cellStyle name="Normal 2 2 4 3 2 12" xfId="12555" xr:uid="{916C9A0D-AFD0-49AF-B15E-B62E35C99B0A}"/>
    <cellStyle name="Normal 2 2 4 3 2 2" xfId="732" xr:uid="{00000000-0005-0000-0000-000088040000}"/>
    <cellStyle name="Normal 2 2 4 3 2 2 2" xfId="3162" xr:uid="{00000000-0005-0000-0000-0000CF030000}"/>
    <cellStyle name="Normal 2 2 4 3 2 2 2 2" xfId="6220" xr:uid="{26C0A590-91FA-45F9-A1D0-B827B251085C}"/>
    <cellStyle name="Normal 2 2 4 3 2 2 2 2 2" xfId="27918" xr:uid="{71FF5FC3-1A8D-4D83-8D2D-16C36B6F2A51}"/>
    <cellStyle name="Normal 2 2 4 3 2 2 2 2 3" xfId="26132" xr:uid="{2EC56C41-CD9A-40C7-8937-ADB7A313DE94}"/>
    <cellStyle name="Normal 2 2 4 3 2 2 2 2 4" xfId="15789" xr:uid="{6AB1EC09-C0CB-4409-AFEE-D27033E15864}"/>
    <cellStyle name="Normal 2 2 4 3 2 2 2 3" xfId="8242" xr:uid="{5D4BDDD8-1A86-4178-9196-CFA33212C2B7}"/>
    <cellStyle name="Normal 2 2 4 3 2 2 2 3 2" xfId="28873" xr:uid="{2F29D525-AAE6-4F18-9BED-6F63C9836854}"/>
    <cellStyle name="Normal 2 2 4 3 2 2 2 3 3" xfId="18622" xr:uid="{CA78F776-1862-4665-9DBB-ECE0D2A7B947}"/>
    <cellStyle name="Normal 2 2 4 3 2 2 2 4" xfId="11075" xr:uid="{3A9C77D3-6F36-47E7-A8B7-BA68FE6F2D21}"/>
    <cellStyle name="Normal 2 2 4 3 2 2 2 4 2" xfId="21455" xr:uid="{C628A8E1-27CF-4C5A-A9DA-61E218083264}"/>
    <cellStyle name="Normal 2 2 4 3 2 2 2 5" xfId="24080" xr:uid="{FCB705DE-50A7-4201-ABC1-427567871AAC}"/>
    <cellStyle name="Normal 2 2 4 3 2 2 2 6" xfId="13697" xr:uid="{02A6371B-FBDA-487C-A6D8-975E10908147}"/>
    <cellStyle name="Normal 2 2 4 3 2 2 3" xfId="4291" xr:uid="{07B1601E-3DBF-46BB-A7DD-195EEEFD7FD4}"/>
    <cellStyle name="Normal 2 2 4 3 2 2 3 2" xfId="9063" xr:uid="{B4CD8E1A-C4F3-41B5-AC9E-993474979B09}"/>
    <cellStyle name="Normal 2 2 4 3 2 2 3 2 2" xfId="29106" xr:uid="{A3F9DD3E-5183-4DC5-81BE-2027DB9938ED}"/>
    <cellStyle name="Normal 2 2 4 3 2 2 3 2 3" xfId="19443" xr:uid="{70809F72-09CB-4299-B6CD-9816DE603F43}"/>
    <cellStyle name="Normal 2 2 4 3 2 2 3 3" xfId="11896" xr:uid="{6E20FC59-DBAC-4007-ADEC-AEFDF951EBC9}"/>
    <cellStyle name="Normal 2 2 4 3 2 2 3 3 2" xfId="22276" xr:uid="{5E705BC8-1D4A-42C8-A708-7B83689B7053}"/>
    <cellStyle name="Normal 2 2 4 3 2 2 3 4" xfId="24210" xr:uid="{078D9B0D-52F5-423F-9549-99DB14E66069}"/>
    <cellStyle name="Normal 2 2 4 3 2 2 3 5" xfId="16610" xr:uid="{E42C96D1-F37F-4BD6-A47D-C7EAF8855C14}"/>
    <cellStyle name="Normal 2 2 4 3 2 2 4" xfId="5085" xr:uid="{3A477A92-907E-4C46-A096-06F2EB0A805D}"/>
    <cellStyle name="Normal 2 2 4 3 2 2 4 2" xfId="26033" xr:uid="{B14913F4-850F-4665-B7F3-26E7E7B342A5}"/>
    <cellStyle name="Normal 2 2 4 3 2 2 4 3" xfId="14382" xr:uid="{C0F55250-55D9-4CCC-9FBC-E1E474279F8C}"/>
    <cellStyle name="Normal 2 2 4 3 2 2 5" xfId="6835" xr:uid="{7FD871C6-3A32-474F-B802-222A10471E41}"/>
    <cellStyle name="Normal 2 2 4 3 2 2 5 2" xfId="17215" xr:uid="{3F6631FC-741E-4F25-8958-635B0FBD3528}"/>
    <cellStyle name="Normal 2 2 4 3 2 2 6" xfId="9668" xr:uid="{2AE24CB6-BC9C-457B-845A-8D006269537F}"/>
    <cellStyle name="Normal 2 2 4 3 2 2 6 2" xfId="20048" xr:uid="{15CCDE29-825B-47FF-BC5E-09ACEDA7BD60}"/>
    <cellStyle name="Normal 2 2 4 3 2 2 7" xfId="23931" xr:uid="{30C65FB4-58DF-4101-9415-A1C3411180C9}"/>
    <cellStyle name="Normal 2 2 4 3 2 2 8" xfId="13153" xr:uid="{3BD4FE24-3675-48D9-8C8D-3DA74E8F242A}"/>
    <cellStyle name="Normal 2 2 4 3 2 3" xfId="3163" xr:uid="{00000000-0005-0000-0000-0000D0030000}"/>
    <cellStyle name="Normal 2 2 4 3 2 3 2" xfId="4456" xr:uid="{6ECB643E-2057-4553-BD8F-AD024F4885D9}"/>
    <cellStyle name="Normal 2 2 4 3 2 3 2 2" xfId="9228" xr:uid="{C6B779D1-C9C9-4636-9F77-87A507038BD4}"/>
    <cellStyle name="Normal 2 2 4 3 2 3 2 2 2" xfId="29219" xr:uid="{0A5239C5-AA28-4786-9D59-A31E79F75B9B}"/>
    <cellStyle name="Normal 2 2 4 3 2 3 2 2 3" xfId="19608" xr:uid="{60571E30-4C62-4014-95CE-71B2BFD014CF}"/>
    <cellStyle name="Normal 2 2 4 3 2 3 2 3" xfId="12061" xr:uid="{F18DABCF-FD8C-4ED6-953F-84B87DD582E5}"/>
    <cellStyle name="Normal 2 2 4 3 2 3 2 3 2" xfId="22441" xr:uid="{08847699-7074-47A9-9945-C533DCEE5CE8}"/>
    <cellStyle name="Normal 2 2 4 3 2 3 2 4" xfId="25229" xr:uid="{936D4E5A-43D0-4F27-97DE-9C79FE9E276F}"/>
    <cellStyle name="Normal 2 2 4 3 2 3 2 5" xfId="16775" xr:uid="{9B509FC5-8E86-487F-9EE2-EFDB4623DC6F}"/>
    <cellStyle name="Normal 2 2 4 3 2 3 3" xfId="6221" xr:uid="{E9024C08-908A-402F-BF49-66143836B8BE}"/>
    <cellStyle name="Normal 2 2 4 3 2 3 3 2" xfId="28665" xr:uid="{BAEA2FF9-2083-431A-B9C8-6DF3E29FB3EA}"/>
    <cellStyle name="Normal 2 2 4 3 2 3 3 3" xfId="15790" xr:uid="{36C048B4-878F-420D-93AA-2CBD17EAFC20}"/>
    <cellStyle name="Normal 2 2 4 3 2 3 4" xfId="8243" xr:uid="{05B8AE77-5A94-4141-9021-064B6755F9FA}"/>
    <cellStyle name="Normal 2 2 4 3 2 3 4 2" xfId="18623" xr:uid="{C9A2A75F-CEF3-4DA5-8DA3-C2DFDC1C974C}"/>
    <cellStyle name="Normal 2 2 4 3 2 3 5" xfId="11076" xr:uid="{473B2FDE-74B4-4F4D-8BC1-D967B6573F60}"/>
    <cellStyle name="Normal 2 2 4 3 2 3 5 2" xfId="21456" xr:uid="{1F7EAFA3-0ACB-40E8-BBDD-8F323DBAB262}"/>
    <cellStyle name="Normal 2 2 4 3 2 3 6" xfId="23444" xr:uid="{D763C4D2-87C6-46B4-B78A-F133E50DE6EB}"/>
    <cellStyle name="Normal 2 2 4 3 2 3 7" xfId="13698" xr:uid="{FCE565A6-FF94-4CFE-B2D9-64C5F9FDD6F7}"/>
    <cellStyle name="Normal 2 2 4 3 2 4" xfId="3161" xr:uid="{00000000-0005-0000-0000-0000D1030000}"/>
    <cellStyle name="Normal 2 2 4 3 2 4 2" xfId="6219" xr:uid="{DDD380AD-F8A6-4E82-ABDB-A89D39D39C8A}"/>
    <cellStyle name="Normal 2 2 4 3 2 4 2 2" xfId="28522" xr:uid="{7BCE47EA-961D-45CB-B9BB-D5D815E0D30C}"/>
    <cellStyle name="Normal 2 2 4 3 2 4 2 3" xfId="15788" xr:uid="{4DD44714-6D4E-4029-AB9C-DD35E6BB20E8}"/>
    <cellStyle name="Normal 2 2 4 3 2 4 3" xfId="8241" xr:uid="{A2823BCA-1871-45A0-8C28-B3B038F07FFC}"/>
    <cellStyle name="Normal 2 2 4 3 2 4 3 2" xfId="18621" xr:uid="{E72ED07E-6DE5-4280-B557-A205A74D5352}"/>
    <cellStyle name="Normal 2 2 4 3 2 4 4" xfId="11074" xr:uid="{5C806EF6-2EF1-4031-A31C-D976D50AEC63}"/>
    <cellStyle name="Normal 2 2 4 3 2 4 4 2" xfId="21454" xr:uid="{31F5F408-FA18-44E7-BE38-79B696F04B1E}"/>
    <cellStyle name="Normal 2 2 4 3 2 4 5" xfId="23169" xr:uid="{215FB270-2EB6-4081-84EF-9B9CB09BD67D}"/>
    <cellStyle name="Normal 2 2 4 3 2 4 6" xfId="13696" xr:uid="{D216EE99-5BF9-44A0-8CE3-DF3BDD6A932E}"/>
    <cellStyle name="Normal 2 2 4 3 2 5" xfId="2532" xr:uid="{00000000-0005-0000-0000-0000D2030000}"/>
    <cellStyle name="Normal 2 2 4 3 2 5 2" xfId="5806" xr:uid="{ABA7F4F9-1855-49AC-8957-1FEA0DC3DB39}"/>
    <cellStyle name="Normal 2 2 4 3 2 5 2 2" xfId="26054" xr:uid="{226B60CD-1EE2-4CC0-9990-7A820F86F183}"/>
    <cellStyle name="Normal 2 2 4 3 2 5 2 3" xfId="15204" xr:uid="{7DB3FF16-ACC1-4DD9-A040-1F9A32834FEB}"/>
    <cellStyle name="Normal 2 2 4 3 2 5 3" xfId="7657" xr:uid="{36F3AEF2-E753-4C43-9BA9-54DAC791480F}"/>
    <cellStyle name="Normal 2 2 4 3 2 5 3 2" xfId="18037" xr:uid="{EF43BF01-89A1-4F33-8776-E57D1EA73B9D}"/>
    <cellStyle name="Normal 2 2 4 3 2 5 4" xfId="10490" xr:uid="{6641D8B0-3129-44AC-AF93-12FF2A7D8237}"/>
    <cellStyle name="Normal 2 2 4 3 2 5 4 2" xfId="20870" xr:uid="{DF1F54C4-01C1-4352-B717-6C4D25DB9831}"/>
    <cellStyle name="Normal 2 2 4 3 2 5 5" xfId="24188" xr:uid="{1EDD6420-E7E5-4A43-BDEA-F70068981CA2}"/>
    <cellStyle name="Normal 2 2 4 3 2 5 6" xfId="12920" xr:uid="{4173A2E7-EB72-49EC-BEA0-01AEA58AE056}"/>
    <cellStyle name="Normal 2 2 4 3 2 6" xfId="2321" xr:uid="{00000000-0005-0000-0000-0000CD030000}"/>
    <cellStyle name="Normal 2 2 4 3 2 6 2" xfId="7448" xr:uid="{EBC63B61-750D-47DC-9110-0E2E94C4DDE8}"/>
    <cellStyle name="Normal 2 2 4 3 2 6 2 2" xfId="17828" xr:uid="{60A00CEB-4AA0-4D5F-80AA-A7BD95F2B89C}"/>
    <cellStyle name="Normal 2 2 4 3 2 6 3" xfId="10281" xr:uid="{85809369-768D-4E58-B75D-2168E11307D9}"/>
    <cellStyle name="Normal 2 2 4 3 2 6 3 2" xfId="20661" xr:uid="{7E852C4D-A675-4788-8064-88E8ECC07D92}"/>
    <cellStyle name="Normal 2 2 4 3 2 6 4" xfId="24215" xr:uid="{21A06A83-CF38-4707-A922-B96C499715B5}"/>
    <cellStyle name="Normal 2 2 4 3 2 6 5" xfId="14995" xr:uid="{F334D071-8667-43E8-8B44-C2FC25DB8516}"/>
    <cellStyle name="Normal 2 2 4 3 2 7" xfId="3840" xr:uid="{69D28288-5F70-4C1A-912E-84318F7A6C44}"/>
    <cellStyle name="Normal 2 2 4 3 2 7 2" xfId="8673" xr:uid="{F72F5C99-3A99-48D9-9A4B-CC2AEA1465DE}"/>
    <cellStyle name="Normal 2 2 4 3 2 7 2 2" xfId="19053" xr:uid="{86FE62B0-B63C-4434-8AB8-6DFE92940595}"/>
    <cellStyle name="Normal 2 2 4 3 2 7 3" xfId="11506" xr:uid="{6011C382-14FA-4577-95CC-BF29326EA706}"/>
    <cellStyle name="Normal 2 2 4 3 2 7 3 2" xfId="21886" xr:uid="{E5EB3F4E-A042-4209-AFBC-A3D59D5E05A5}"/>
    <cellStyle name="Normal 2 2 4 3 2 7 4" xfId="16220" xr:uid="{EC9B803B-DB72-4E56-ABCF-8BA68EF9B496}"/>
    <cellStyle name="Normal 2 2 4 3 2 8" xfId="5084" xr:uid="{1E76D4DE-19AD-44C1-8278-CC2A700AC1A1}"/>
    <cellStyle name="Normal 2 2 4 3 2 8 2" xfId="14381" xr:uid="{9DD4F671-417E-4F42-B947-374FF1773813}"/>
    <cellStyle name="Normal 2 2 4 3 2 9" xfId="6834" xr:uid="{5FDD0368-EF99-43F3-B5FE-42391F0DB1E2}"/>
    <cellStyle name="Normal 2 2 4 3 2 9 2" xfId="17214" xr:uid="{A514DBD5-8E02-4554-AA8F-41A4D07D35F6}"/>
    <cellStyle name="Normal 2 2 4 3 3" xfId="733" xr:uid="{00000000-0005-0000-0000-000089040000}"/>
    <cellStyle name="Normal 2 2 4 3 3 10" xfId="22849" xr:uid="{CEC1A341-924B-422F-8F57-0FC5F69460C1}"/>
    <cellStyle name="Normal 2 2 4 3 3 11" xfId="12713" xr:uid="{821D4DDC-A1CE-48F9-A986-7F81534829F1}"/>
    <cellStyle name="Normal 2 2 4 3 3 2" xfId="2723" xr:uid="{00000000-0005-0000-0000-0000D4030000}"/>
    <cellStyle name="Normal 2 2 4 3 3 2 2" xfId="3165" xr:uid="{00000000-0005-0000-0000-0000D5030000}"/>
    <cellStyle name="Normal 2 2 4 3 3 2 2 2" xfId="6223" xr:uid="{283A9E77-7630-4E85-B3E3-382FA161C6A3}"/>
    <cellStyle name="Normal 2 2 4 3 3 2 2 2 2" xfId="27991" xr:uid="{50DC885E-21A8-4DF1-BE95-A351E47FAAAE}"/>
    <cellStyle name="Normal 2 2 4 3 3 2 2 2 3" xfId="15792" xr:uid="{7D2BD9E7-1380-4EEF-B550-3E5D22FB4D1A}"/>
    <cellStyle name="Normal 2 2 4 3 3 2 2 3" xfId="8245" xr:uid="{ACFA4F86-5619-49E0-BE79-C658653E8ED8}"/>
    <cellStyle name="Normal 2 2 4 3 3 2 2 3 2" xfId="18625" xr:uid="{171EB711-32D2-4306-8780-2AAE1FAC0DF7}"/>
    <cellStyle name="Normal 2 2 4 3 3 2 2 4" xfId="11078" xr:uid="{270972CF-11F5-4D55-8A19-0A683006258D}"/>
    <cellStyle name="Normal 2 2 4 3 3 2 2 4 2" xfId="21458" xr:uid="{2F457793-A942-4A5E-80D2-59400D3A6DA1}"/>
    <cellStyle name="Normal 2 2 4 3 3 2 2 5" xfId="24771" xr:uid="{3079E039-2E5E-47E5-B7DB-68754BE3B129}"/>
    <cellStyle name="Normal 2 2 4 3 3 2 2 6" xfId="13700" xr:uid="{D2C1D659-440D-4D93-A0F9-F37D81F65679}"/>
    <cellStyle name="Normal 2 2 4 3 3 2 3" xfId="4292" xr:uid="{191A8EF1-D13D-4414-A376-D351141EE398}"/>
    <cellStyle name="Normal 2 2 4 3 3 2 3 2" xfId="9064" xr:uid="{6DB2C5DE-ED2A-425C-BF46-83DAAF4958F7}"/>
    <cellStyle name="Normal 2 2 4 3 3 2 3 2 2" xfId="29107" xr:uid="{14F8D509-7648-489D-A2C1-DB7949934A4C}"/>
    <cellStyle name="Normal 2 2 4 3 3 2 3 2 3" xfId="19444" xr:uid="{0DA404BA-7113-452E-8E1F-995F73F6052B}"/>
    <cellStyle name="Normal 2 2 4 3 3 2 3 3" xfId="11897" xr:uid="{3079DFBF-0BA1-4C9C-9B1C-E8940662EB4F}"/>
    <cellStyle name="Normal 2 2 4 3 3 2 3 3 2" xfId="22277" xr:uid="{05F3A403-F906-4885-B14E-FE3B95731D51}"/>
    <cellStyle name="Normal 2 2 4 3 3 2 3 4" xfId="23402" xr:uid="{A48E663D-0C61-47F3-938C-93FDD88C7C7F}"/>
    <cellStyle name="Normal 2 2 4 3 3 2 3 5" xfId="16611" xr:uid="{76D81495-0662-4D09-AC35-D3BE53AB8C7E}"/>
    <cellStyle name="Normal 2 2 4 3 3 2 4" xfId="5941" xr:uid="{DD9D754C-CD03-4D8D-99F5-3776484004E2}"/>
    <cellStyle name="Normal 2 2 4 3 3 2 4 2" xfId="28031" xr:uid="{FE2E8B85-9DB5-48A5-84A3-EDCC66B0F52C}"/>
    <cellStyle name="Normal 2 2 4 3 3 2 4 3" xfId="15394" xr:uid="{006CE858-8570-4565-AC38-80D34CDD1B77}"/>
    <cellStyle name="Normal 2 2 4 3 3 2 5" xfId="7847" xr:uid="{9CA07D88-C91C-4916-8575-D646B4667FCC}"/>
    <cellStyle name="Normal 2 2 4 3 3 2 5 2" xfId="18227" xr:uid="{21F92027-9D25-4378-9D33-35634CB8166B}"/>
    <cellStyle name="Normal 2 2 4 3 3 2 6" xfId="10680" xr:uid="{5C66D779-9D41-4548-BFEF-07C570BC3BA8}"/>
    <cellStyle name="Normal 2 2 4 3 3 2 6 2" xfId="21060" xr:uid="{E15CF1AE-71E8-4D9B-A044-EE6DD83F58CC}"/>
    <cellStyle name="Normal 2 2 4 3 3 2 7" xfId="22839" xr:uid="{72C6AD08-1003-4FE9-976D-CFB249A8A42C}"/>
    <cellStyle name="Normal 2 2 4 3 3 2 8" xfId="13154" xr:uid="{F75B8599-18D7-4F1D-AE74-0C7B4E013C69}"/>
    <cellStyle name="Normal 2 2 4 3 3 3" xfId="3166" xr:uid="{00000000-0005-0000-0000-0000D6030000}"/>
    <cellStyle name="Normal 2 2 4 3 3 3 2" xfId="4457" xr:uid="{A3B66D1A-ABAB-4E21-BEC4-DEE2A14EAF2C}"/>
    <cellStyle name="Normal 2 2 4 3 3 3 2 2" xfId="9229" xr:uid="{FE138AC9-67BB-417E-8BD0-B6614706E5F3}"/>
    <cellStyle name="Normal 2 2 4 3 3 3 2 2 2" xfId="29220" xr:uid="{8AF273BF-B452-4F75-A237-9E2096E8BFE2}"/>
    <cellStyle name="Normal 2 2 4 3 3 3 2 2 3" xfId="19609" xr:uid="{331115A6-9939-4BD6-A159-B320B65B8266}"/>
    <cellStyle name="Normal 2 2 4 3 3 3 2 3" xfId="12062" xr:uid="{6E2E4BDD-099B-4693-A400-2D4A93C14353}"/>
    <cellStyle name="Normal 2 2 4 3 3 3 2 3 2" xfId="22442" xr:uid="{0DAF4A85-5470-4DB3-BC38-503C5C360503}"/>
    <cellStyle name="Normal 2 2 4 3 3 3 2 4" xfId="25796" xr:uid="{2A946675-A47E-4F59-B65E-4319D4DA4E8C}"/>
    <cellStyle name="Normal 2 2 4 3 3 3 2 5" xfId="16776" xr:uid="{EAFD58DF-5A4C-44DD-A876-798163A7FC31}"/>
    <cellStyle name="Normal 2 2 4 3 3 3 3" xfId="6224" xr:uid="{DE7F496F-0F4D-41B7-9F34-CC358E61B5F6}"/>
    <cellStyle name="Normal 2 2 4 3 3 3 3 2" xfId="28727" xr:uid="{C5DFB8F9-E611-4B43-91C9-0CE06620CFAC}"/>
    <cellStyle name="Normal 2 2 4 3 3 3 3 3" xfId="15793" xr:uid="{B7C6DBD8-325B-48E4-B648-5FA4E1C65FB1}"/>
    <cellStyle name="Normal 2 2 4 3 3 3 4" xfId="8246" xr:uid="{0B9B40C3-93CA-40D3-9465-97B46D9B4F09}"/>
    <cellStyle name="Normal 2 2 4 3 3 3 4 2" xfId="18626" xr:uid="{98E2589F-7DF8-4E91-9ED6-8316ED8072AA}"/>
    <cellStyle name="Normal 2 2 4 3 3 3 5" xfId="11079" xr:uid="{E4D218ED-BE0A-467A-BD31-7FAB60C1D2D9}"/>
    <cellStyle name="Normal 2 2 4 3 3 3 5 2" xfId="21459" xr:uid="{A40EF03E-A29D-42C7-9CBB-E1C1D1AF4BCA}"/>
    <cellStyle name="Normal 2 2 4 3 3 3 6" xfId="25491" xr:uid="{C59BF053-2A90-4F10-83E3-74DA0261C7A4}"/>
    <cellStyle name="Normal 2 2 4 3 3 3 7" xfId="13701" xr:uid="{16435DC8-AC74-4B76-BF49-7459A28D3542}"/>
    <cellStyle name="Normal 2 2 4 3 3 4" xfId="3164" xr:uid="{00000000-0005-0000-0000-0000D7030000}"/>
    <cellStyle name="Normal 2 2 4 3 3 4 2" xfId="6222" xr:uid="{D1BB231E-944E-4CD7-9320-0D3458026B6E}"/>
    <cellStyle name="Normal 2 2 4 3 3 4 2 2" xfId="28587" xr:uid="{9A57680E-5D61-4F34-A2B4-F3338BCBFC38}"/>
    <cellStyle name="Normal 2 2 4 3 3 4 2 3" xfId="15791" xr:uid="{6D13F63D-7DAD-476A-8C9C-F3576C8D746C}"/>
    <cellStyle name="Normal 2 2 4 3 3 4 3" xfId="8244" xr:uid="{6D920A5E-3220-4E74-9932-CCACE8C593F1}"/>
    <cellStyle name="Normal 2 2 4 3 3 4 3 2" xfId="18624" xr:uid="{A6AE1770-21CF-43EE-870E-D28640A55474}"/>
    <cellStyle name="Normal 2 2 4 3 3 4 4" xfId="11077" xr:uid="{8E6CA02C-A105-4C6B-9239-667DDF682A05}"/>
    <cellStyle name="Normal 2 2 4 3 3 4 4 2" xfId="21457" xr:uid="{C4A6AC0A-A935-4842-89AA-29282D55441C}"/>
    <cellStyle name="Normal 2 2 4 3 3 4 5" xfId="24045" xr:uid="{CD5376F9-06E6-4DA5-A04A-7F331A2D8C16}"/>
    <cellStyle name="Normal 2 2 4 3 3 4 6" xfId="13699" xr:uid="{260C9978-BE48-4395-8152-B9EBF5CDF420}"/>
    <cellStyle name="Normal 2 2 4 3 3 5" xfId="2634" xr:uid="{00000000-0005-0000-0000-0000D8030000}"/>
    <cellStyle name="Normal 2 2 4 3 3 5 2" xfId="5896" xr:uid="{62BB0CE7-C56D-499D-8000-CF4A2E9AB2A8}"/>
    <cellStyle name="Normal 2 2 4 3 3 5 2 2" xfId="26639" xr:uid="{8016F2D5-18E9-42FC-B1B3-1F0EE505FE60}"/>
    <cellStyle name="Normal 2 2 4 3 3 5 2 3" xfId="15306" xr:uid="{91C83F88-50C8-4F96-8471-6B29CE261260}"/>
    <cellStyle name="Normal 2 2 4 3 3 5 3" xfId="7759" xr:uid="{956AF1D3-332F-4758-9A6A-C84F119C9CF1}"/>
    <cellStyle name="Normal 2 2 4 3 3 5 3 2" xfId="18139" xr:uid="{2203E712-C440-49BB-A583-8188FADBEACF}"/>
    <cellStyle name="Normal 2 2 4 3 3 5 4" xfId="10592" xr:uid="{0DED0F32-A4AF-4497-AA27-66ED0B92261A}"/>
    <cellStyle name="Normal 2 2 4 3 3 5 4 2" xfId="20972" xr:uid="{38DB6BB6-B8C3-4AED-B2C2-12D996747E28}"/>
    <cellStyle name="Normal 2 2 4 3 3 5 5" xfId="23455" xr:uid="{7F77F9B4-6556-4DF9-87F8-804E4AA5F2C7}"/>
    <cellStyle name="Normal 2 2 4 3 3 5 6" xfId="13023" xr:uid="{4C4C2593-02AF-44F4-AE3C-9D78009787D3}"/>
    <cellStyle name="Normal 2 2 4 3 3 6" xfId="4157" xr:uid="{EBDB3A89-EBAD-4B1E-8181-2FF9550A4D1D}"/>
    <cellStyle name="Normal 2 2 4 3 3 6 2" xfId="8929" xr:uid="{9F1ADC49-7665-460F-8E15-004CC432AD29}"/>
    <cellStyle name="Normal 2 2 4 3 3 6 2 2" xfId="19309" xr:uid="{918BD120-0F49-4AAE-BD85-BDF44CF56A20}"/>
    <cellStyle name="Normal 2 2 4 3 3 6 3" xfId="11762" xr:uid="{DAA9725E-3634-43D0-8915-9B847C77881D}"/>
    <cellStyle name="Normal 2 2 4 3 3 6 3 2" xfId="22142" xr:uid="{61EE808C-906E-44FF-AF90-16BEFB93B86B}"/>
    <cellStyle name="Normal 2 2 4 3 3 6 4" xfId="23580" xr:uid="{D4DB859A-A753-4FF2-855A-E2B4FD3C926C}"/>
    <cellStyle name="Normal 2 2 4 3 3 6 5" xfId="16476" xr:uid="{69E73FD2-9FCF-4424-A9F5-91CF56A87E55}"/>
    <cellStyle name="Normal 2 2 4 3 3 7" xfId="5086" xr:uid="{5B35F721-CC05-4F6C-9E95-39FAFC246746}"/>
    <cellStyle name="Normal 2 2 4 3 3 7 2" xfId="14383" xr:uid="{8A5093C6-FEA8-4D14-8BBC-0D67C682D0B7}"/>
    <cellStyle name="Normal 2 2 4 3 3 8" xfId="6836" xr:uid="{D426F11E-EFF8-43D8-9175-D5D65ABAE0C9}"/>
    <cellStyle name="Normal 2 2 4 3 3 8 2" xfId="17216" xr:uid="{3F6B70EE-BA74-4290-B633-7DA248AF6262}"/>
    <cellStyle name="Normal 2 2 4 3 3 9" xfId="9669" xr:uid="{229FE26D-1023-4A4D-A1C7-4055EDE62281}"/>
    <cellStyle name="Normal 2 2 4 3 3 9 2" xfId="20049" xr:uid="{504CD759-BF66-4E2B-81BB-E4A7ACAF66AE}"/>
    <cellStyle name="Normal 2 2 4 3 4" xfId="734" xr:uid="{00000000-0005-0000-0000-00008A040000}"/>
    <cellStyle name="Normal 2 2 4 3 4 2" xfId="3167" xr:uid="{00000000-0005-0000-0000-0000DA030000}"/>
    <cellStyle name="Normal 2 2 4 3 4 2 2" xfId="6225" xr:uid="{F765A875-AD5D-4C75-89E3-B8DA94E1753C}"/>
    <cellStyle name="Normal 2 2 4 3 4 2 2 2" xfId="27651" xr:uid="{252BA372-D21C-4DDE-845C-77AD841EC16F}"/>
    <cellStyle name="Normal 2 2 4 3 4 2 2 3" xfId="15794" xr:uid="{C271E321-8DC5-4A7F-A305-A8B025AB3CFA}"/>
    <cellStyle name="Normal 2 2 4 3 4 2 3" xfId="8247" xr:uid="{F9E7A9E0-7922-4E92-B3B1-BCBF9E3E4303}"/>
    <cellStyle name="Normal 2 2 4 3 4 2 3 2" xfId="18627" xr:uid="{14EFE4A3-625C-4E93-9608-332A8C3FB2D8}"/>
    <cellStyle name="Normal 2 2 4 3 4 2 4" xfId="11080" xr:uid="{1772275B-840F-4255-B9C0-A38062491EBD}"/>
    <cellStyle name="Normal 2 2 4 3 4 2 4 2" xfId="21460" xr:uid="{75EB25FD-3545-4591-BFCE-C128F8B5B590}"/>
    <cellStyle name="Normal 2 2 4 3 4 2 5" xfId="25441" xr:uid="{0FDC8DA2-1FDB-42FF-A72C-C284E265754E}"/>
    <cellStyle name="Normal 2 2 4 3 4 2 6" xfId="13702" xr:uid="{F6DEB117-66E8-499B-B0B1-CCEB661EEE63}"/>
    <cellStyle name="Normal 2 2 4 3 4 3" xfId="4290" xr:uid="{8FE3214D-0C93-4573-8449-E1F34DDE5BD5}"/>
    <cellStyle name="Normal 2 2 4 3 4 3 2" xfId="9062" xr:uid="{0BD680EC-C15A-44A0-B8A1-9EC9551196AE}"/>
    <cellStyle name="Normal 2 2 4 3 4 3 2 2" xfId="29105" xr:uid="{01535E38-C64E-4233-98FB-B5D4783F9A11}"/>
    <cellStyle name="Normal 2 2 4 3 4 3 2 3" xfId="19442" xr:uid="{C66CE573-D87F-454F-954C-3B2403130A23}"/>
    <cellStyle name="Normal 2 2 4 3 4 3 3" xfId="11895" xr:uid="{0B621841-4F60-43DF-AEA9-E96B25EAD65C}"/>
    <cellStyle name="Normal 2 2 4 3 4 3 3 2" xfId="22275" xr:uid="{F722B16E-420E-433B-A2F1-B35E3F8D8419}"/>
    <cellStyle name="Normal 2 2 4 3 4 3 4" xfId="24054" xr:uid="{B7A6E8F8-963B-4542-AE20-F86B07C14093}"/>
    <cellStyle name="Normal 2 2 4 3 4 3 5" xfId="16609" xr:uid="{72FC3F5F-D786-4274-B916-7A1DE5DB92F0}"/>
    <cellStyle name="Normal 2 2 4 3 4 4" xfId="5087" xr:uid="{32400931-A755-4571-8CFB-4E7888B43E28}"/>
    <cellStyle name="Normal 2 2 4 3 4 4 2" xfId="25991" xr:uid="{ACBC17BC-C7E8-4069-96E2-D4C9843552E4}"/>
    <cellStyle name="Normal 2 2 4 3 4 4 3" xfId="14384" xr:uid="{E71C67FA-F036-4B07-BE10-90BE2A0DC57B}"/>
    <cellStyle name="Normal 2 2 4 3 4 5" xfId="6837" xr:uid="{743F0839-4154-49FB-9931-1B978FDCB5B8}"/>
    <cellStyle name="Normal 2 2 4 3 4 5 2" xfId="17217" xr:uid="{CC654FD3-7F6F-4CE3-AB06-365691A9C31D}"/>
    <cellStyle name="Normal 2 2 4 3 4 6" xfId="9670" xr:uid="{23F114A4-73CC-46AA-B1BA-3A9024C67ADE}"/>
    <cellStyle name="Normal 2 2 4 3 4 6 2" xfId="20050" xr:uid="{995F1059-4563-486E-8E48-36CEC19249FA}"/>
    <cellStyle name="Normal 2 2 4 3 4 7" xfId="22635" xr:uid="{D76B0BC6-086A-49B4-AEE8-35486397A193}"/>
    <cellStyle name="Normal 2 2 4 3 4 8" xfId="13152" xr:uid="{A44FE865-5114-4C35-AA07-460B5DC8D787}"/>
    <cellStyle name="Normal 2 2 4 3 5" xfId="3168" xr:uid="{00000000-0005-0000-0000-0000DB030000}"/>
    <cellStyle name="Normal 2 2 4 3 5 2" xfId="4458" xr:uid="{A7E8F2A0-1A9E-4351-95CD-840EC1E9532B}"/>
    <cellStyle name="Normal 2 2 4 3 5 2 2" xfId="9230" xr:uid="{18D99DF7-3BD0-4B50-BD75-630CF73A79CC}"/>
    <cellStyle name="Normal 2 2 4 3 5 2 2 2" xfId="29221" xr:uid="{E22BA9C0-9FD8-419E-B824-741B3992A7A8}"/>
    <cellStyle name="Normal 2 2 4 3 5 2 2 3" xfId="19610" xr:uid="{14632DB7-C0D0-4E92-84C5-DD4D7D85F85E}"/>
    <cellStyle name="Normal 2 2 4 3 5 2 3" xfId="12063" xr:uid="{46BB92DB-6717-432F-ABD5-4E0498B9D351}"/>
    <cellStyle name="Normal 2 2 4 3 5 2 3 2" xfId="22443" xr:uid="{0A983757-ACA6-413B-9634-1998C8620852}"/>
    <cellStyle name="Normal 2 2 4 3 5 2 4" xfId="24499" xr:uid="{9874B245-46F0-47C8-877E-A0913D95DC47}"/>
    <cellStyle name="Normal 2 2 4 3 5 2 5" xfId="16777" xr:uid="{D9942624-64F7-417B-914D-73D09C077FEA}"/>
    <cellStyle name="Normal 2 2 4 3 5 3" xfId="6226" xr:uid="{786F0283-56BA-4908-B9F1-768636A77512}"/>
    <cellStyle name="Normal 2 2 4 3 5 3 2" xfId="28708" xr:uid="{1A9481AB-DA64-4F93-AD07-123AD50A6859}"/>
    <cellStyle name="Normal 2 2 4 3 5 3 3" xfId="15795" xr:uid="{D1E980AD-606F-4342-86C9-8FEE9A6FACDD}"/>
    <cellStyle name="Normal 2 2 4 3 5 4" xfId="8248" xr:uid="{C90F7A24-9FBA-487D-AF08-BD1BF8141DA6}"/>
    <cellStyle name="Normal 2 2 4 3 5 4 2" xfId="18628" xr:uid="{772EEA65-F09B-4057-AA8F-66787CA6DE2B}"/>
    <cellStyle name="Normal 2 2 4 3 5 5" xfId="11081" xr:uid="{7777D272-64CE-4AF5-ACCE-67D91FE724FC}"/>
    <cellStyle name="Normal 2 2 4 3 5 5 2" xfId="21461" xr:uid="{68DE7F88-1841-45E8-AE14-E8F4270E1C02}"/>
    <cellStyle name="Normal 2 2 4 3 5 6" xfId="23245" xr:uid="{1A8E6B69-D674-41BB-8D4F-1D37C186CCAE}"/>
    <cellStyle name="Normal 2 2 4 3 5 7" xfId="13703" xr:uid="{C70487F3-D881-498F-AEFF-3A3A2A4CC828}"/>
    <cellStyle name="Normal 2 2 4 3 6" xfId="2898" xr:uid="{00000000-0005-0000-0000-0000DC030000}"/>
    <cellStyle name="Normal 2 2 4 3 6 2" xfId="6084" xr:uid="{721C9F81-308C-4576-9F13-26A23769E380}"/>
    <cellStyle name="Normal 2 2 4 3 6 2 2" xfId="26676" xr:uid="{6C3AFA53-08E6-4398-8B42-461EB10A00D7}"/>
    <cellStyle name="Normal 2 2 4 3 6 2 3" xfId="15562" xr:uid="{6EB646C2-8E39-45A2-A1BE-1D02DF27C226}"/>
    <cellStyle name="Normal 2 2 4 3 6 3" xfId="8015" xr:uid="{E62F5643-2379-4F03-A954-5FF9A89A6BD8}"/>
    <cellStyle name="Normal 2 2 4 3 6 3 2" xfId="18395" xr:uid="{A4B6F157-D342-440E-B036-7B2EAC7F9A40}"/>
    <cellStyle name="Normal 2 2 4 3 6 4" xfId="10848" xr:uid="{7399136D-4BB7-453E-A24C-41AB2F2B9B22}"/>
    <cellStyle name="Normal 2 2 4 3 6 4 2" xfId="21228" xr:uid="{F56AD850-DA58-4CAD-8B2B-3BC657B32D3B}"/>
    <cellStyle name="Normal 2 2 4 3 6 5" xfId="23972" xr:uid="{BAA059BC-4F05-4B08-BCBD-4C43B9653F5C}"/>
    <cellStyle name="Normal 2 2 4 3 6 6" xfId="13411" xr:uid="{0282C8A2-5254-48F9-A77A-D9F531691BCF}"/>
    <cellStyle name="Normal 2 2 4 3 7" xfId="2472" xr:uid="{00000000-0005-0000-0000-0000DD030000}"/>
    <cellStyle name="Normal 2 2 4 3 7 2" xfId="5760" xr:uid="{E9BE1DA1-DBA2-4014-8E90-C38580891186}"/>
    <cellStyle name="Normal 2 2 4 3 7 2 2" xfId="26691" xr:uid="{2F085963-6914-4139-93C2-DA39799FBB75}"/>
    <cellStyle name="Normal 2 2 4 3 7 2 3" xfId="15144" xr:uid="{9D9274B6-6C14-4F48-90BA-E8B9130846BB}"/>
    <cellStyle name="Normal 2 2 4 3 7 3" xfId="7597" xr:uid="{97A10F47-C951-4780-B3AC-EEC53232A638}"/>
    <cellStyle name="Normal 2 2 4 3 7 3 2" xfId="17977" xr:uid="{2F4E08D7-AEDE-4897-910E-BE435BD2055E}"/>
    <cellStyle name="Normal 2 2 4 3 7 4" xfId="10430" xr:uid="{90229D57-D9CB-45C4-8AA0-C4C1BA53C2D0}"/>
    <cellStyle name="Normal 2 2 4 3 7 4 2" xfId="20810" xr:uid="{8C9E56C3-8CD4-42F2-A2EE-76EF8AE49452}"/>
    <cellStyle name="Normal 2 2 4 3 7 5" xfId="24638" xr:uid="{7006987F-CAD0-4C27-B8F6-1490B33C32DC}"/>
    <cellStyle name="Normal 2 2 4 3 7 6" xfId="12860" xr:uid="{4BB0C8D0-896F-4E30-AEED-A30F35DB3449}"/>
    <cellStyle name="Normal 2 2 4 3 8" xfId="2226" xr:uid="{00000000-0005-0000-0000-0000CC030000}"/>
    <cellStyle name="Normal 2 2 4 3 8 2" xfId="7353" xr:uid="{3703A4EB-E5A2-4E60-9790-DAA32FC67703}"/>
    <cellStyle name="Normal 2 2 4 3 8 2 2" xfId="17733" xr:uid="{AFD9C0FC-9699-4AA0-BFC7-96EE8C9102E1}"/>
    <cellStyle name="Normal 2 2 4 3 8 3" xfId="10186" xr:uid="{391BB5C4-3327-4B7B-9CC3-9E49E9F77817}"/>
    <cellStyle name="Normal 2 2 4 3 8 3 2" xfId="20566" xr:uid="{C66D681E-6CE6-4C34-A08C-E125C0AFF35A}"/>
    <cellStyle name="Normal 2 2 4 3 8 4" xfId="22686" xr:uid="{3E1D6A12-F790-4E46-9D60-D48E9354A353}"/>
    <cellStyle name="Normal 2 2 4 3 8 5" xfId="14900" xr:uid="{432BE09B-3005-4858-B500-D103BC86683B}"/>
    <cellStyle name="Normal 2 2 4 3 9" xfId="3928" xr:uid="{919A12B1-4137-4860-A862-349BD11EA352}"/>
    <cellStyle name="Normal 2 2 4 3 9 2" xfId="8760" xr:uid="{1BFF0860-7DAD-475B-B81C-9B65EDD2C12C}"/>
    <cellStyle name="Normal 2 2 4 3 9 2 2" xfId="19140" xr:uid="{6AF730A1-901B-4D46-9712-27810397D962}"/>
    <cellStyle name="Normal 2 2 4 3 9 3" xfId="11593" xr:uid="{30C9F86E-86E8-428B-9D69-7DBCB6D0302A}"/>
    <cellStyle name="Normal 2 2 4 3 9 3 2" xfId="21973" xr:uid="{B51407AE-2834-4D48-8935-E425B1104D1C}"/>
    <cellStyle name="Normal 2 2 4 3 9 4" xfId="16307" xr:uid="{F4E5DDAE-A54A-4B36-9712-699A36CED190}"/>
    <cellStyle name="Normal 2 2 4 4" xfId="735" xr:uid="{00000000-0005-0000-0000-00008B040000}"/>
    <cellStyle name="Normal 2 2 4 4 10" xfId="6838" xr:uid="{28E152B5-AE39-489A-B309-331A96C0A255}"/>
    <cellStyle name="Normal 2 2 4 4 10 2" xfId="17218" xr:uid="{545D8353-8C47-48D3-B99A-6799A551D911}"/>
    <cellStyle name="Normal 2 2 4 4 11" xfId="9671" xr:uid="{375B2FCE-377B-45C3-AA64-AB54FCC926ED}"/>
    <cellStyle name="Normal 2 2 4 4 11 2" xfId="20051" xr:uid="{2833EED9-B22B-4674-B971-DA744A19D722}"/>
    <cellStyle name="Normal 2 2 4 4 12" xfId="24560" xr:uid="{25EF1B4A-AE7B-4986-BFCC-578FB69DF156}"/>
    <cellStyle name="Normal 2 2 4 4 13" xfId="12438" xr:uid="{8FD132CF-49B9-4D59-B19E-4F98B9EEF700}"/>
    <cellStyle name="Normal 2 2 4 4 2" xfId="736" xr:uid="{00000000-0005-0000-0000-00008C040000}"/>
    <cellStyle name="Normal 2 2 4 4 2 10" xfId="9672" xr:uid="{3BFC7526-DD24-4E69-9046-08DF5964D0A5}"/>
    <cellStyle name="Normal 2 2 4 4 2 10 2" xfId="20052" xr:uid="{C659AD71-50E7-4B96-A55A-6EAFD912C79B}"/>
    <cellStyle name="Normal 2 2 4 4 2 11" xfId="22976" xr:uid="{E6A87204-66AD-471C-B620-94F1D2F34A2C}"/>
    <cellStyle name="Normal 2 2 4 4 2 12" xfId="12556" xr:uid="{C066DA0B-B2D7-417F-91E9-ED7F4213738E}"/>
    <cellStyle name="Normal 2 2 4 4 2 2" xfId="737" xr:uid="{00000000-0005-0000-0000-00008D040000}"/>
    <cellStyle name="Normal 2 2 4 4 2 2 2" xfId="3170" xr:uid="{00000000-0005-0000-0000-0000E1030000}"/>
    <cellStyle name="Normal 2 2 4 4 2 2 2 2" xfId="6228" xr:uid="{28483858-44C1-4E3F-8A77-72DA8029C5FF}"/>
    <cellStyle name="Normal 2 2 4 4 2 2 2 2 2" xfId="26628" xr:uid="{F68FBF4F-FD62-45F7-BEB2-2162511B2A4A}"/>
    <cellStyle name="Normal 2 2 4 4 2 2 2 2 3" xfId="26841" xr:uid="{29F33F5A-D940-43A5-B931-C0B501CA0DFB}"/>
    <cellStyle name="Normal 2 2 4 4 2 2 2 2 4" xfId="15797" xr:uid="{A5AD9C89-0101-4674-9F23-FAD9E24D6C49}"/>
    <cellStyle name="Normal 2 2 4 4 2 2 2 3" xfId="8250" xr:uid="{EA17EB81-A2CD-4CFC-9A22-7861201794A2}"/>
    <cellStyle name="Normal 2 2 4 4 2 2 2 3 2" xfId="28874" xr:uid="{6A9856E1-AF8C-46F2-BDC0-2C18C8A0E367}"/>
    <cellStyle name="Normal 2 2 4 4 2 2 2 3 3" xfId="18630" xr:uid="{CB26F624-9167-4FB8-8C0A-A16311834941}"/>
    <cellStyle name="Normal 2 2 4 4 2 2 2 4" xfId="11083" xr:uid="{D5A6ADFE-07E2-4619-9C63-BE5376FD203F}"/>
    <cellStyle name="Normal 2 2 4 4 2 2 2 4 2" xfId="21463" xr:uid="{970BFC75-E9CB-4FA0-9E55-2B4CBB770332}"/>
    <cellStyle name="Normal 2 2 4 4 2 2 2 5" xfId="24196" xr:uid="{C7F805C5-CD1D-4343-97B2-CB2904B30195}"/>
    <cellStyle name="Normal 2 2 4 4 2 2 2 6" xfId="13705" xr:uid="{A5BA1D42-DFBB-45CE-BE54-1C46C308C69F}"/>
    <cellStyle name="Normal 2 2 4 4 2 2 3" xfId="4293" xr:uid="{B78048BC-5451-4B7A-817E-666FB94357DB}"/>
    <cellStyle name="Normal 2 2 4 4 2 2 3 2" xfId="9065" xr:uid="{6D823A29-95CE-49AD-8A19-4E3316CFECDD}"/>
    <cellStyle name="Normal 2 2 4 4 2 2 3 2 2" xfId="29108" xr:uid="{80E5DA21-8A94-4D4F-97C7-ED19F16C6CFA}"/>
    <cellStyle name="Normal 2 2 4 4 2 2 3 2 3" xfId="19445" xr:uid="{7BDF0715-D175-494C-89C1-DFD8CC93A86B}"/>
    <cellStyle name="Normal 2 2 4 4 2 2 3 3" xfId="11898" xr:uid="{D5290866-D956-4FC8-A108-398E0DC7BF46}"/>
    <cellStyle name="Normal 2 2 4 4 2 2 3 3 2" xfId="22278" xr:uid="{07DD412E-235B-4C27-8074-60D13736BCAE}"/>
    <cellStyle name="Normal 2 2 4 4 2 2 3 4" xfId="23556" xr:uid="{31DD1FEC-DA3E-4CE7-92F5-5A971C3426DB}"/>
    <cellStyle name="Normal 2 2 4 4 2 2 3 5" xfId="16612" xr:uid="{B3538216-F715-4E68-92E2-D0880EF9D01A}"/>
    <cellStyle name="Normal 2 2 4 4 2 2 4" xfId="5090" xr:uid="{A7E355CD-0E3F-483B-8272-C414E2582F77}"/>
    <cellStyle name="Normal 2 2 4 4 2 2 4 2" xfId="28346" xr:uid="{1F9C6DE4-285B-433E-ABC7-AB854B8CE204}"/>
    <cellStyle name="Normal 2 2 4 4 2 2 4 3" xfId="14387" xr:uid="{8F3ACA04-E0A2-4A7C-9BAF-CB8955CED3E7}"/>
    <cellStyle name="Normal 2 2 4 4 2 2 5" xfId="6840" xr:uid="{27A434D6-B15F-479D-8681-5FD22A29BD41}"/>
    <cellStyle name="Normal 2 2 4 4 2 2 5 2" xfId="17220" xr:uid="{7DACB67C-6280-4D98-AE9B-103BD5B2E4C6}"/>
    <cellStyle name="Normal 2 2 4 4 2 2 6" xfId="9673" xr:uid="{A63E5426-E54D-43DB-A7BC-9F51459C7F64}"/>
    <cellStyle name="Normal 2 2 4 4 2 2 6 2" xfId="20053" xr:uid="{7E576224-A64A-4141-A23B-26DE3D63FC1E}"/>
    <cellStyle name="Normal 2 2 4 4 2 2 7" xfId="24605" xr:uid="{6502A045-E6C0-4438-BBD3-91DDBCE38B90}"/>
    <cellStyle name="Normal 2 2 4 4 2 2 8" xfId="13156" xr:uid="{7D679ACC-1F21-451F-ADC2-8A62E12A3398}"/>
    <cellStyle name="Normal 2 2 4 4 2 3" xfId="3171" xr:uid="{00000000-0005-0000-0000-0000E2030000}"/>
    <cellStyle name="Normal 2 2 4 4 2 3 2" xfId="4459" xr:uid="{206E568B-39CE-49B8-A61D-88EAA7919F7B}"/>
    <cellStyle name="Normal 2 2 4 4 2 3 2 2" xfId="9231" xr:uid="{1A3D5F21-CB49-4A3A-A819-33CD3F4A69BE}"/>
    <cellStyle name="Normal 2 2 4 4 2 3 2 2 2" xfId="29222" xr:uid="{C5C5F167-7233-41BA-87B4-0D2E75CFCF78}"/>
    <cellStyle name="Normal 2 2 4 4 2 3 2 2 3" xfId="19611" xr:uid="{45C39F80-5D95-41FF-B5DC-CEAC240300DA}"/>
    <cellStyle name="Normal 2 2 4 4 2 3 2 3" xfId="12064" xr:uid="{CAC07F2A-261C-4026-8C42-16192BB18E61}"/>
    <cellStyle name="Normal 2 2 4 4 2 3 2 3 2" xfId="22444" xr:uid="{0D19F29F-C64F-4AB4-A9FA-5F1CB9F70B30}"/>
    <cellStyle name="Normal 2 2 4 4 2 3 2 4" xfId="25707" xr:uid="{CDD8DDAB-9853-4B47-9D8E-6575E6953A69}"/>
    <cellStyle name="Normal 2 2 4 4 2 3 2 5" xfId="16778" xr:uid="{D8059488-2B45-405D-BE6E-2374BE30BFD3}"/>
    <cellStyle name="Normal 2 2 4 4 2 3 3" xfId="6229" xr:uid="{08C8D671-59C1-428E-8055-31CC7FE6F58E}"/>
    <cellStyle name="Normal 2 2 4 4 2 3 3 2" xfId="28543" xr:uid="{69B8F7CE-7389-4D99-BB44-AA1DB0CA353B}"/>
    <cellStyle name="Normal 2 2 4 4 2 3 3 3" xfId="15798" xr:uid="{31E4AAF4-9475-4707-9055-F536DB87E085}"/>
    <cellStyle name="Normal 2 2 4 4 2 3 4" xfId="8251" xr:uid="{E2929E5E-5C0D-4279-A283-F6F09470487D}"/>
    <cellStyle name="Normal 2 2 4 4 2 3 4 2" xfId="18631" xr:uid="{72CAC696-7E23-4B15-A05B-BFFCC84A86BF}"/>
    <cellStyle name="Normal 2 2 4 4 2 3 5" xfId="11084" xr:uid="{E6A5E95A-552F-40B6-ADF3-CA7A9476BEF6}"/>
    <cellStyle name="Normal 2 2 4 4 2 3 5 2" xfId="21464" xr:uid="{3CBB2F69-656D-4544-B4C3-B125B898FB5A}"/>
    <cellStyle name="Normal 2 2 4 4 2 3 6" xfId="23323" xr:uid="{9D4E033E-345B-42B5-B5CB-51D18B8300A9}"/>
    <cellStyle name="Normal 2 2 4 4 2 3 7" xfId="13706" xr:uid="{F5BDEA87-72D8-49AF-A594-3A3AAA66B1AB}"/>
    <cellStyle name="Normal 2 2 4 4 2 4" xfId="3169" xr:uid="{00000000-0005-0000-0000-0000E3030000}"/>
    <cellStyle name="Normal 2 2 4 4 2 4 2" xfId="6227" xr:uid="{7A8CD3BE-398A-42F4-A00C-D6C2D1FC6424}"/>
    <cellStyle name="Normal 2 2 4 4 2 4 2 2" xfId="25980" xr:uid="{D3AEFA4E-ED85-4369-801C-35C170119C43}"/>
    <cellStyle name="Normal 2 2 4 4 2 4 2 3" xfId="15796" xr:uid="{8B3D8C03-4B28-4701-9BC0-E0492329EE37}"/>
    <cellStyle name="Normal 2 2 4 4 2 4 3" xfId="8249" xr:uid="{AB654E16-B54B-4650-90D7-33C4D165A2E9}"/>
    <cellStyle name="Normal 2 2 4 4 2 4 3 2" xfId="18629" xr:uid="{FB553D22-0586-41D1-9388-C2CFE5E3579F}"/>
    <cellStyle name="Normal 2 2 4 4 2 4 4" xfId="11082" xr:uid="{EBC68E25-6416-4CAF-9284-4652454ED3F0}"/>
    <cellStyle name="Normal 2 2 4 4 2 4 4 2" xfId="21462" xr:uid="{D2FA66C1-030A-474F-9AA7-D466EA909659}"/>
    <cellStyle name="Normal 2 2 4 4 2 4 5" xfId="25313" xr:uid="{FBF2EB05-6896-4ABA-8B70-A39F5D34AFF2}"/>
    <cellStyle name="Normal 2 2 4 4 2 4 6" xfId="13704" xr:uid="{A141E574-1CE7-4677-80BB-24E6647DC336}"/>
    <cellStyle name="Normal 2 2 4 4 2 5" xfId="2615" xr:uid="{00000000-0005-0000-0000-0000E4030000}"/>
    <cellStyle name="Normal 2 2 4 4 2 5 2" xfId="5877" xr:uid="{D5067EBC-2A76-4582-98EF-85BF08AF765B}"/>
    <cellStyle name="Normal 2 2 4 4 2 5 2 2" xfId="28434" xr:uid="{78BEE00F-E4A4-4E20-A307-8FA1AF518F42}"/>
    <cellStyle name="Normal 2 2 4 4 2 5 2 3" xfId="15287" xr:uid="{E64DD205-EBA4-4437-B2D1-7E44E853D800}"/>
    <cellStyle name="Normal 2 2 4 4 2 5 3" xfId="7740" xr:uid="{3A682AFA-68B6-4AFA-9A6D-47E07CDE9E29}"/>
    <cellStyle name="Normal 2 2 4 4 2 5 3 2" xfId="18120" xr:uid="{DA12A73C-0C85-4C00-BF7D-3AC985E434BE}"/>
    <cellStyle name="Normal 2 2 4 4 2 5 4" xfId="10573" xr:uid="{EB98CB3D-7C11-4696-A1B8-69BB39AE169F}"/>
    <cellStyle name="Normal 2 2 4 4 2 5 4 2" xfId="20953" xr:uid="{B9F55497-735C-4CA6-AB2E-7F06AE06D658}"/>
    <cellStyle name="Normal 2 2 4 4 2 5 5" xfId="22924" xr:uid="{FBF42E42-30A9-4E67-99A3-8762FB36C74C}"/>
    <cellStyle name="Normal 2 2 4 4 2 5 6" xfId="13003" xr:uid="{0FFE5BC1-EEF7-4CA9-99AE-BA56E8A0DB3C}"/>
    <cellStyle name="Normal 2 2 4 4 2 6" xfId="2322" xr:uid="{00000000-0005-0000-0000-0000DF030000}"/>
    <cellStyle name="Normal 2 2 4 4 2 6 2" xfId="7449" xr:uid="{4B0A431F-81C3-424A-A1B9-5117ACAEBDC8}"/>
    <cellStyle name="Normal 2 2 4 4 2 6 2 2" xfId="17829" xr:uid="{EFDE1C88-A96F-4916-9785-960F88FC2CBC}"/>
    <cellStyle name="Normal 2 2 4 4 2 6 3" xfId="10282" xr:uid="{7D74A021-2C68-4F3D-A581-08CB0E0A0611}"/>
    <cellStyle name="Normal 2 2 4 4 2 6 3 2" xfId="20662" xr:uid="{F7A794A6-9A2D-435D-B820-48BFFCEB7CE0}"/>
    <cellStyle name="Normal 2 2 4 4 2 6 4" xfId="23254" xr:uid="{9A66368B-EDE4-4098-AAA0-B4C9A195FC3E}"/>
    <cellStyle name="Normal 2 2 4 4 2 6 5" xfId="14996" xr:uid="{F2C71A4D-B904-43C0-9BE3-6AB71E559423}"/>
    <cellStyle name="Normal 2 2 4 4 2 7" xfId="3841" xr:uid="{947E7DE4-2AAA-4678-93E2-AD134211222F}"/>
    <cellStyle name="Normal 2 2 4 4 2 7 2" xfId="8674" xr:uid="{921DFA96-96AF-4640-8753-FDF66440E028}"/>
    <cellStyle name="Normal 2 2 4 4 2 7 2 2" xfId="19054" xr:uid="{A60E6FFB-625D-48EC-84F9-98E7D2FBDBCE}"/>
    <cellStyle name="Normal 2 2 4 4 2 7 3" xfId="11507" xr:uid="{306D5514-044E-4B24-9269-02C4A23F0CA7}"/>
    <cellStyle name="Normal 2 2 4 4 2 7 3 2" xfId="21887" xr:uid="{D358F6F4-2044-41F4-8D7C-2D7523119D31}"/>
    <cellStyle name="Normal 2 2 4 4 2 7 4" xfId="16221" xr:uid="{048821DA-2C2B-425F-A0C8-D1A6C2D0C089}"/>
    <cellStyle name="Normal 2 2 4 4 2 8" xfId="5089" xr:uid="{D0EDA893-E636-4BBD-A856-E9E961EA5291}"/>
    <cellStyle name="Normal 2 2 4 4 2 8 2" xfId="14386" xr:uid="{C1DB47FF-B6D8-4A8D-9198-86547AE6E118}"/>
    <cellStyle name="Normal 2 2 4 4 2 9" xfId="6839" xr:uid="{685711C8-C591-421C-B3CA-6A7FEE7F9503}"/>
    <cellStyle name="Normal 2 2 4 4 2 9 2" xfId="17219" xr:uid="{0FC4E765-EF25-4FCB-9B58-82CAA5A6E735}"/>
    <cellStyle name="Normal 2 2 4 4 3" xfId="738" xr:uid="{00000000-0005-0000-0000-00008E040000}"/>
    <cellStyle name="Normal 2 2 4 4 3 2" xfId="3172" xr:uid="{00000000-0005-0000-0000-0000E6030000}"/>
    <cellStyle name="Normal 2 2 4 4 3 2 2" xfId="6230" xr:uid="{AEC9A15C-3897-45C6-A6F6-566F78D89093}"/>
    <cellStyle name="Normal 2 2 4 4 3 2 2 2" xfId="22740" xr:uid="{6081BA4B-B5AC-4CC6-86A4-23ADDB668E10}"/>
    <cellStyle name="Normal 2 2 4 4 3 2 2 3" xfId="28525" xr:uid="{6F0C2A27-5F8A-46A2-8A97-B32FBBF4D23E}"/>
    <cellStyle name="Normal 2 2 4 4 3 2 2 4" xfId="15799" xr:uid="{5DC77F8C-E6CC-42D2-AD15-C46239C9D594}"/>
    <cellStyle name="Normal 2 2 4 4 3 2 3" xfId="8252" xr:uid="{76509527-AEFC-4E16-9C04-BC9A58BF4955}"/>
    <cellStyle name="Normal 2 2 4 4 3 2 3 2" xfId="28875" xr:uid="{703DB7FC-9B0D-4086-90F4-6A8EB493AF8D}"/>
    <cellStyle name="Normal 2 2 4 4 3 2 3 3" xfId="18632" xr:uid="{4F120A83-0BE0-4DD3-8F4D-E57898805FD9}"/>
    <cellStyle name="Normal 2 2 4 4 3 2 4" xfId="11085" xr:uid="{25EEAC75-C747-4A62-B492-2FEC2383350C}"/>
    <cellStyle name="Normal 2 2 4 4 3 2 4 2" xfId="21465" xr:uid="{98B0BAF0-C3C1-4180-948A-1FE152978A3A}"/>
    <cellStyle name="Normal 2 2 4 4 3 2 5" xfId="25379" xr:uid="{EAAEC73E-2C23-4EAA-A9FA-4A9B618A51FE}"/>
    <cellStyle name="Normal 2 2 4 4 3 2 6" xfId="13707" xr:uid="{D6198460-BA57-4E25-AFE3-6D78E63DA367}"/>
    <cellStyle name="Normal 2 2 4 4 3 3" xfId="2724" xr:uid="{00000000-0005-0000-0000-0000E7030000}"/>
    <cellStyle name="Normal 2 2 4 4 3 3 2" xfId="5942" xr:uid="{1D18FA06-C285-4FCE-840F-7726D08ADCD2}"/>
    <cellStyle name="Normal 2 2 4 4 3 3 2 2" xfId="26394" xr:uid="{94948FCC-21DF-42DA-85D0-CEB2759B487D}"/>
    <cellStyle name="Normal 2 2 4 4 3 3 2 3" xfId="15395" xr:uid="{CB4508A2-3CF1-4781-8474-19DB3C944215}"/>
    <cellStyle name="Normal 2 2 4 4 3 3 3" xfId="7848" xr:uid="{6F51C793-BD92-48F4-A945-480DC939EE0B}"/>
    <cellStyle name="Normal 2 2 4 4 3 3 3 2" xfId="18228" xr:uid="{28ED8F68-5017-45AB-BBB2-6724396EAE2B}"/>
    <cellStyle name="Normal 2 2 4 4 3 3 4" xfId="10681" xr:uid="{C1DBEED9-84A2-4584-B432-2CEA05179ADD}"/>
    <cellStyle name="Normal 2 2 4 4 3 3 4 2" xfId="21061" xr:uid="{5755DDD9-E6B6-4AF8-B733-F8A0ABFA8A56}"/>
    <cellStyle name="Normal 2 2 4 4 3 3 5" xfId="22712" xr:uid="{5480C5DC-370B-4D68-9340-99542CB2E27A}"/>
    <cellStyle name="Normal 2 2 4 4 3 3 6" xfId="13155" xr:uid="{E550B2BD-17F8-4B9E-99E9-C720BDB97E52}"/>
    <cellStyle name="Normal 2 2 4 4 3 4" xfId="4158" xr:uid="{29B70EA5-493F-4A4C-9AAB-F0745EE8E9C7}"/>
    <cellStyle name="Normal 2 2 4 4 3 4 2" xfId="8930" xr:uid="{D286C9A1-A09B-41DF-BD14-9BE972AF9677}"/>
    <cellStyle name="Normal 2 2 4 4 3 4 2 2" xfId="29027" xr:uid="{15C43BBA-81D1-46D9-B219-8D124E42713E}"/>
    <cellStyle name="Normal 2 2 4 4 3 4 2 3" xfId="19310" xr:uid="{74B98875-B4D2-4C85-9BB9-F5B64AEA1AE7}"/>
    <cellStyle name="Normal 2 2 4 4 3 4 3" xfId="11763" xr:uid="{0740932C-0657-4FC7-B42C-4FD43BF391C4}"/>
    <cellStyle name="Normal 2 2 4 4 3 4 3 2" xfId="22143" xr:uid="{40862A5D-22C5-4F91-A67F-625D5BF41BAB}"/>
    <cellStyle name="Normal 2 2 4 4 3 4 4" xfId="25284" xr:uid="{28EB06E8-35D9-41B7-A6ED-F6C5216ED081}"/>
    <cellStyle name="Normal 2 2 4 4 3 4 5" xfId="16477" xr:uid="{E6F72420-9E7F-4453-884B-C72A8488B5AE}"/>
    <cellStyle name="Normal 2 2 4 4 3 5" xfId="5091" xr:uid="{99BB098F-49B2-4E54-9FAD-ED4856CBD1C3}"/>
    <cellStyle name="Normal 2 2 4 4 3 5 2" xfId="26627" xr:uid="{342A50DA-C48E-47AB-B5E9-871F17FA607B}"/>
    <cellStyle name="Normal 2 2 4 4 3 5 3" xfId="14388" xr:uid="{4060603D-95A6-41B6-8D68-D0F790E76ABE}"/>
    <cellStyle name="Normal 2 2 4 4 3 6" xfId="6841" xr:uid="{A608F365-6CB5-4AB0-A40B-A32EF0CB4174}"/>
    <cellStyle name="Normal 2 2 4 4 3 6 2" xfId="17221" xr:uid="{B9833EDB-AB48-4EAA-A136-B57BDA372475}"/>
    <cellStyle name="Normal 2 2 4 4 3 7" xfId="9674" xr:uid="{70768092-000C-4A45-887B-BF38241F6CC5}"/>
    <cellStyle name="Normal 2 2 4 4 3 7 2" xfId="20054" xr:uid="{E51A2E36-A471-40DE-AD4A-FD5DACC39447}"/>
    <cellStyle name="Normal 2 2 4 4 3 8" xfId="24221" xr:uid="{97AFD24C-F5A5-4F00-A96B-8C0B6F5D2221}"/>
    <cellStyle name="Normal 2 2 4 4 3 9" xfId="12714" xr:uid="{90A98170-6759-44D3-B540-5133EB0A3B85}"/>
    <cellStyle name="Normal 2 2 4 4 4" xfId="739" xr:uid="{00000000-0005-0000-0000-00008F040000}"/>
    <cellStyle name="Normal 2 2 4 4 4 2" xfId="4460" xr:uid="{6F61A1E0-1820-47C0-8C47-577AD9F9DAA3}"/>
    <cellStyle name="Normal 2 2 4 4 4 2 2" xfId="9232" xr:uid="{A475B121-84BE-42D6-8C27-FE2A6C61BCED}"/>
    <cellStyle name="Normal 2 2 4 4 4 2 2 2" xfId="29223" xr:uid="{59D8F497-75E7-40C8-AF91-B75815CA8E29}"/>
    <cellStyle name="Normal 2 2 4 4 4 2 2 3" xfId="19612" xr:uid="{93627C9A-A0A8-4554-A245-32AB4D560D98}"/>
    <cellStyle name="Normal 2 2 4 4 4 2 3" xfId="12065" xr:uid="{56BFEA34-C594-4E40-A4DD-2B246337596B}"/>
    <cellStyle name="Normal 2 2 4 4 4 2 3 2" xfId="22445" xr:uid="{D7AAE023-1B66-4B7F-81B1-4A58E6793B0E}"/>
    <cellStyle name="Normal 2 2 4 4 4 2 4" xfId="23548" xr:uid="{33069559-9E77-4F89-B51A-34DF942CEC6A}"/>
    <cellStyle name="Normal 2 2 4 4 4 2 5" xfId="16779" xr:uid="{8F563E49-31CF-455A-AC24-7F91AAF4F63D}"/>
    <cellStyle name="Normal 2 2 4 4 4 3" xfId="5092" xr:uid="{BC1CB8FF-8F1B-4BA9-89E8-303B964FCFE1}"/>
    <cellStyle name="Normal 2 2 4 4 4 3 2" xfId="27345" xr:uid="{8891E6CB-1C64-47CC-BF55-882F285C3294}"/>
    <cellStyle name="Normal 2 2 4 4 4 3 3" xfId="14389" xr:uid="{DBE931C6-EF20-4F7B-9979-8672A3D304C5}"/>
    <cellStyle name="Normal 2 2 4 4 4 4" xfId="6842" xr:uid="{8ED7317D-AE72-42E4-B033-B26F442A5557}"/>
    <cellStyle name="Normal 2 2 4 4 4 4 2" xfId="17222" xr:uid="{EC7E73AB-B357-411A-A1A2-1AA9324CFAF6}"/>
    <cellStyle name="Normal 2 2 4 4 4 5" xfId="9675" xr:uid="{8C46AFBD-24F4-42A2-87E9-FE63B2E36246}"/>
    <cellStyle name="Normal 2 2 4 4 4 5 2" xfId="20055" xr:uid="{579A9DD2-1D03-428F-9B67-C7794496F86F}"/>
    <cellStyle name="Normal 2 2 4 4 4 6" xfId="23776" xr:uid="{1B0A001D-86C2-4545-920E-AA84E3F3E29E}"/>
    <cellStyle name="Normal 2 2 4 4 4 7" xfId="13708" xr:uid="{1BC04112-A3D0-415F-BFA2-2A66E4C563F2}"/>
    <cellStyle name="Normal 2 2 4 4 5" xfId="2899" xr:uid="{00000000-0005-0000-0000-0000E9030000}"/>
    <cellStyle name="Normal 2 2 4 4 5 2" xfId="6085" xr:uid="{0DE3E1DB-7D7E-48D0-8C45-8CE4F344C2D7}"/>
    <cellStyle name="Normal 2 2 4 4 5 2 2" xfId="24191" xr:uid="{96DA388D-9760-4F77-B463-9718C34830DD}"/>
    <cellStyle name="Normal 2 2 4 4 5 2 3" xfId="26080" xr:uid="{CA8D3603-B7B2-424A-9666-F2140B681E26}"/>
    <cellStyle name="Normal 2 2 4 4 5 2 4" xfId="15563" xr:uid="{91910D66-2E8E-4E05-ABB7-E81FEB359B34}"/>
    <cellStyle name="Normal 2 2 4 4 5 3" xfId="8016" xr:uid="{A502F691-3D0E-4563-87E2-CC79587729B7}"/>
    <cellStyle name="Normal 2 2 4 4 5 3 2" xfId="28591" xr:uid="{31974CD5-239E-45A9-ABE3-300A149574EA}"/>
    <cellStyle name="Normal 2 2 4 4 5 3 3" xfId="18396" xr:uid="{D5D7E922-CF7E-4602-BF0D-8428E385B66F}"/>
    <cellStyle name="Normal 2 2 4 4 5 4" xfId="10849" xr:uid="{22AD69CC-79E4-474F-8BA8-6928D1F6475C}"/>
    <cellStyle name="Normal 2 2 4 4 5 4 2" xfId="21229" xr:uid="{1DE5C62F-DDBE-4826-86D7-DE5A8EB1D5F3}"/>
    <cellStyle name="Normal 2 2 4 4 5 5" xfId="23197" xr:uid="{8EF9A2B9-BA47-4481-A01F-091A99849719}"/>
    <cellStyle name="Normal 2 2 4 4 5 6" xfId="13412" xr:uid="{F71E976F-F2E4-4870-8EC4-0698440CD54D}"/>
    <cellStyle name="Normal 2 2 4 4 6" xfId="2452" xr:uid="{00000000-0005-0000-0000-0000EA030000}"/>
    <cellStyle name="Normal 2 2 4 4 6 2" xfId="5744" xr:uid="{503F4DAD-0739-4D22-B301-05F69B020E1D}"/>
    <cellStyle name="Normal 2 2 4 4 6 2 2" xfId="27113" xr:uid="{BFE77B4D-3671-486C-BE5C-A397C96854F0}"/>
    <cellStyle name="Normal 2 2 4 4 6 2 3" xfId="15124" xr:uid="{45328C7B-52DA-487E-AA36-56D91EE4B36C}"/>
    <cellStyle name="Normal 2 2 4 4 6 3" xfId="7577" xr:uid="{BC637505-56DC-4566-8575-6501DB897D14}"/>
    <cellStyle name="Normal 2 2 4 4 6 3 2" xfId="17957" xr:uid="{ADF89247-8533-412A-987F-7361408CF1DC}"/>
    <cellStyle name="Normal 2 2 4 4 6 4" xfId="10410" xr:uid="{0F209FF0-DB3D-4705-B36C-8B8EA8D305DD}"/>
    <cellStyle name="Normal 2 2 4 4 6 4 2" xfId="20790" xr:uid="{55AE9076-243B-47F8-9ABF-68A36C6388D7}"/>
    <cellStyle name="Normal 2 2 4 4 6 5" xfId="23699" xr:uid="{8742C3B2-0416-4933-B98B-59B351F99F24}"/>
    <cellStyle name="Normal 2 2 4 4 6 6" xfId="12840" xr:uid="{4A6421B6-61C8-4996-A67A-A4F3D90FA67B}"/>
    <cellStyle name="Normal 2 2 4 4 7" xfId="2206" xr:uid="{00000000-0005-0000-0000-0000DE030000}"/>
    <cellStyle name="Normal 2 2 4 4 7 2" xfId="7333" xr:uid="{1A31971A-39F5-4EEA-94AD-C4849A017D9D}"/>
    <cellStyle name="Normal 2 2 4 4 7 2 2" xfId="17713" xr:uid="{8C7E7CA6-E30D-4C36-8BF4-F0A980FDE0A3}"/>
    <cellStyle name="Normal 2 2 4 4 7 3" xfId="10166" xr:uid="{A1DCAF1F-9C89-4E06-8EF8-FD3DFCB86A49}"/>
    <cellStyle name="Normal 2 2 4 4 7 3 2" xfId="20546" xr:uid="{A74C7EDB-A006-4F72-9768-DFAC23401C5D}"/>
    <cellStyle name="Normal 2 2 4 4 7 4" xfId="24285" xr:uid="{9DF97B59-32B7-41EC-B282-0F0F5F95B48F}"/>
    <cellStyle name="Normal 2 2 4 4 7 5" xfId="14880" xr:uid="{3A5D5290-DD44-4C7C-A76B-F57BA77A82DD}"/>
    <cellStyle name="Normal 2 2 4 4 8" xfId="3929" xr:uid="{962AD314-BF12-439C-AB49-0651A687A10E}"/>
    <cellStyle name="Normal 2 2 4 4 8 2" xfId="8761" xr:uid="{1DDDB41C-94D2-4D16-B145-A71EDBC318ED}"/>
    <cellStyle name="Normal 2 2 4 4 8 2 2" xfId="19141" xr:uid="{B9DF84F6-C140-40B7-8AC4-2AFD6A35CE40}"/>
    <cellStyle name="Normal 2 2 4 4 8 3" xfId="11594" xr:uid="{346BA0A1-AE22-4C9D-BDCA-F68E6E6D2258}"/>
    <cellStyle name="Normal 2 2 4 4 8 3 2" xfId="21974" xr:uid="{1F59A14C-F2DF-4B34-BFEE-2FA3B6A69306}"/>
    <cellStyle name="Normal 2 2 4 4 8 4" xfId="16308" xr:uid="{C9490936-9543-4F9B-AF22-D5AD73F04C32}"/>
    <cellStyle name="Normal 2 2 4 4 9" xfId="5088" xr:uid="{492C6885-DC44-4B48-8499-F1090CC0D711}"/>
    <cellStyle name="Normal 2 2 4 4 9 2" xfId="14385" xr:uid="{BE6675D0-FABD-4AB3-B1BD-5D214A7BDEDB}"/>
    <cellStyle name="Normal 2 2 4 5" xfId="740" xr:uid="{00000000-0005-0000-0000-000090040000}"/>
    <cellStyle name="Normal 2 2 4 5 10" xfId="9676" xr:uid="{7B97F55A-82F5-48A1-B2B1-D2BF92C5B64F}"/>
    <cellStyle name="Normal 2 2 4 5 10 2" xfId="20056" xr:uid="{F8D046E5-C5AA-4AD2-B070-1DC81C413E00}"/>
    <cellStyle name="Normal 2 2 4 5 11" xfId="23716" xr:uid="{0951A431-4C8C-4F89-9420-DA73C96B3141}"/>
    <cellStyle name="Normal 2 2 4 5 12" xfId="12557" xr:uid="{A3E7AC24-E3A9-43E8-9E59-4A513FD1FF03}"/>
    <cellStyle name="Normal 2 2 4 5 2" xfId="741" xr:uid="{00000000-0005-0000-0000-000091040000}"/>
    <cellStyle name="Normal 2 2 4 5 2 2" xfId="742" xr:uid="{00000000-0005-0000-0000-000092040000}"/>
    <cellStyle name="Normal 2 2 4 5 2 2 2" xfId="5095" xr:uid="{28570D24-0A6D-4749-B208-79CEBAAD5853}"/>
    <cellStyle name="Normal 2 2 4 5 2 2 2 2" xfId="22827" xr:uid="{3F0B452C-4939-41CA-93D5-5DD1126CB3F3}"/>
    <cellStyle name="Normal 2 2 4 5 2 2 2 3" xfId="27048" xr:uid="{40ECDCAF-293A-4154-9A21-1B16E386C4EF}"/>
    <cellStyle name="Normal 2 2 4 5 2 2 2 4" xfId="14392" xr:uid="{044275AE-12C9-498C-A003-DE8E34E87906}"/>
    <cellStyle name="Normal 2 2 4 5 2 2 3" xfId="6845" xr:uid="{5C17A478-D5DD-465B-8874-B8ED2426D041}"/>
    <cellStyle name="Normal 2 2 4 5 2 2 3 2" xfId="27587" xr:uid="{0D63F2D4-6085-471C-84A3-B300ED17C07C}"/>
    <cellStyle name="Normal 2 2 4 5 2 2 3 3" xfId="27220" xr:uid="{B0C46705-ED62-4E14-84D2-519B282BDCEB}"/>
    <cellStyle name="Normal 2 2 4 5 2 2 3 4" xfId="17225" xr:uid="{5459CE37-F0C5-45CB-96A5-25B619B06C47}"/>
    <cellStyle name="Normal 2 2 4 5 2 2 4" xfId="9678" xr:uid="{F042A46C-D0F9-41D4-B2A4-92CD80D95D32}"/>
    <cellStyle name="Normal 2 2 4 5 2 2 4 2" xfId="29390" xr:uid="{03658FA6-7EE1-4353-BE74-76B87C1AADA6}"/>
    <cellStyle name="Normal 2 2 4 5 2 2 4 3" xfId="20058" xr:uid="{AA542A39-720A-4635-9083-45EE6A0A5CC6}"/>
    <cellStyle name="Normal 2 2 4 5 2 2 5" xfId="24814" xr:uid="{7B2739E9-5973-4F5C-B8B6-6B73C0D1F165}"/>
    <cellStyle name="Normal 2 2 4 5 2 2 6" xfId="13709" xr:uid="{BB7E1BB1-AB4F-42E9-8D62-F17FCEEBCD35}"/>
    <cellStyle name="Normal 2 2 4 5 2 3" xfId="2725" xr:uid="{00000000-0005-0000-0000-0000EE030000}"/>
    <cellStyle name="Normal 2 2 4 5 2 3 2" xfId="5943" xr:uid="{F6D38D51-2623-49A2-8808-D5BB8AFFFF61}"/>
    <cellStyle name="Normal 2 2 4 5 2 3 2 2" xfId="27891" xr:uid="{C21BDB48-8823-42E7-92C5-9B8DB0D560C7}"/>
    <cellStyle name="Normal 2 2 4 5 2 3 2 3" xfId="15396" xr:uid="{D2D9347C-04B5-4346-BDEB-C692AA8CA9FE}"/>
    <cellStyle name="Normal 2 2 4 5 2 3 3" xfId="7849" xr:uid="{0E5FCDA9-E4F7-4688-9D9D-88255B9DD5EA}"/>
    <cellStyle name="Normal 2 2 4 5 2 3 3 2" xfId="18229" xr:uid="{592C8A09-FE5B-4460-B472-67C1E3085872}"/>
    <cellStyle name="Normal 2 2 4 5 2 3 4" xfId="10682" xr:uid="{0AD2B235-01AE-4C19-A4B6-DE626B8E454A}"/>
    <cellStyle name="Normal 2 2 4 5 2 3 4 2" xfId="21062" xr:uid="{C7884267-B29B-4974-A01D-909FDF74F5FF}"/>
    <cellStyle name="Normal 2 2 4 5 2 3 5" xfId="23434" xr:uid="{7FF78EF0-3EB3-4DE3-AF88-1356CDB6B359}"/>
    <cellStyle name="Normal 2 2 4 5 2 3 6" xfId="13157" xr:uid="{928D3D76-F08C-4966-BB9A-B6A8880D2C25}"/>
    <cellStyle name="Normal 2 2 4 5 2 4" xfId="4159" xr:uid="{B1CB9D71-BC6D-4295-8292-81C516C3D8E2}"/>
    <cellStyle name="Normal 2 2 4 5 2 4 2" xfId="8931" xr:uid="{24CA900A-4291-437F-8DED-6E64B2BD93DE}"/>
    <cellStyle name="Normal 2 2 4 5 2 4 2 2" xfId="29028" xr:uid="{8CBEBEA7-7A2E-4712-A5A6-92EFD5340060}"/>
    <cellStyle name="Normal 2 2 4 5 2 4 2 3" xfId="19311" xr:uid="{A48A11BB-1DD6-48D0-8C40-08BE5F1C595A}"/>
    <cellStyle name="Normal 2 2 4 5 2 4 3" xfId="11764" xr:uid="{11E6FCD9-830F-4F75-828E-70B88D2E995E}"/>
    <cellStyle name="Normal 2 2 4 5 2 4 3 2" xfId="22144" xr:uid="{18C0C716-41DF-4A62-A6BD-470B2DC2FC54}"/>
    <cellStyle name="Normal 2 2 4 5 2 4 4" xfId="23250" xr:uid="{A98E546F-C340-48AF-A43B-C807C1E05AE5}"/>
    <cellStyle name="Normal 2 2 4 5 2 4 5" xfId="16478" xr:uid="{831B71F9-BF95-4D3F-94C0-484719694836}"/>
    <cellStyle name="Normal 2 2 4 5 2 5" xfId="5094" xr:uid="{C3E2C19F-B5DD-4E01-9FC4-5993F6DA318B}"/>
    <cellStyle name="Normal 2 2 4 5 2 5 2" xfId="27950" xr:uid="{354E6BC2-73E2-4260-9F97-02018A60A75D}"/>
    <cellStyle name="Normal 2 2 4 5 2 5 3" xfId="14391" xr:uid="{3808A8A3-344F-438D-9BA1-44B18E74A88D}"/>
    <cellStyle name="Normal 2 2 4 5 2 6" xfId="6844" xr:uid="{073BA752-4158-4AD7-89AD-6E1F88147547}"/>
    <cellStyle name="Normal 2 2 4 5 2 6 2" xfId="17224" xr:uid="{C01ACFD6-2AA5-47C1-8013-9A69BB6E227F}"/>
    <cellStyle name="Normal 2 2 4 5 2 7" xfId="9677" xr:uid="{9BFC9367-57A4-4BCF-A13E-1EAB9A6C3750}"/>
    <cellStyle name="Normal 2 2 4 5 2 7 2" xfId="20057" xr:uid="{B015A7D0-F84B-4715-B46E-0B42B8A584F1}"/>
    <cellStyle name="Normal 2 2 4 5 2 8" xfId="23515" xr:uid="{582BBEEB-E589-4F88-A671-E0E3D0B20B5B}"/>
    <cellStyle name="Normal 2 2 4 5 2 9" xfId="12715" xr:uid="{23A72284-53DE-4592-B12C-9935660E9B4E}"/>
    <cellStyle name="Normal 2 2 4 5 3" xfId="743" xr:uid="{00000000-0005-0000-0000-000093040000}"/>
    <cellStyle name="Normal 2 2 4 5 3 2" xfId="4461" xr:uid="{543D7010-EC11-4C5C-8823-CA07FA97EBB6}"/>
    <cellStyle name="Normal 2 2 4 5 3 2 2" xfId="9233" xr:uid="{7946EBE5-C8A6-4AFC-8C75-BE85067E2889}"/>
    <cellStyle name="Normal 2 2 4 5 3 2 2 2" xfId="29224" xr:uid="{F16FFD0B-9C8F-427B-A9D0-CB334C7BBE3E}"/>
    <cellStyle name="Normal 2 2 4 5 3 2 2 3" xfId="19613" xr:uid="{34AB9D2E-E36C-4407-B65D-071BC5B859E2}"/>
    <cellStyle name="Normal 2 2 4 5 3 2 3" xfId="12066" xr:uid="{F638B181-2765-4D51-AF81-82FD5E72D1B3}"/>
    <cellStyle name="Normal 2 2 4 5 3 2 3 2" xfId="22446" xr:uid="{985CFABC-40AE-4CB2-A002-79B451F3F5B4}"/>
    <cellStyle name="Normal 2 2 4 5 3 2 4" xfId="25422" xr:uid="{36EB2C9D-BC28-4930-9B0C-930F3B5E4937}"/>
    <cellStyle name="Normal 2 2 4 5 3 2 5" xfId="16780" xr:uid="{378EFF27-069C-46B2-B917-7EE7243E536F}"/>
    <cellStyle name="Normal 2 2 4 5 3 3" xfId="5096" xr:uid="{5B0E600D-0395-4FA7-A923-CC03DBD41799}"/>
    <cellStyle name="Normal 2 2 4 5 3 3 2" xfId="24759" xr:uid="{7AFC624E-A7DB-4CFC-A0E7-45DF82D9EB1C}"/>
    <cellStyle name="Normal 2 2 4 5 3 3 3" xfId="26845" xr:uid="{04416A7C-E78A-4D80-A1F5-694BE8817E89}"/>
    <cellStyle name="Normal 2 2 4 5 3 3 4" xfId="14393" xr:uid="{78695938-377C-4D3D-89A4-72AE6A0619ED}"/>
    <cellStyle name="Normal 2 2 4 5 3 4" xfId="6846" xr:uid="{DBAE9308-A02F-41C9-9F77-0D2FBCB348CD}"/>
    <cellStyle name="Normal 2 2 4 5 3 4 2" xfId="25703" xr:uid="{02CD26FC-D72B-46A9-8F6F-D52FC0B4806E}"/>
    <cellStyle name="Normal 2 2 4 5 3 4 3" xfId="27986" xr:uid="{1CFA8BB8-A730-464D-86F9-BF569D84CD9B}"/>
    <cellStyle name="Normal 2 2 4 5 3 4 4" xfId="17226" xr:uid="{A3C3C419-C14C-4BC4-AB63-49466C8B3622}"/>
    <cellStyle name="Normal 2 2 4 5 3 5" xfId="9679" xr:uid="{1751C3CC-0E75-4446-BCE1-1D486883D5E6}"/>
    <cellStyle name="Normal 2 2 4 5 3 5 2" xfId="29391" xr:uid="{49D9377F-5AA3-4BEE-A998-76104D0D30A7}"/>
    <cellStyle name="Normal 2 2 4 5 3 5 3" xfId="20059" xr:uid="{B0E31A0F-1173-4255-BCF9-CC90A97B1F69}"/>
    <cellStyle name="Normal 2 2 4 5 3 6" xfId="23276" xr:uid="{2799481D-DDCC-406B-BD0B-987BBCF4D72E}"/>
    <cellStyle name="Normal 2 2 4 5 3 7" xfId="13710" xr:uid="{857D0E4E-899C-4861-BC16-BDE19717E27D}"/>
    <cellStyle name="Normal 2 2 4 5 4" xfId="744" xr:uid="{00000000-0005-0000-0000-000094040000}"/>
    <cellStyle name="Normal 2 2 4 5 4 2" xfId="5097" xr:uid="{7EB87CF0-2C76-4CBC-B6CB-9049E5B4F660}"/>
    <cellStyle name="Normal 2 2 4 5 4 2 2" xfId="25169" xr:uid="{8D1AEB1C-7266-473D-A268-862F58BB468B}"/>
    <cellStyle name="Normal 2 2 4 5 4 2 3" xfId="28702" xr:uid="{09FC95F5-B032-4D86-9861-23E1B2AAB4FE}"/>
    <cellStyle name="Normal 2 2 4 5 4 2 4" xfId="14394" xr:uid="{B85F9BC3-E33B-4029-A728-5A5C01794323}"/>
    <cellStyle name="Normal 2 2 4 5 4 3" xfId="6847" xr:uid="{3DBE0692-25D7-47D1-84E5-78018D02E7FB}"/>
    <cellStyle name="Normal 2 2 4 5 4 3 2" xfId="26914" xr:uid="{CDD2B155-591B-40A3-A0FB-D2C641F48F48}"/>
    <cellStyle name="Normal 2 2 4 5 4 3 3" xfId="17227" xr:uid="{CF9DB049-2E4F-4FB7-8079-18014F18DA3D}"/>
    <cellStyle name="Normal 2 2 4 5 4 4" xfId="9680" xr:uid="{9FB6C89D-5A91-4333-B754-32C018CC61CB}"/>
    <cellStyle name="Normal 2 2 4 5 4 4 2" xfId="20060" xr:uid="{A49A9189-74E2-42E8-AB4E-E0A6EA5B4F59}"/>
    <cellStyle name="Normal 2 2 4 5 4 5" xfId="25297" xr:uid="{3BEF782F-789F-43ED-B5D0-E737472780A8}"/>
    <cellStyle name="Normal 2 2 4 5 4 6" xfId="13413" xr:uid="{D770B22A-6255-463E-A8D4-F5BD124F57B7}"/>
    <cellStyle name="Normal 2 2 4 5 5" xfId="2512" xr:uid="{00000000-0005-0000-0000-0000F1030000}"/>
    <cellStyle name="Normal 2 2 4 5 5 2" xfId="5790" xr:uid="{61229B4B-7D35-441F-9C05-74043052A51A}"/>
    <cellStyle name="Normal 2 2 4 5 5 2 2" xfId="26901" xr:uid="{AB113FE4-F214-4508-B776-1E5A01F008CF}"/>
    <cellStyle name="Normal 2 2 4 5 5 2 3" xfId="15184" xr:uid="{C63419A0-6CF0-45AE-B6CA-A8578A0CB174}"/>
    <cellStyle name="Normal 2 2 4 5 5 3" xfId="7637" xr:uid="{E39053B9-93D2-44E9-A498-C40D0CF96456}"/>
    <cellStyle name="Normal 2 2 4 5 5 3 2" xfId="18017" xr:uid="{1ED545CA-255A-4438-8465-B120DDBB1034}"/>
    <cellStyle name="Normal 2 2 4 5 5 4" xfId="10470" xr:uid="{A8E0CB94-435A-412C-AF33-2EC7A9517F51}"/>
    <cellStyle name="Normal 2 2 4 5 5 4 2" xfId="20850" xr:uid="{9F14E22E-44B6-4D2B-A0FC-A873ECC1D32D}"/>
    <cellStyle name="Normal 2 2 4 5 5 5" xfId="22735" xr:uid="{494A08E6-C05E-47AB-B77E-5A9E143FB3F9}"/>
    <cellStyle name="Normal 2 2 4 5 5 6" xfId="12900" xr:uid="{6812ADF2-3DA3-4AB6-B7CB-FB1116E3258B}"/>
    <cellStyle name="Normal 2 2 4 5 6" xfId="2323" xr:uid="{00000000-0005-0000-0000-0000EB030000}"/>
    <cellStyle name="Normal 2 2 4 5 6 2" xfId="7450" xr:uid="{F41C4F13-5347-4957-9A27-118AF936526E}"/>
    <cellStyle name="Normal 2 2 4 5 6 2 2" xfId="28373" xr:uid="{273C0756-2776-4BA1-959B-4C4F49D88BF9}"/>
    <cellStyle name="Normal 2 2 4 5 6 2 3" xfId="17830" xr:uid="{90CB542C-D474-473F-A9E1-74BA300B9FCB}"/>
    <cellStyle name="Normal 2 2 4 5 6 3" xfId="10283" xr:uid="{E33EA191-46E5-476C-8E41-FE5C7F3751EE}"/>
    <cellStyle name="Normal 2 2 4 5 6 3 2" xfId="20663" xr:uid="{809E6F6C-1E7F-42AB-9E97-32FCE6D8504F}"/>
    <cellStyle name="Normal 2 2 4 5 6 4" xfId="24175" xr:uid="{CA1C02D9-C18B-435F-9838-57D8C1FCB386}"/>
    <cellStyle name="Normal 2 2 4 5 6 5" xfId="14997" xr:uid="{15C86A47-CAD9-4DF2-894C-75F8E206E539}"/>
    <cellStyle name="Normal 2 2 4 5 7" xfId="3930" xr:uid="{92C6F550-D67D-4D22-B4F4-71D3B594C79A}"/>
    <cellStyle name="Normal 2 2 4 5 7 2" xfId="8762" xr:uid="{F5E22FFD-B196-431C-BB9C-3E3F3A5ED9C4}"/>
    <cellStyle name="Normal 2 2 4 5 7 2 2" xfId="19142" xr:uid="{1A0B5E1F-9C62-46C2-AC7E-A68903DE8D29}"/>
    <cellStyle name="Normal 2 2 4 5 7 3" xfId="11595" xr:uid="{C8932BFE-8894-4946-9B20-BA1522CD46DA}"/>
    <cellStyle name="Normal 2 2 4 5 7 3 2" xfId="21975" xr:uid="{37AA7A53-86F3-43A6-85AE-B014BFE186E5}"/>
    <cellStyle name="Normal 2 2 4 5 7 4" xfId="28524" xr:uid="{51A23BEE-B27A-4184-A621-0A37B2EBE4D2}"/>
    <cellStyle name="Normal 2 2 4 5 7 5" xfId="16309" xr:uid="{19324787-BDE0-43D5-A9BC-938202896513}"/>
    <cellStyle name="Normal 2 2 4 5 8" xfId="5093" xr:uid="{E495AB42-427E-401E-938A-EA0A6B689707}"/>
    <cellStyle name="Normal 2 2 4 5 8 2" xfId="14390" xr:uid="{E71EFFA8-FE06-4932-8A74-650685A0237C}"/>
    <cellStyle name="Normal 2 2 4 5 9" xfId="6843" xr:uid="{EF6F5DF1-233C-43E7-8B22-AE589CEA1C77}"/>
    <cellStyle name="Normal 2 2 4 5 9 2" xfId="17223" xr:uid="{9665B699-C701-4FD8-A7AF-CFE727F32265}"/>
    <cellStyle name="Normal 2 2 4 6" xfId="745" xr:uid="{00000000-0005-0000-0000-000095040000}"/>
    <cellStyle name="Normal 2 2 4 6 10" xfId="9681" xr:uid="{408595D7-41CC-42B1-A421-11E52BBA95A2}"/>
    <cellStyle name="Normal 2 2 4 6 10 2" xfId="20061" xr:uid="{1F6FFD65-21B2-4ACC-BD36-251E90851B36}"/>
    <cellStyle name="Normal 2 2 4 6 11" xfId="24515" xr:uid="{CB15B39F-AAF7-4C08-91FD-C1E8B4B1E228}"/>
    <cellStyle name="Normal 2 2 4 6 12" xfId="12558" xr:uid="{84174D08-5A5E-4135-99CB-28BAF4EDF7AB}"/>
    <cellStyle name="Normal 2 2 4 6 2" xfId="746" xr:uid="{00000000-0005-0000-0000-000096040000}"/>
    <cellStyle name="Normal 2 2 4 6 2 2" xfId="747" xr:uid="{00000000-0005-0000-0000-000097040000}"/>
    <cellStyle name="Normal 2 2 4 6 2 2 2" xfId="5100" xr:uid="{65E64113-2928-481F-BA28-D79E0828D443}"/>
    <cellStyle name="Normal 2 2 4 6 2 2 2 2" xfId="24767" xr:uid="{E979248C-F30D-44A0-A701-C30CB53BFF2E}"/>
    <cellStyle name="Normal 2 2 4 6 2 2 2 3" xfId="27788" xr:uid="{1D847D1A-DDC9-458B-A302-6CBC445D8C64}"/>
    <cellStyle name="Normal 2 2 4 6 2 2 2 4" xfId="14397" xr:uid="{0D728C46-3C6A-4464-9C82-F07151C98568}"/>
    <cellStyle name="Normal 2 2 4 6 2 2 3" xfId="6850" xr:uid="{0B664914-040C-4665-956D-86BF111E755C}"/>
    <cellStyle name="Normal 2 2 4 6 2 2 3 2" xfId="27589" xr:uid="{6A89B77E-4289-4DA1-944E-CB57D2DAA56D}"/>
    <cellStyle name="Normal 2 2 4 6 2 2 3 3" xfId="26265" xr:uid="{EC9512CA-C58B-4D06-99AC-3C5FD4248845}"/>
    <cellStyle name="Normal 2 2 4 6 2 2 3 4" xfId="17230" xr:uid="{B2A6C6E6-82B8-4283-9B95-5C54C6FF9011}"/>
    <cellStyle name="Normal 2 2 4 6 2 2 4" xfId="9683" xr:uid="{ECF8B02D-BFC9-4E55-948F-51C97DFF27FF}"/>
    <cellStyle name="Normal 2 2 4 6 2 2 4 2" xfId="29392" xr:uid="{88881E2F-0548-4190-8AF6-A4882BDCE985}"/>
    <cellStyle name="Normal 2 2 4 6 2 2 4 3" xfId="20063" xr:uid="{B31E253D-8024-4A47-AFDB-25E18C2B9E79}"/>
    <cellStyle name="Normal 2 2 4 6 2 2 5" xfId="24900" xr:uid="{3B3188CC-9711-4848-B304-6AC79D714848}"/>
    <cellStyle name="Normal 2 2 4 6 2 2 6" xfId="13711" xr:uid="{19CF3CF2-897B-40BC-9648-B06F6E9BB3B7}"/>
    <cellStyle name="Normal 2 2 4 6 2 3" xfId="2726" xr:uid="{00000000-0005-0000-0000-0000F5030000}"/>
    <cellStyle name="Normal 2 2 4 6 2 3 2" xfId="5944" xr:uid="{097181E5-E9EF-4068-A7B0-C2E9A0CE2964}"/>
    <cellStyle name="Normal 2 2 4 6 2 3 2 2" xfId="25921" xr:uid="{33E1FBD7-6340-4522-A1AA-5C3BA1F6A282}"/>
    <cellStyle name="Normal 2 2 4 6 2 3 2 3" xfId="15397" xr:uid="{DBB5A473-A32C-402B-B3B4-21588613500B}"/>
    <cellStyle name="Normal 2 2 4 6 2 3 3" xfId="7850" xr:uid="{9C6DD874-62BE-43DA-90E7-F209C302BF99}"/>
    <cellStyle name="Normal 2 2 4 6 2 3 3 2" xfId="18230" xr:uid="{639DEB33-012B-46D6-8F0F-91E06600082D}"/>
    <cellStyle name="Normal 2 2 4 6 2 3 4" xfId="10683" xr:uid="{E1C6315D-D5CA-4D48-B7FC-14D7D3071883}"/>
    <cellStyle name="Normal 2 2 4 6 2 3 4 2" xfId="21063" xr:uid="{D5C3D8F6-159B-4B67-8E32-3A911C78227A}"/>
    <cellStyle name="Normal 2 2 4 6 2 3 5" xfId="23799" xr:uid="{FA297568-3CB1-411A-AC70-981E9323BBE1}"/>
    <cellStyle name="Normal 2 2 4 6 2 3 6" xfId="13158" xr:uid="{24E3AC71-5FC0-4017-AF6F-8D84BF9CF3A7}"/>
    <cellStyle name="Normal 2 2 4 6 2 4" xfId="4160" xr:uid="{03476FED-558C-4760-B4EB-47358C077E06}"/>
    <cellStyle name="Normal 2 2 4 6 2 4 2" xfId="8932" xr:uid="{6A46078A-F71C-4CA8-8D27-B8BA2ACF1924}"/>
    <cellStyle name="Normal 2 2 4 6 2 4 2 2" xfId="29029" xr:uid="{970C6B59-BE74-4C8C-AE0B-C6EBFC61C049}"/>
    <cellStyle name="Normal 2 2 4 6 2 4 2 3" xfId="19312" xr:uid="{402AEF9B-3CED-4965-897A-F23E5F30F708}"/>
    <cellStyle name="Normal 2 2 4 6 2 4 3" xfId="11765" xr:uid="{DDF0B2F5-943A-4FA8-AAE5-0E74BDEE1E97}"/>
    <cellStyle name="Normal 2 2 4 6 2 4 3 2" xfId="22145" xr:uid="{7496990B-87AF-4E35-B2B5-7886D0C741E7}"/>
    <cellStyle name="Normal 2 2 4 6 2 4 4" xfId="24040" xr:uid="{11263EB5-1908-4096-94F6-39CED5DCE089}"/>
    <cellStyle name="Normal 2 2 4 6 2 4 5" xfId="16479" xr:uid="{763711D8-4B1F-48E5-8D67-CFB6C4EF2B1A}"/>
    <cellStyle name="Normal 2 2 4 6 2 5" xfId="5099" xr:uid="{5B0DE48B-48A5-4772-851F-D348BCBE3BC1}"/>
    <cellStyle name="Normal 2 2 4 6 2 5 2" xfId="27307" xr:uid="{C233E342-3D47-450D-A863-7E068B132F55}"/>
    <cellStyle name="Normal 2 2 4 6 2 5 3" xfId="14396" xr:uid="{DE79CD2B-93A7-4E8F-A966-F54B37EC6E8A}"/>
    <cellStyle name="Normal 2 2 4 6 2 6" xfId="6849" xr:uid="{650B39C0-4DC4-488C-B526-156F8448FE1F}"/>
    <cellStyle name="Normal 2 2 4 6 2 6 2" xfId="17229" xr:uid="{9E3FA734-3C77-41FD-BC5E-8E9D32E8977C}"/>
    <cellStyle name="Normal 2 2 4 6 2 7" xfId="9682" xr:uid="{750A2031-CD1B-490F-8E57-185A083316C3}"/>
    <cellStyle name="Normal 2 2 4 6 2 7 2" xfId="20062" xr:uid="{5CA5386B-9504-433E-91B6-CD51CEFBCFA7}"/>
    <cellStyle name="Normal 2 2 4 6 2 8" xfId="25195" xr:uid="{D47530D6-7C98-4AEE-A645-55465B1523EE}"/>
    <cellStyle name="Normal 2 2 4 6 2 9" xfId="12716" xr:uid="{0C09109B-2439-474B-A7A8-61D74E5FE4F9}"/>
    <cellStyle name="Normal 2 2 4 6 3" xfId="748" xr:uid="{00000000-0005-0000-0000-000098040000}"/>
    <cellStyle name="Normal 2 2 4 6 3 2" xfId="4462" xr:uid="{7330F69A-9662-402D-84C8-CE37C86C70B6}"/>
    <cellStyle name="Normal 2 2 4 6 3 2 2" xfId="9234" xr:uid="{F66737E9-F7B4-415B-AAFF-680329B87C7D}"/>
    <cellStyle name="Normal 2 2 4 6 3 2 2 2" xfId="29225" xr:uid="{25CC22C7-AD63-407B-917E-350BC90BCFCC}"/>
    <cellStyle name="Normal 2 2 4 6 3 2 2 3" xfId="19614" xr:uid="{7D092387-7A31-4587-93AD-E53A488CE09F}"/>
    <cellStyle name="Normal 2 2 4 6 3 2 3" xfId="12067" xr:uid="{F25645DE-D19B-4823-A2C9-21182D451357}"/>
    <cellStyle name="Normal 2 2 4 6 3 2 3 2" xfId="22447" xr:uid="{DE7A291A-C6FA-49E4-A648-15B5868CA022}"/>
    <cellStyle name="Normal 2 2 4 6 3 2 4" xfId="25628" xr:uid="{961A35DF-A680-458F-BDFC-15EA7762F7C6}"/>
    <cellStyle name="Normal 2 2 4 6 3 2 5" xfId="16781" xr:uid="{45304DF5-304B-40CE-8DD6-527F6694A510}"/>
    <cellStyle name="Normal 2 2 4 6 3 3" xfId="5101" xr:uid="{E152507B-B35A-48CB-BE11-9449DAD2C94A}"/>
    <cellStyle name="Normal 2 2 4 6 3 3 2" xfId="26786" xr:uid="{6ACD856D-043C-4264-863E-20ED6A935079}"/>
    <cellStyle name="Normal 2 2 4 6 3 3 3" xfId="28605" xr:uid="{CA3D05CE-942F-439B-9CF4-61BD721E077E}"/>
    <cellStyle name="Normal 2 2 4 6 3 3 4" xfId="14398" xr:uid="{DA712E4B-0D62-4FAB-BC0F-DD6102EBE473}"/>
    <cellStyle name="Normal 2 2 4 6 3 4" xfId="6851" xr:uid="{96C93305-6539-4C43-96C2-490DD1F7C22A}"/>
    <cellStyle name="Normal 2 2 4 6 3 4 2" xfId="26749" xr:uid="{364AD7D8-C916-4CA7-AEF0-0AEA75DC43B4}"/>
    <cellStyle name="Normal 2 2 4 6 3 4 3" xfId="26455" xr:uid="{2092BBCB-E2F2-4FEF-9B78-6423CD5EF474}"/>
    <cellStyle name="Normal 2 2 4 6 3 4 4" xfId="17231" xr:uid="{CEB8FDED-9EE5-49A8-92B0-E51BA542DA1A}"/>
    <cellStyle name="Normal 2 2 4 6 3 5" xfId="9684" xr:uid="{B907490F-0F92-4428-AF5C-CC9B08CE2475}"/>
    <cellStyle name="Normal 2 2 4 6 3 5 2" xfId="29393" xr:uid="{467430A6-D7E5-446B-968E-BBF14BBD1DC5}"/>
    <cellStyle name="Normal 2 2 4 6 3 5 3" xfId="20064" xr:uid="{37F73F47-AB18-498A-819F-4C4909409898}"/>
    <cellStyle name="Normal 2 2 4 6 3 6" xfId="23947" xr:uid="{4ED4925B-2F87-4160-AB4C-8081076A4EFF}"/>
    <cellStyle name="Normal 2 2 4 6 3 7" xfId="13712" xr:uid="{5C44CE8F-0823-40A9-944C-F0638CEADC5A}"/>
    <cellStyle name="Normal 2 2 4 6 4" xfId="749" xr:uid="{00000000-0005-0000-0000-000099040000}"/>
    <cellStyle name="Normal 2 2 4 6 4 2" xfId="5102" xr:uid="{CB0DDAC2-3BDC-4EBC-826D-3D10D9F4216E}"/>
    <cellStyle name="Normal 2 2 4 6 4 2 2" xfId="23258" xr:uid="{A37EABCB-3C05-4388-B83B-6F7F0B1D503D}"/>
    <cellStyle name="Normal 2 2 4 6 4 2 3" xfId="27397" xr:uid="{706743A4-1EA8-4D2D-A03F-A7D92C4AF5D7}"/>
    <cellStyle name="Normal 2 2 4 6 4 2 4" xfId="14399" xr:uid="{0A8DEE1E-2232-4BB7-816A-E83C3A045AC9}"/>
    <cellStyle name="Normal 2 2 4 6 4 3" xfId="6852" xr:uid="{B5DFA1EF-242D-49FA-913E-D8FFA076E054}"/>
    <cellStyle name="Normal 2 2 4 6 4 3 2" xfId="27120" xr:uid="{A4D89A8C-4198-4AAB-9EEE-F4B4DE912F96}"/>
    <cellStyle name="Normal 2 2 4 6 4 3 3" xfId="17232" xr:uid="{0A98C1B7-B01A-4358-89A1-5B9E85B29CC6}"/>
    <cellStyle name="Normal 2 2 4 6 4 4" xfId="9685" xr:uid="{E5525FD3-D61F-4547-A6E1-6E33C8E543F0}"/>
    <cellStyle name="Normal 2 2 4 6 4 4 2" xfId="20065" xr:uid="{04AB415C-7312-4AD5-97CC-F7293E8F944B}"/>
    <cellStyle name="Normal 2 2 4 6 4 5" xfId="23321" xr:uid="{8246FBCD-0BAF-41D1-92FD-9938F93EC46A}"/>
    <cellStyle name="Normal 2 2 4 6 4 6" xfId="13414" xr:uid="{4CACB45E-42BB-480A-8E48-8F7400E53665}"/>
    <cellStyle name="Normal 2 2 4 6 5" xfId="2575" xr:uid="{00000000-0005-0000-0000-0000F8030000}"/>
    <cellStyle name="Normal 2 2 4 6 5 2" xfId="5840" xr:uid="{D55F8470-9350-4F88-81CE-34F8E67365BC}"/>
    <cellStyle name="Normal 2 2 4 6 5 2 2" xfId="27905" xr:uid="{CD0810B1-AF7E-4A50-89DB-B411BEB470A4}"/>
    <cellStyle name="Normal 2 2 4 6 5 2 3" xfId="15247" xr:uid="{6E0253C7-F98E-4082-8F5A-D233E96C0250}"/>
    <cellStyle name="Normal 2 2 4 6 5 3" xfId="7700" xr:uid="{A9121AD8-9572-486C-ABD9-3BE1DA4E1649}"/>
    <cellStyle name="Normal 2 2 4 6 5 3 2" xfId="18080" xr:uid="{171B1402-D0A5-4AE5-B492-E52ECE4AF0E1}"/>
    <cellStyle name="Normal 2 2 4 6 5 4" xfId="10533" xr:uid="{938E4951-2C90-4BBF-B998-927A9BEA4420}"/>
    <cellStyle name="Normal 2 2 4 6 5 4 2" xfId="20913" xr:uid="{AD8DB3CC-8555-4B5B-B0A9-45C6797B4CED}"/>
    <cellStyle name="Normal 2 2 4 6 5 5" xfId="25385" xr:uid="{AC43E61B-4C90-4F5B-82B0-896CBC252D0C}"/>
    <cellStyle name="Normal 2 2 4 6 5 6" xfId="12963" xr:uid="{CFBB2030-7CEA-4E30-8F61-C5FFD0B0D402}"/>
    <cellStyle name="Normal 2 2 4 6 6" xfId="2324" xr:uid="{00000000-0005-0000-0000-0000F2030000}"/>
    <cellStyle name="Normal 2 2 4 6 6 2" xfId="7451" xr:uid="{ABE5D2F9-96EB-45E4-A55C-169970B161FA}"/>
    <cellStyle name="Normal 2 2 4 6 6 2 2" xfId="28385" xr:uid="{9315E1BC-311A-4EF1-BCA4-B5609EB70199}"/>
    <cellStyle name="Normal 2 2 4 6 6 2 3" xfId="17831" xr:uid="{7B1AE74E-8CC0-4110-8D46-82545F55D897}"/>
    <cellStyle name="Normal 2 2 4 6 6 3" xfId="10284" xr:uid="{C18AD641-BFF8-49C0-91EB-9BD0A2E611B2}"/>
    <cellStyle name="Normal 2 2 4 6 6 3 2" xfId="20664" xr:uid="{9645759D-6B02-4C27-B4E3-7151ADFD3856}"/>
    <cellStyle name="Normal 2 2 4 6 6 4" xfId="23908" xr:uid="{726C56AC-C7AD-4BB8-94D0-7C28A14E31C1}"/>
    <cellStyle name="Normal 2 2 4 6 6 5" xfId="14998" xr:uid="{0576DE7E-BB35-4999-BF7F-F6F4FD5AD241}"/>
    <cellStyle name="Normal 2 2 4 6 7" xfId="3931" xr:uid="{0253A996-D2CD-4E24-B041-2E924C7EE5D0}"/>
    <cellStyle name="Normal 2 2 4 6 7 2" xfId="8763" xr:uid="{79901FCA-833D-4A54-A8C2-616BBA1A916D}"/>
    <cellStyle name="Normal 2 2 4 6 7 2 2" xfId="19143" xr:uid="{7A5BCC12-6465-4CF0-820E-1300D5C2642E}"/>
    <cellStyle name="Normal 2 2 4 6 7 3" xfId="11596" xr:uid="{B37C41D0-DA10-479B-896A-EAC3E6365F6A}"/>
    <cellStyle name="Normal 2 2 4 6 7 3 2" xfId="21976" xr:uid="{34BF8363-34E8-4710-919C-B5437A143794}"/>
    <cellStyle name="Normal 2 2 4 6 7 4" xfId="27568" xr:uid="{680FC575-4081-4D11-A822-875D2B12E9FE}"/>
    <cellStyle name="Normal 2 2 4 6 7 5" xfId="16310" xr:uid="{E949FF74-B171-4799-B296-50C791561D41}"/>
    <cellStyle name="Normal 2 2 4 6 8" xfId="5098" xr:uid="{936B60CE-480B-492E-B494-E803B02EA797}"/>
    <cellStyle name="Normal 2 2 4 6 8 2" xfId="14395" xr:uid="{9C8D84A7-D29E-4AF2-A394-686938E6A0F1}"/>
    <cellStyle name="Normal 2 2 4 6 9" xfId="6848" xr:uid="{BA243AF1-8DCD-4A81-B9F9-E559A354E78C}"/>
    <cellStyle name="Normal 2 2 4 6 9 2" xfId="17228" xr:uid="{8FB6BE78-4246-48EC-8844-40F41EE1961D}"/>
    <cellStyle name="Normal 2 2 4 7" xfId="750" xr:uid="{00000000-0005-0000-0000-00009A040000}"/>
    <cellStyle name="Normal 2 2 4 7 10" xfId="12559" xr:uid="{A84CC9C2-4F32-46FF-9BD2-C66250EB10AB}"/>
    <cellStyle name="Normal 2 2 4 7 2" xfId="751" xr:uid="{00000000-0005-0000-0000-00009B040000}"/>
    <cellStyle name="Normal 2 2 4 7 2 2" xfId="2900" xr:uid="{00000000-0005-0000-0000-0000FB030000}"/>
    <cellStyle name="Normal 2 2 4 7 2 2 2" xfId="6086" xr:uid="{D1672633-0CE3-4AB2-A8FB-213FF68619D0}"/>
    <cellStyle name="Normal 2 2 4 7 2 2 2 2" xfId="28556" xr:uid="{1C959889-FC8B-40DE-87FE-7ED0C4F8199F}"/>
    <cellStyle name="Normal 2 2 4 7 2 2 2 3" xfId="25907" xr:uid="{8F001275-F335-426A-9D11-0BBF99DBB86A}"/>
    <cellStyle name="Normal 2 2 4 7 2 2 2 4" xfId="15564" xr:uid="{11654B7D-CF22-487E-8E64-0975FA9828A7}"/>
    <cellStyle name="Normal 2 2 4 7 2 2 3" xfId="8017" xr:uid="{57DD36D5-239A-471A-9BDF-6CC9F7686FDD}"/>
    <cellStyle name="Normal 2 2 4 7 2 2 3 2" xfId="28021" xr:uid="{8BBA0471-8E5E-4401-9D22-993FEB5F0484}"/>
    <cellStyle name="Normal 2 2 4 7 2 2 3 3" xfId="18397" xr:uid="{3DD4EEF6-6F14-4ABE-A655-83DBE3966C3E}"/>
    <cellStyle name="Normal 2 2 4 7 2 2 4" xfId="10850" xr:uid="{99237510-E4FF-4E57-97D3-E22A69F1C28A}"/>
    <cellStyle name="Normal 2 2 4 7 2 2 4 2" xfId="21230" xr:uid="{A9BE7BEC-33A2-4079-9BCD-3155E9C924BF}"/>
    <cellStyle name="Normal 2 2 4 7 2 2 5" xfId="24189" xr:uid="{40880786-28E2-462C-9CA3-3461A9983DB4}"/>
    <cellStyle name="Normal 2 2 4 7 2 2 6" xfId="13415" xr:uid="{040DB001-46ED-4B9D-8CF8-263D3E06FB8D}"/>
    <cellStyle name="Normal 2 2 4 7 2 3" xfId="5104" xr:uid="{D98481B5-F162-4968-90DE-896C1D2C6025}"/>
    <cellStyle name="Normal 2 2 4 7 2 3 2" xfId="24033" xr:uid="{DF5802CA-525D-42F7-B9C3-76DCA748B93A}"/>
    <cellStyle name="Normal 2 2 4 7 2 3 3" xfId="27985" xr:uid="{5100A763-53F0-49D1-8206-EE3B8D33A67D}"/>
    <cellStyle name="Normal 2 2 4 7 2 3 4" xfId="14401" xr:uid="{3B12B2D5-3771-43FB-A972-AAB3FD3F98C8}"/>
    <cellStyle name="Normal 2 2 4 7 2 4" xfId="6854" xr:uid="{0549BF0E-63BE-483D-A9FB-AB3A68DEAA03}"/>
    <cellStyle name="Normal 2 2 4 7 2 4 2" xfId="27448" xr:uid="{AAD5E344-5403-489D-A80B-AF9E9410FA21}"/>
    <cellStyle name="Normal 2 2 4 7 2 4 3" xfId="27003" xr:uid="{EDE1D26F-F4E3-4F0A-BF3A-52D293CDBC9A}"/>
    <cellStyle name="Normal 2 2 4 7 2 4 4" xfId="17234" xr:uid="{FF016738-F27F-417C-9A78-EE27EFA00488}"/>
    <cellStyle name="Normal 2 2 4 7 2 5" xfId="9687" xr:uid="{32686D98-33B7-44AC-A821-CBA9D2EC8E01}"/>
    <cellStyle name="Normal 2 2 4 7 2 5 2" xfId="29394" xr:uid="{219DDE4D-DA0C-4DBC-9B95-FB5CABE03346}"/>
    <cellStyle name="Normal 2 2 4 7 2 5 3" xfId="20067" xr:uid="{8D6D179A-7B7C-4245-8DB9-466670454DA9}"/>
    <cellStyle name="Normal 2 2 4 7 2 6" xfId="24969" xr:uid="{993EE3C4-9623-472B-9DED-747B919991F0}"/>
    <cellStyle name="Normal 2 2 4 7 2 7" xfId="12717" xr:uid="{0ACD6325-E9C2-4870-A3E4-0E7A76B61CA1}"/>
    <cellStyle name="Normal 2 2 4 7 3" xfId="752" xr:uid="{00000000-0005-0000-0000-00009C040000}"/>
    <cellStyle name="Normal 2 2 4 7 3 2" xfId="5105" xr:uid="{6DFF040E-53E1-4A1F-8A2D-959BB37C925D}"/>
    <cellStyle name="Normal 2 2 4 7 3 2 2" xfId="26351" xr:uid="{84FE70B8-6F80-491C-810F-162E111B6F84}"/>
    <cellStyle name="Normal 2 2 4 7 3 2 3" xfId="27427" xr:uid="{8D815429-2118-436E-97A4-6696CCB56EBD}"/>
    <cellStyle name="Normal 2 2 4 7 3 2 4" xfId="14402" xr:uid="{46FAE356-2463-45C2-9F99-83C39A793B2C}"/>
    <cellStyle name="Normal 2 2 4 7 3 3" xfId="6855" xr:uid="{0104E5D0-EAD1-494C-8920-B169FB26914C}"/>
    <cellStyle name="Normal 2 2 4 7 3 3 2" xfId="28192" xr:uid="{3B2F3915-BA7C-4299-9E7C-AD048CB937BF}"/>
    <cellStyle name="Normal 2 2 4 7 3 3 3" xfId="27546" xr:uid="{84180369-05F0-4732-BF96-E7CD61F19DBF}"/>
    <cellStyle name="Normal 2 2 4 7 3 3 4" xfId="17235" xr:uid="{8C3EA7D5-E4C3-4EDA-B41A-C9B21AC8D6C7}"/>
    <cellStyle name="Normal 2 2 4 7 3 4" xfId="9688" xr:uid="{E81C82B7-49CF-418D-B5C5-654A059558DA}"/>
    <cellStyle name="Normal 2 2 4 7 3 4 2" xfId="29395" xr:uid="{E8F08881-EDF5-4928-807A-49C24B182F27}"/>
    <cellStyle name="Normal 2 2 4 7 3 4 3" xfId="20068" xr:uid="{4F83EB01-C14C-4467-B242-A37FE080BB95}"/>
    <cellStyle name="Normal 2 2 4 7 3 5" xfId="22736" xr:uid="{BC95FB77-84E7-4FB9-A22D-855689978816}"/>
    <cellStyle name="Normal 2 2 4 7 3 6" xfId="13159" xr:uid="{EE48FD3A-1578-401E-AB50-98362CF46FCB}"/>
    <cellStyle name="Normal 2 2 4 7 4" xfId="2325" xr:uid="{00000000-0005-0000-0000-0000F9030000}"/>
    <cellStyle name="Normal 2 2 4 7 4 2" xfId="7452" xr:uid="{8E9AB872-5246-43FE-8812-B115D7DEFFA9}"/>
    <cellStyle name="Normal 2 2 4 7 4 2 2" xfId="26378" xr:uid="{F2632576-B911-4F69-AB59-34812F4BAA8C}"/>
    <cellStyle name="Normal 2 2 4 7 4 2 3" xfId="17832" xr:uid="{A38E2EDF-F0E9-4CBD-874D-0A76FC2AD407}"/>
    <cellStyle name="Normal 2 2 4 7 4 3" xfId="10285" xr:uid="{D29B55B2-216A-4C7A-AEE1-F71C550B6FB5}"/>
    <cellStyle name="Normal 2 2 4 7 4 3 2" xfId="20665" xr:uid="{D21C6EAF-4364-4EAB-909B-E7E99C6B2204}"/>
    <cellStyle name="Normal 2 2 4 7 4 4" xfId="24483" xr:uid="{E4B9A227-3D1F-4501-A43D-61031628010D}"/>
    <cellStyle name="Normal 2 2 4 7 4 5" xfId="14999" xr:uid="{7FCD3262-D20A-4297-8866-420DDA1C7A3D}"/>
    <cellStyle name="Normal 2 2 4 7 5" xfId="3932" xr:uid="{6EC19484-4BD6-4EB8-AE32-A39D25AD16FE}"/>
    <cellStyle name="Normal 2 2 4 7 5 2" xfId="8764" xr:uid="{73754C41-612A-41E8-901E-AB6FE2BAD6E8}"/>
    <cellStyle name="Normal 2 2 4 7 5 2 2" xfId="28978" xr:uid="{5E864213-EB0E-43D1-8F38-0874B8514DC9}"/>
    <cellStyle name="Normal 2 2 4 7 5 2 3" xfId="19144" xr:uid="{0803944F-164E-4F60-86C8-BC780592A3B2}"/>
    <cellStyle name="Normal 2 2 4 7 5 3" xfId="11597" xr:uid="{4BF4557A-146A-4BA6-A272-B8239517D366}"/>
    <cellStyle name="Normal 2 2 4 7 5 3 2" xfId="21977" xr:uid="{D6CE5784-B309-46E9-A25F-6CC6D18AF4D3}"/>
    <cellStyle name="Normal 2 2 4 7 5 4" xfId="24985" xr:uid="{5C974657-1934-4805-A930-68EAF4AC1099}"/>
    <cellStyle name="Normal 2 2 4 7 5 5" xfId="16311" xr:uid="{CFD910A6-E944-44FE-8E2F-5EA777801BBF}"/>
    <cellStyle name="Normal 2 2 4 7 6" xfId="5103" xr:uid="{1932CE5B-C50B-4EFF-B7CB-A9E5A022477B}"/>
    <cellStyle name="Normal 2 2 4 7 6 2" xfId="25952" xr:uid="{CFF717FA-05AD-46D8-850B-8D2E58D40A8C}"/>
    <cellStyle name="Normal 2 2 4 7 6 3" xfId="26674" xr:uid="{E111098F-AFA7-4CCE-962C-37AF717C404E}"/>
    <cellStyle name="Normal 2 2 4 7 6 4" xfId="14400" xr:uid="{4822C81E-E503-4DF6-BFA4-3B9CB28E8070}"/>
    <cellStyle name="Normal 2 2 4 7 7" xfId="6853" xr:uid="{32ECFB42-B472-461E-8E4D-3BD3B487A936}"/>
    <cellStyle name="Normal 2 2 4 7 7 2" xfId="28248" xr:uid="{5AA28F78-518E-4557-8FBE-A496E111D902}"/>
    <cellStyle name="Normal 2 2 4 7 7 3" xfId="17233" xr:uid="{C6000307-F52C-4BEB-8329-8F3EDA3EC909}"/>
    <cellStyle name="Normal 2 2 4 7 8" xfId="9686" xr:uid="{97413759-2B48-47AD-8755-4FCAB4A43997}"/>
    <cellStyle name="Normal 2 2 4 7 8 2" xfId="20066" xr:uid="{0B0C9FF6-EA2E-49C2-9A07-C6CE92A892D8}"/>
    <cellStyle name="Normal 2 2 4 7 9" xfId="23329" xr:uid="{7DDB72A9-D38E-4403-BED6-3B8168EA25EF}"/>
    <cellStyle name="Normal 2 2 4 8" xfId="753" xr:uid="{00000000-0005-0000-0000-00009D040000}"/>
    <cellStyle name="Normal 2 2 4 8 10" xfId="12560" xr:uid="{32CA0D4E-5782-4605-83FA-ACC72F4C4BB5}"/>
    <cellStyle name="Normal 2 2 4 8 2" xfId="754" xr:uid="{00000000-0005-0000-0000-00009E040000}"/>
    <cellStyle name="Normal 2 2 4 8 2 2" xfId="2901" xr:uid="{00000000-0005-0000-0000-0000FF030000}"/>
    <cellStyle name="Normal 2 2 4 8 2 2 2" xfId="6087" xr:uid="{81B93BA7-0481-43DF-A36F-5CE48CEFE222}"/>
    <cellStyle name="Normal 2 2 4 8 2 2 2 2" xfId="28697" xr:uid="{92825357-97A2-4968-B35F-509D1BC4CA4A}"/>
    <cellStyle name="Normal 2 2 4 8 2 2 2 3" xfId="26405" xr:uid="{532AA994-CE39-44C3-B884-43433BD34ECF}"/>
    <cellStyle name="Normal 2 2 4 8 2 2 2 4" xfId="15565" xr:uid="{F62F46BC-FB1C-4F80-9C66-FB1016B78BB6}"/>
    <cellStyle name="Normal 2 2 4 8 2 2 3" xfId="8018" xr:uid="{C4477A8C-5ABF-4DE9-8D04-8E42E0273B2E}"/>
    <cellStyle name="Normal 2 2 4 8 2 2 3 2" xfId="27317" xr:uid="{5A2A4D99-7821-4384-B91B-B843AC2D5F05}"/>
    <cellStyle name="Normal 2 2 4 8 2 2 3 3" xfId="18398" xr:uid="{1AC00D83-D570-4BD7-A53C-D34C9487E60D}"/>
    <cellStyle name="Normal 2 2 4 8 2 2 4" xfId="10851" xr:uid="{69F8C10D-76FA-4BF2-806D-375BB6610C29}"/>
    <cellStyle name="Normal 2 2 4 8 2 2 4 2" xfId="21231" xr:uid="{4812ECD6-E7A3-4616-96F3-94220565C236}"/>
    <cellStyle name="Normal 2 2 4 8 2 2 5" xfId="23889" xr:uid="{D0A8F8A3-A91C-43D7-BE81-33053183A953}"/>
    <cellStyle name="Normal 2 2 4 8 2 2 6" xfId="13416" xr:uid="{AE453CB6-F32A-46A0-AF95-91789D4EACC5}"/>
    <cellStyle name="Normal 2 2 4 8 2 3" xfId="5107" xr:uid="{DB813F9E-A43F-4C2F-87C4-F8B6A7E453A0}"/>
    <cellStyle name="Normal 2 2 4 8 2 3 2" xfId="25412" xr:uid="{D93FA058-6584-4C89-85BD-BA2574BF9E41}"/>
    <cellStyle name="Normal 2 2 4 8 2 3 3" xfId="28724" xr:uid="{85FE7ED1-616F-433E-9200-FABB160D4E56}"/>
    <cellStyle name="Normal 2 2 4 8 2 3 4" xfId="14404" xr:uid="{9583504A-261F-452C-B37E-3EC77A52BE3A}"/>
    <cellStyle name="Normal 2 2 4 8 2 4" xfId="6857" xr:uid="{94890C13-01D7-42A6-8830-61704C453C5F}"/>
    <cellStyle name="Normal 2 2 4 8 2 4 2" xfId="27560" xr:uid="{718D7577-4391-44FA-92D4-A012F591A01E}"/>
    <cellStyle name="Normal 2 2 4 8 2 4 3" xfId="27910" xr:uid="{33DDC1B7-9348-4346-B1B0-344D7FE5F0FB}"/>
    <cellStyle name="Normal 2 2 4 8 2 4 4" xfId="17237" xr:uid="{6A192F55-26CB-42A8-BB47-F8AB6CE2A948}"/>
    <cellStyle name="Normal 2 2 4 8 2 5" xfId="9690" xr:uid="{162645F1-BB41-405B-B2CF-FF2F251B15CD}"/>
    <cellStyle name="Normal 2 2 4 8 2 5 2" xfId="29396" xr:uid="{4A2FDDC8-5FE2-4D91-BB6F-DD067E5803D9}"/>
    <cellStyle name="Normal 2 2 4 8 2 5 3" xfId="20070" xr:uid="{CAEC0F4D-14FE-4FD2-BFAD-BCA0517ECD87}"/>
    <cellStyle name="Normal 2 2 4 8 2 6" xfId="24469" xr:uid="{D161FA43-D894-4061-AB2A-055B1184F6CC}"/>
    <cellStyle name="Normal 2 2 4 8 2 7" xfId="12718" xr:uid="{FD9DC352-557C-433E-B437-1B8BFAAF289D}"/>
    <cellStyle name="Normal 2 2 4 8 3" xfId="755" xr:uid="{00000000-0005-0000-0000-00009F040000}"/>
    <cellStyle name="Normal 2 2 4 8 3 2" xfId="5108" xr:uid="{377D69C9-5980-4DCB-B509-CAA57B5EF02B}"/>
    <cellStyle name="Normal 2 2 4 8 3 2 2" xfId="26076" xr:uid="{95AB3D3C-9692-44B1-AF1E-6003C00932B8}"/>
    <cellStyle name="Normal 2 2 4 8 3 2 3" xfId="28145" xr:uid="{AD91A6B3-3953-4D80-A3E5-56B33553AFE7}"/>
    <cellStyle name="Normal 2 2 4 8 3 2 4" xfId="14405" xr:uid="{A64939D6-7287-473F-83B0-154E8AA00CB4}"/>
    <cellStyle name="Normal 2 2 4 8 3 3" xfId="6858" xr:uid="{C5819798-7282-4495-AAAC-B34BD4D1EC1A}"/>
    <cellStyle name="Normal 2 2 4 8 3 3 2" xfId="26199" xr:uid="{F5C1E2EA-1320-42F9-A928-DFA42DC4D993}"/>
    <cellStyle name="Normal 2 2 4 8 3 3 3" xfId="27049" xr:uid="{4CBDBB3E-B16F-4122-95DB-FB0230654273}"/>
    <cellStyle name="Normal 2 2 4 8 3 3 4" xfId="17238" xr:uid="{A9986669-67E2-4138-90B3-6B303C2C7A93}"/>
    <cellStyle name="Normal 2 2 4 8 3 4" xfId="9691" xr:uid="{89BF3469-FD50-4158-B4DE-22359512A4C9}"/>
    <cellStyle name="Normal 2 2 4 8 3 4 2" xfId="29397" xr:uid="{BC80927C-0D6B-4EBF-9C1D-CAF9BC19A970}"/>
    <cellStyle name="Normal 2 2 4 8 3 4 3" xfId="20071" xr:uid="{9A90E804-665D-4ABF-BC26-00F32193523D}"/>
    <cellStyle name="Normal 2 2 4 8 3 5" xfId="22751" xr:uid="{8E5F7FD4-D4A3-4B56-BA6F-D16D7596C1D6}"/>
    <cellStyle name="Normal 2 2 4 8 3 6" xfId="13160" xr:uid="{C96E85DF-4609-4107-9437-3CE665E8D6FB}"/>
    <cellStyle name="Normal 2 2 4 8 4" xfId="2326" xr:uid="{00000000-0005-0000-0000-0000FD030000}"/>
    <cellStyle name="Normal 2 2 4 8 4 2" xfId="7453" xr:uid="{CC01D233-5639-4770-B1B2-D7BEA0CB8A60}"/>
    <cellStyle name="Normal 2 2 4 8 4 2 2" xfId="28658" xr:uid="{9C509E5B-75A2-410B-8ACF-64CE025ECF08}"/>
    <cellStyle name="Normal 2 2 4 8 4 2 3" xfId="17833" xr:uid="{E9D564C4-3480-4820-869A-E019842F16F6}"/>
    <cellStyle name="Normal 2 2 4 8 4 3" xfId="10286" xr:uid="{FFF21E9B-8D36-4EEB-9BA8-897C39CC07D9}"/>
    <cellStyle name="Normal 2 2 4 8 4 3 2" xfId="20666" xr:uid="{3E92D07A-643F-4BF0-B8C9-2F88F38F9764}"/>
    <cellStyle name="Normal 2 2 4 8 4 4" xfId="22846" xr:uid="{CD8555F5-3FF8-4616-ABB3-C682723A45B7}"/>
    <cellStyle name="Normal 2 2 4 8 4 5" xfId="15000" xr:uid="{C3274E2A-2A7D-4E42-AB32-C9AB31EABB58}"/>
    <cellStyle name="Normal 2 2 4 8 5" xfId="3933" xr:uid="{7361772D-B82B-4655-AEBF-51CF7CC244A8}"/>
    <cellStyle name="Normal 2 2 4 8 5 2" xfId="8765" xr:uid="{1B34E587-146B-4D91-9943-0CE61867449D}"/>
    <cellStyle name="Normal 2 2 4 8 5 2 2" xfId="28979" xr:uid="{F700DE6E-3B5A-47B5-946D-75009DB66DEE}"/>
    <cellStyle name="Normal 2 2 4 8 5 2 3" xfId="19145" xr:uid="{6660985C-A164-46AD-9112-35152CED6F8B}"/>
    <cellStyle name="Normal 2 2 4 8 5 3" xfId="11598" xr:uid="{33878D3A-3CD1-4E46-BB49-6C4AF87F9BFA}"/>
    <cellStyle name="Normal 2 2 4 8 5 3 2" xfId="21978" xr:uid="{9B7005BD-4C6A-41F0-922D-4033D90161AE}"/>
    <cellStyle name="Normal 2 2 4 8 5 4" xfId="25697" xr:uid="{6F10DFCA-DA95-48F8-8245-4C0B4D79A6CC}"/>
    <cellStyle name="Normal 2 2 4 8 5 5" xfId="16312" xr:uid="{0648896E-AFE5-4D58-A04A-4BCBF2A07429}"/>
    <cellStyle name="Normal 2 2 4 8 6" xfId="5106" xr:uid="{B3B202DA-A825-4586-87CB-57A17D06604F}"/>
    <cellStyle name="Normal 2 2 4 8 6 2" xfId="27904" xr:uid="{CB558D48-4D54-4F06-9868-10E5E13B013B}"/>
    <cellStyle name="Normal 2 2 4 8 6 3" xfId="26333" xr:uid="{B8ED6CF3-EB6D-405D-8C03-E2FC62683F3B}"/>
    <cellStyle name="Normal 2 2 4 8 6 4" xfId="14403" xr:uid="{B7CF0047-6FBB-45CC-B3F0-FF59C62A227E}"/>
    <cellStyle name="Normal 2 2 4 8 7" xfId="6856" xr:uid="{6365EC70-1142-428C-B033-0EBE2A2CDFDD}"/>
    <cellStyle name="Normal 2 2 4 8 7 2" xfId="28354" xr:uid="{DB6B6716-5184-43BD-BF54-E77FEFAD1D61}"/>
    <cellStyle name="Normal 2 2 4 8 7 3" xfId="17236" xr:uid="{18307660-AD9E-4E68-9AE1-CE1582228D00}"/>
    <cellStyle name="Normal 2 2 4 8 8" xfId="9689" xr:uid="{D35338E7-E3BF-488C-9B96-0E426D4BB067}"/>
    <cellStyle name="Normal 2 2 4 8 8 2" xfId="20069" xr:uid="{E238607D-A999-410C-9B1F-8E45C7B8AB45}"/>
    <cellStyle name="Normal 2 2 4 8 9" xfId="22970" xr:uid="{470A2003-D823-4710-917B-A3E7D9677BC3}"/>
    <cellStyle name="Normal 2 2 4 9" xfId="756" xr:uid="{00000000-0005-0000-0000-0000A0040000}"/>
    <cellStyle name="Normal 2 2 4 9 10" xfId="12553" xr:uid="{E518C3B1-334A-48C5-97B6-33F18364A5D7}"/>
    <cellStyle name="Normal 2 2 4 9 2" xfId="3173" xr:uid="{00000000-0005-0000-0000-000002040000}"/>
    <cellStyle name="Normal 2 2 4 9 2 2" xfId="6231" xr:uid="{F11B47A3-29BA-4007-84ED-4D04D29243FF}"/>
    <cellStyle name="Normal 2 2 4 9 2 2 2" xfId="25470" xr:uid="{66CE10FF-534B-4058-AD42-86FF0E5150F5}"/>
    <cellStyle name="Normal 2 2 4 9 2 2 3" xfId="28552" xr:uid="{DBB1BED7-6F71-4177-A931-711059B9E7E8}"/>
    <cellStyle name="Normal 2 2 4 9 2 2 4" xfId="15800" xr:uid="{D42B7806-2D3F-478B-86CE-37D54FD41BB0}"/>
    <cellStyle name="Normal 2 2 4 9 2 3" xfId="8253" xr:uid="{DC7CC9B1-D11B-4AB3-BA19-2099136C6ABE}"/>
    <cellStyle name="Normal 2 2 4 9 2 3 2" xfId="25895" xr:uid="{0E6D1423-5BA7-497A-8427-0234468C11A4}"/>
    <cellStyle name="Normal 2 2 4 9 2 3 3" xfId="28876" xr:uid="{25103BBB-BA6D-4BC5-BCA9-573FB85F1229}"/>
    <cellStyle name="Normal 2 2 4 9 2 3 4" xfId="18633" xr:uid="{01BB0F42-6E7C-4EA8-843A-4DDBDEBD024A}"/>
    <cellStyle name="Normal 2 2 4 9 2 4" xfId="11086" xr:uid="{F8267ABE-FEC8-4907-861C-0E80C19C9250}"/>
    <cellStyle name="Normal 2 2 4 9 2 4 2" xfId="29476" xr:uid="{BFCF8B5F-2897-4238-9AA0-E4349DC440F1}"/>
    <cellStyle name="Normal 2 2 4 9 2 4 3" xfId="21466" xr:uid="{02DCB4AC-7C5C-4862-B4C6-2137C1902CAA}"/>
    <cellStyle name="Normal 2 2 4 9 2 5" xfId="22656" xr:uid="{297B4BD9-F56E-4583-A2FD-50AFFB11EFA4}"/>
    <cellStyle name="Normal 2 2 4 9 2 6" xfId="13713" xr:uid="{B3BA8438-2044-4664-9A77-ACFEBD73A3F1}"/>
    <cellStyle name="Normal 2 2 4 9 3" xfId="2718" xr:uid="{00000000-0005-0000-0000-000003040000}"/>
    <cellStyle name="Normal 2 2 4 9 3 2" xfId="5936" xr:uid="{DCDB52EA-7D99-46B2-B6AE-5B437DAEB77B}"/>
    <cellStyle name="Normal 2 2 4 9 3 2 2" xfId="28105" xr:uid="{18B84544-6330-406A-9B39-C37BAFA32D7D}"/>
    <cellStyle name="Normal 2 2 4 9 3 2 3" xfId="15389" xr:uid="{CF49331E-440E-4490-90AB-A18BEE1A3F78}"/>
    <cellStyle name="Normal 2 2 4 9 3 3" xfId="7842" xr:uid="{89E2FCC4-2FE5-4D3E-BC74-3FFCADC4B390}"/>
    <cellStyle name="Normal 2 2 4 9 3 3 2" xfId="18222" xr:uid="{0F3B74CA-F6A3-4C5E-9CB6-891631FCF951}"/>
    <cellStyle name="Normal 2 2 4 9 3 4" xfId="10675" xr:uid="{2240138A-8FBC-407C-ACF6-161590020600}"/>
    <cellStyle name="Normal 2 2 4 9 3 4 2" xfId="21055" xr:uid="{8ADC96C3-7F78-4A33-9374-D7B3B595A145}"/>
    <cellStyle name="Normal 2 2 4 9 3 5" xfId="25042" xr:uid="{30CE1CF7-3C44-4686-BDEA-A21661A9C3B7}"/>
    <cellStyle name="Normal 2 2 4 9 3 6" xfId="13147" xr:uid="{D78EDF1A-DC7E-48C9-AD0D-51AF5DA0C825}"/>
    <cellStyle name="Normal 2 2 4 9 4" xfId="2319" xr:uid="{00000000-0005-0000-0000-000001040000}"/>
    <cellStyle name="Normal 2 2 4 9 4 2" xfId="7446" xr:uid="{DD4C7D60-C1DB-4967-8A65-349B90B70183}"/>
    <cellStyle name="Normal 2 2 4 9 4 2 2" xfId="27680" xr:uid="{BF95B59C-2FB6-46F3-A249-F7A7EA766CAD}"/>
    <cellStyle name="Normal 2 2 4 9 4 2 3" xfId="17826" xr:uid="{EA3B48B4-99CB-47C7-BCA9-8CBD23268FE3}"/>
    <cellStyle name="Normal 2 2 4 9 4 3" xfId="10279" xr:uid="{1E96EA61-B737-40BF-BB3A-0DAEBF1F2C4D}"/>
    <cellStyle name="Normal 2 2 4 9 4 3 2" xfId="20659" xr:uid="{A6CD76C1-9D07-48C6-82E7-648741BFD668}"/>
    <cellStyle name="Normal 2 2 4 9 4 4" xfId="24886" xr:uid="{098D1425-3CDB-455F-A7CF-0202B9002F5C}"/>
    <cellStyle name="Normal 2 2 4 9 4 5" xfId="14993" xr:uid="{3FEC1276-0941-4814-BF81-AFC85F833821}"/>
    <cellStyle name="Normal 2 2 4 9 5" xfId="3838" xr:uid="{FFAC9B94-1C5B-429C-930C-E2E585B1E0C7}"/>
    <cellStyle name="Normal 2 2 4 9 5 2" xfId="8671" xr:uid="{56E4464B-8F43-4B7D-8495-D607D67A37A2}"/>
    <cellStyle name="Normal 2 2 4 9 5 2 2" xfId="19051" xr:uid="{80297E9C-B5A8-4096-90AD-E8825B091F10}"/>
    <cellStyle name="Normal 2 2 4 9 5 3" xfId="11504" xr:uid="{0FFD07DC-23BD-4249-B430-4FB1819A4BA3}"/>
    <cellStyle name="Normal 2 2 4 9 5 3 2" xfId="21884" xr:uid="{AC30304B-BE7E-4073-8F56-A5C3B71E510B}"/>
    <cellStyle name="Normal 2 2 4 9 5 4" xfId="28311" xr:uid="{0D037300-E5B8-434B-ADD3-5F09B3B49EBD}"/>
    <cellStyle name="Normal 2 2 4 9 5 5" xfId="16218" xr:uid="{B9BF5F2A-5EBB-44AF-A014-E34A439D5D92}"/>
    <cellStyle name="Normal 2 2 4 9 6" xfId="5109" xr:uid="{CDDD6C3D-CFBD-4AA7-A2A2-9913B4CEFDCC}"/>
    <cellStyle name="Normal 2 2 4 9 6 2" xfId="14406" xr:uid="{DAFBCF16-D0E3-424B-91D9-29AC84747C6C}"/>
    <cellStyle name="Normal 2 2 4 9 7" xfId="6859" xr:uid="{DBB49B0A-FB5F-4C51-80E3-08D7AEFC86E0}"/>
    <cellStyle name="Normal 2 2 4 9 7 2" xfId="17239" xr:uid="{38E01FB3-314A-4711-878B-E8567CF9DD09}"/>
    <cellStyle name="Normal 2 2 4 9 8" xfId="9692" xr:uid="{8F138781-26C2-47FC-828D-1FE9F015B37B}"/>
    <cellStyle name="Normal 2 2 4 9 8 2" xfId="20072" xr:uid="{A056445A-F138-42C2-995F-D975FAEFB282}"/>
    <cellStyle name="Normal 2 2 4 9 9" xfId="24853" xr:uid="{2E7C2F10-E7A5-4885-9DB5-EAF1D3CF4268}"/>
    <cellStyle name="Normal 2 2 5" xfId="757" xr:uid="{00000000-0005-0000-0000-0000A1040000}"/>
    <cellStyle name="Normal 2 2 5 10" xfId="5110" xr:uid="{CCECF284-14D1-41BD-A4F2-B21FA652AD07}"/>
    <cellStyle name="Normal 2 2 5 10 2" xfId="14407" xr:uid="{0D9E3353-2026-42E8-8E37-37AB3D376827}"/>
    <cellStyle name="Normal 2 2 5 11" xfId="6860" xr:uid="{AF9CC1EF-81A4-4414-BD8B-98D593304241}"/>
    <cellStyle name="Normal 2 2 5 11 2" xfId="17240" xr:uid="{50A895FB-7C5C-42AC-A530-6CE0651CEF88}"/>
    <cellStyle name="Normal 2 2 5 12" xfId="9693" xr:uid="{4C9D5DC4-3632-44D9-B759-AD41F0A1DFF4}"/>
    <cellStyle name="Normal 2 2 5 12 2" xfId="20073" xr:uid="{802EA5F1-5903-49D8-A4F3-894B0E83EE8B}"/>
    <cellStyle name="Normal 2 2 5 13" xfId="24580" xr:uid="{3168C4C5-4703-4372-BCB8-F31F4D4EF815}"/>
    <cellStyle name="Normal 2 2 5 14" xfId="12407" xr:uid="{B4FBA886-21B4-43EA-AFA5-F43F1DC89EB6}"/>
    <cellStyle name="Normal 2 2 5 2" xfId="758" xr:uid="{00000000-0005-0000-0000-0000A2040000}"/>
    <cellStyle name="Normal 2 2 5 2 10" xfId="6861" xr:uid="{8733B662-EA52-4ED5-90DB-9D2D09607590}"/>
    <cellStyle name="Normal 2 2 5 2 10 2" xfId="17241" xr:uid="{5EB252E4-C8A2-430F-8E14-70FF295AB9E8}"/>
    <cellStyle name="Normal 2 2 5 2 11" xfId="9694" xr:uid="{D3D6C01F-0E27-4EA5-89EB-B9E46088A3A1}"/>
    <cellStyle name="Normal 2 2 5 2 11 2" xfId="20074" xr:uid="{9066755D-AE40-4F1D-8E8D-D54DC228B706}"/>
    <cellStyle name="Normal 2 2 5 2 12" xfId="23680" xr:uid="{F921DEE3-B3C4-42BD-AD2F-47E9E6C51284}"/>
    <cellStyle name="Normal 2 2 5 2 13" xfId="12467" xr:uid="{7D13A686-8244-45D0-9961-3AED61D5F178}"/>
    <cellStyle name="Normal 2 2 5 2 2" xfId="759" xr:uid="{00000000-0005-0000-0000-0000A3040000}"/>
    <cellStyle name="Normal 2 2 5 2 2 10" xfId="9695" xr:uid="{4FA6C0C9-382C-43F6-9E7D-1507D2860F3A}"/>
    <cellStyle name="Normal 2 2 5 2 2 10 2" xfId="20075" xr:uid="{57A9011A-7790-414D-B768-B14EDCD469F7}"/>
    <cellStyle name="Normal 2 2 5 2 2 11" xfId="25288" xr:uid="{B3D9838B-C878-4BB8-8620-A2485B1D3ADD}"/>
    <cellStyle name="Normal 2 2 5 2 2 12" xfId="12562" xr:uid="{E62547C6-F14F-4E3B-968D-CBDC3AD4582E}"/>
    <cellStyle name="Normal 2 2 5 2 2 2" xfId="2729" xr:uid="{00000000-0005-0000-0000-000007040000}"/>
    <cellStyle name="Normal 2 2 5 2 2 2 2" xfId="3175" xr:uid="{00000000-0005-0000-0000-000008040000}"/>
    <cellStyle name="Normal 2 2 5 2 2 2 2 2" xfId="6233" xr:uid="{6C7EA008-DE5E-4CE5-8503-228F9FA94F3B}"/>
    <cellStyle name="Normal 2 2 5 2 2 2 2 2 2" xfId="26820" xr:uid="{E5236E6A-9039-4FE6-A4C3-ACE9611C49A7}"/>
    <cellStyle name="Normal 2 2 5 2 2 2 2 2 3" xfId="28685" xr:uid="{03302CF9-F315-4B2F-8E5C-4E48AD813A6C}"/>
    <cellStyle name="Normal 2 2 5 2 2 2 2 2 4" xfId="15802" xr:uid="{416905B0-8C34-4EAF-B2EE-83FB9633C06C}"/>
    <cellStyle name="Normal 2 2 5 2 2 2 2 3" xfId="8255" xr:uid="{E73053D0-DAB2-4621-8B69-8DD246C60620}"/>
    <cellStyle name="Normal 2 2 5 2 2 2 2 3 2" xfId="28877" xr:uid="{1ED4BFE3-FE82-4BDE-ACD6-1011F9A362EE}"/>
    <cellStyle name="Normal 2 2 5 2 2 2 2 3 3" xfId="18635" xr:uid="{EAC47606-B6CF-468A-A0B3-0B86DB72B3A4}"/>
    <cellStyle name="Normal 2 2 5 2 2 2 2 4" xfId="11088" xr:uid="{1B5921B0-042E-4BDB-A622-B64673E90D06}"/>
    <cellStyle name="Normal 2 2 5 2 2 2 2 4 2" xfId="21468" xr:uid="{BE9D713F-9234-4834-B38E-9DA48C0B1DD5}"/>
    <cellStyle name="Normal 2 2 5 2 2 2 2 5" xfId="24951" xr:uid="{DE9DE425-78CF-4FC1-AAED-4D4D739717D4}"/>
    <cellStyle name="Normal 2 2 5 2 2 2 2 6" xfId="13715" xr:uid="{473BE161-38AF-432F-8D97-A2AA2458A135}"/>
    <cellStyle name="Normal 2 2 5 2 2 2 3" xfId="4294" xr:uid="{B540126C-CBF3-438D-A163-D41348C34181}"/>
    <cellStyle name="Normal 2 2 5 2 2 2 3 2" xfId="9066" xr:uid="{097A9ECB-B1E7-4CAA-B99E-24633FBBF15E}"/>
    <cellStyle name="Normal 2 2 5 2 2 2 3 2 2" xfId="29109" xr:uid="{0E6D8B8B-E350-4037-A369-8C87D3BF7257}"/>
    <cellStyle name="Normal 2 2 5 2 2 2 3 2 3" xfId="19446" xr:uid="{09BAB93A-CF6E-4525-B161-0966E8B021AD}"/>
    <cellStyle name="Normal 2 2 5 2 2 2 3 3" xfId="11899" xr:uid="{722736AD-AB6E-4426-895F-29E7FBD1BDE2}"/>
    <cellStyle name="Normal 2 2 5 2 2 2 3 3 2" xfId="22279" xr:uid="{FAE00ADA-14AF-4963-8C68-F41B80685E82}"/>
    <cellStyle name="Normal 2 2 5 2 2 2 3 4" xfId="25485" xr:uid="{5EE46B0A-EC95-4442-9320-B0A68B5E9303}"/>
    <cellStyle name="Normal 2 2 5 2 2 2 3 5" xfId="16613" xr:uid="{8B60813B-16E3-44F0-9CE2-C44668E98EF0}"/>
    <cellStyle name="Normal 2 2 5 2 2 2 4" xfId="5947" xr:uid="{C3820229-FF72-433D-A0F7-E522322D9E73}"/>
    <cellStyle name="Normal 2 2 5 2 2 2 4 2" xfId="28213" xr:uid="{5C474A1A-0888-4F3F-9585-5D2B42AC5D88}"/>
    <cellStyle name="Normal 2 2 5 2 2 2 4 3" xfId="15400" xr:uid="{B27D4E90-C4DE-4AD3-905D-D5E865380096}"/>
    <cellStyle name="Normal 2 2 5 2 2 2 5" xfId="7853" xr:uid="{C7407326-E5BA-4D95-A4A5-F6DEF9D6133F}"/>
    <cellStyle name="Normal 2 2 5 2 2 2 5 2" xfId="18233" xr:uid="{C5529907-18E8-41F3-A2C9-7638948473D8}"/>
    <cellStyle name="Normal 2 2 5 2 2 2 6" xfId="10686" xr:uid="{238BFC77-4777-4A6A-9924-44C3C272C76A}"/>
    <cellStyle name="Normal 2 2 5 2 2 2 6 2" xfId="21066" xr:uid="{50CA46B1-4DF1-4410-A5D1-5FB3B1C07921}"/>
    <cellStyle name="Normal 2 2 5 2 2 2 7" xfId="23324" xr:uid="{FF8025E8-9FFF-439A-A830-11468EAB3B7A}"/>
    <cellStyle name="Normal 2 2 5 2 2 2 8" xfId="13163" xr:uid="{07BEF1A2-CBC1-4DD8-9A8D-F344C2B7F648}"/>
    <cellStyle name="Normal 2 2 5 2 2 3" xfId="3176" xr:uid="{00000000-0005-0000-0000-000009040000}"/>
    <cellStyle name="Normal 2 2 5 2 2 3 2" xfId="4463" xr:uid="{4CEFD531-6DC8-4933-A08C-FCC744DA5A7D}"/>
    <cellStyle name="Normal 2 2 5 2 2 3 2 2" xfId="9235" xr:uid="{D26C2B8C-A4B5-4B88-9F76-EDAFB6399D4B}"/>
    <cellStyle name="Normal 2 2 5 2 2 3 2 2 2" xfId="29226" xr:uid="{1699C1AA-992C-41F0-94E6-8A2847D9090B}"/>
    <cellStyle name="Normal 2 2 5 2 2 3 2 2 3" xfId="19615" xr:uid="{7A872625-E9BC-4B6B-A66A-768F15486530}"/>
    <cellStyle name="Normal 2 2 5 2 2 3 2 3" xfId="12068" xr:uid="{5B92F177-2D5A-4909-89B3-1C73C0386018}"/>
    <cellStyle name="Normal 2 2 5 2 2 3 2 3 2" xfId="22448" xr:uid="{B8DD0900-B2FD-4D9F-9C96-16C4454F04D0}"/>
    <cellStyle name="Normal 2 2 5 2 2 3 2 4" xfId="27758" xr:uid="{617BC2D3-3736-402C-A14E-BD8CBD267028}"/>
    <cellStyle name="Normal 2 2 5 2 2 3 2 5" xfId="16782" xr:uid="{730C0D24-B54F-46CD-A538-34245F353A95}"/>
    <cellStyle name="Normal 2 2 5 2 2 3 3" xfId="6234" xr:uid="{4AB8D882-A60E-4EB6-8AB6-7631DB8C0179}"/>
    <cellStyle name="Normal 2 2 5 2 2 3 3 2" xfId="27410" xr:uid="{980A3846-D16D-49B0-9460-EEEF04713EB5}"/>
    <cellStyle name="Normal 2 2 5 2 2 3 3 3" xfId="15803" xr:uid="{53818701-DBE8-4EBA-9F51-9F10AAAA5B50}"/>
    <cellStyle name="Normal 2 2 5 2 2 3 4" xfId="8256" xr:uid="{9FE62E0B-3EB9-4966-B5FF-89E32C42A46D}"/>
    <cellStyle name="Normal 2 2 5 2 2 3 4 2" xfId="18636" xr:uid="{8D0FD7B3-3FF0-4ABC-A03E-32CB9E2E3B29}"/>
    <cellStyle name="Normal 2 2 5 2 2 3 5" xfId="11089" xr:uid="{F5CF5724-7237-41E2-8A18-2E5F0F7CC5A2}"/>
    <cellStyle name="Normal 2 2 5 2 2 3 5 2" xfId="21469" xr:uid="{A6498B79-8411-461D-BCA2-11E829EA01DB}"/>
    <cellStyle name="Normal 2 2 5 2 2 3 6" xfId="25510" xr:uid="{5CE8895A-DF4B-402B-AFFE-D89B3D3DAB51}"/>
    <cellStyle name="Normal 2 2 5 2 2 3 7" xfId="13716" xr:uid="{FD766A7C-592C-47E0-BB04-00C6FFDE6298}"/>
    <cellStyle name="Normal 2 2 5 2 2 4" xfId="3174" xr:uid="{00000000-0005-0000-0000-00000A040000}"/>
    <cellStyle name="Normal 2 2 5 2 2 4 2" xfId="6232" xr:uid="{A7711E8B-4397-4BDF-AD2A-074ECE53391E}"/>
    <cellStyle name="Normal 2 2 5 2 2 4 2 2" xfId="28368" xr:uid="{29D270F5-A310-4F02-BDC3-4B9E04FD2489}"/>
    <cellStyle name="Normal 2 2 5 2 2 4 2 3" xfId="15801" xr:uid="{6E468B09-BEE9-40FD-A309-ADB821F82D1E}"/>
    <cellStyle name="Normal 2 2 5 2 2 4 3" xfId="8254" xr:uid="{251BCB6C-9C74-41F5-9B6B-3F6CAFBD93CF}"/>
    <cellStyle name="Normal 2 2 5 2 2 4 3 2" xfId="18634" xr:uid="{EF5D7492-E9DB-416E-A9DB-13FBFE58DFD6}"/>
    <cellStyle name="Normal 2 2 5 2 2 4 4" xfId="11087" xr:uid="{90EA8961-543F-4FB0-86DB-C3E86DA6626D}"/>
    <cellStyle name="Normal 2 2 5 2 2 4 4 2" xfId="21467" xr:uid="{9C0A8CDF-9C8B-41ED-A24F-4B4944E816AD}"/>
    <cellStyle name="Normal 2 2 5 2 2 4 5" xfId="25021" xr:uid="{4366B986-B845-4B6F-B510-64348E684793}"/>
    <cellStyle name="Normal 2 2 5 2 2 4 6" xfId="13714" xr:uid="{D3A59B73-7E2C-41A9-9415-9871974961BE}"/>
    <cellStyle name="Normal 2 2 5 2 2 5" xfId="2643" xr:uid="{00000000-0005-0000-0000-00000B040000}"/>
    <cellStyle name="Normal 2 2 5 2 2 5 2" xfId="5905" xr:uid="{8CFF2044-928E-480E-AD2D-F6E9AAAC0731}"/>
    <cellStyle name="Normal 2 2 5 2 2 5 2 2" xfId="28420" xr:uid="{1FD9D166-1B25-4F69-A805-625EE389A4BE}"/>
    <cellStyle name="Normal 2 2 5 2 2 5 2 3" xfId="15315" xr:uid="{18A76B74-A7D1-40B9-A7B0-E65FCB9E6200}"/>
    <cellStyle name="Normal 2 2 5 2 2 5 3" xfId="7768" xr:uid="{561B5177-5DB6-4A3B-825E-85C2A34917B5}"/>
    <cellStyle name="Normal 2 2 5 2 2 5 3 2" xfId="18148" xr:uid="{E1FBEE2C-F155-4914-BF20-642C45CD70E3}"/>
    <cellStyle name="Normal 2 2 5 2 2 5 4" xfId="10601" xr:uid="{F233F524-3D64-40B5-8F41-A03DCDCE408F}"/>
    <cellStyle name="Normal 2 2 5 2 2 5 4 2" xfId="20981" xr:uid="{31ACCF3E-F9A7-4066-89C7-55F5DE1A6DB4}"/>
    <cellStyle name="Normal 2 2 5 2 2 5 5" xfId="22782" xr:uid="{33145012-9A5C-4EC4-9195-06EAD766F625}"/>
    <cellStyle name="Normal 2 2 5 2 2 5 6" xfId="13032" xr:uid="{E4C07432-1FF4-4055-8D47-7BD5967CA77A}"/>
    <cellStyle name="Normal 2 2 5 2 2 6" xfId="2328" xr:uid="{00000000-0005-0000-0000-000006040000}"/>
    <cellStyle name="Normal 2 2 5 2 2 6 2" xfId="7455" xr:uid="{1D69DBE1-204C-4ECF-84F8-39E0D5C657C3}"/>
    <cellStyle name="Normal 2 2 5 2 2 6 2 2" xfId="17835" xr:uid="{B10D6174-85EF-4414-BBAB-3803E0FD227F}"/>
    <cellStyle name="Normal 2 2 5 2 2 6 3" xfId="10288" xr:uid="{A108CD46-B7BB-4A78-B200-90B98197F584}"/>
    <cellStyle name="Normal 2 2 5 2 2 6 3 2" xfId="20668" xr:uid="{3F335AC8-F248-40E3-B2E6-D5C7CB22C033}"/>
    <cellStyle name="Normal 2 2 5 2 2 6 4" xfId="24773" xr:uid="{ECEC4359-259E-46B9-9A69-007C76C810F6}"/>
    <cellStyle name="Normal 2 2 5 2 2 6 5" xfId="15002" xr:uid="{D26EB9C9-A5A5-477D-8DE0-CA9F13FAE740}"/>
    <cellStyle name="Normal 2 2 5 2 2 7" xfId="3843" xr:uid="{48B02B64-95AB-4344-A2CD-3FB4916A7BE5}"/>
    <cellStyle name="Normal 2 2 5 2 2 7 2" xfId="8676" xr:uid="{94182FF3-87BC-4970-866E-CF8CF44C640C}"/>
    <cellStyle name="Normal 2 2 5 2 2 7 2 2" xfId="19056" xr:uid="{3447AB07-9FBF-4ACC-9111-10A4D5F70B07}"/>
    <cellStyle name="Normal 2 2 5 2 2 7 3" xfId="11509" xr:uid="{09255C7F-7217-4B9F-835A-88A43471D589}"/>
    <cellStyle name="Normal 2 2 5 2 2 7 3 2" xfId="21889" xr:uid="{86631AE6-C195-44A2-8A24-1D1C23EBD51B}"/>
    <cellStyle name="Normal 2 2 5 2 2 7 4" xfId="16223" xr:uid="{49214307-4659-45B4-9EC9-267B3CE81593}"/>
    <cellStyle name="Normal 2 2 5 2 2 8" xfId="5112" xr:uid="{F208FDEE-D072-4013-8D23-5A573C8E96F9}"/>
    <cellStyle name="Normal 2 2 5 2 2 8 2" xfId="14409" xr:uid="{CE95EE3B-CB93-4FA1-937B-6ADAF05098A8}"/>
    <cellStyle name="Normal 2 2 5 2 2 9" xfId="6862" xr:uid="{7C961A93-00CF-4A06-9F89-0EF6C6954FC2}"/>
    <cellStyle name="Normal 2 2 5 2 2 9 2" xfId="17242" xr:uid="{061F0C92-2E17-4F32-9B76-AEC8DE8D16F6}"/>
    <cellStyle name="Normal 2 2 5 2 3" xfId="760" xr:uid="{00000000-0005-0000-0000-0000A4040000}"/>
    <cellStyle name="Normal 2 2 5 2 3 2" xfId="3177" xr:uid="{00000000-0005-0000-0000-00000D040000}"/>
    <cellStyle name="Normal 2 2 5 2 3 2 2" xfId="6235" xr:uid="{7671342D-DC81-4A3A-9A80-C9C93765E2A0}"/>
    <cellStyle name="Normal 2 2 5 2 3 2 2 2" xfId="28010" xr:uid="{836D8BCC-1643-4830-907A-7862E2C668B2}"/>
    <cellStyle name="Normal 2 2 5 2 3 2 2 3" xfId="26478" xr:uid="{F100F1D5-5B19-4463-88C4-B74EA0143188}"/>
    <cellStyle name="Normal 2 2 5 2 3 2 2 4" xfId="15804" xr:uid="{9A7420C0-E4AA-44DA-ADF1-7DE9403863C6}"/>
    <cellStyle name="Normal 2 2 5 2 3 2 3" xfId="8257" xr:uid="{62D90871-03EE-4C54-BC46-D5729DAE5598}"/>
    <cellStyle name="Normal 2 2 5 2 3 2 3 2" xfId="28878" xr:uid="{4DED0B6B-9FA7-428E-96F0-9B44709F3832}"/>
    <cellStyle name="Normal 2 2 5 2 3 2 3 3" xfId="18637" xr:uid="{8C043991-1422-48FE-8C4B-2DCA36E78D10}"/>
    <cellStyle name="Normal 2 2 5 2 3 2 4" xfId="11090" xr:uid="{7D7E4BE2-BBAA-4F30-B227-2DDFF530C835}"/>
    <cellStyle name="Normal 2 2 5 2 3 2 4 2" xfId="21470" xr:uid="{23A50764-7713-42B7-AEC4-7FBE9A4435EF}"/>
    <cellStyle name="Normal 2 2 5 2 3 2 5" xfId="24219" xr:uid="{E0AD114A-9F8E-40D5-A71A-77D28069D632}"/>
    <cellStyle name="Normal 2 2 5 2 3 2 6" xfId="13717" xr:uid="{E40BF5E5-F5FD-45EC-8EB9-E0C8C8215B51}"/>
    <cellStyle name="Normal 2 2 5 2 3 3" xfId="2728" xr:uid="{00000000-0005-0000-0000-00000E040000}"/>
    <cellStyle name="Normal 2 2 5 2 3 3 2" xfId="5946" xr:uid="{15D59BA5-CC2A-4E70-AD10-18DA53AE4161}"/>
    <cellStyle name="Normal 2 2 5 2 3 3 2 2" xfId="27791" xr:uid="{6C2AB6CC-99C9-4393-8A7D-2EDFD118096E}"/>
    <cellStyle name="Normal 2 2 5 2 3 3 2 3" xfId="15399" xr:uid="{045343DE-B0AD-4CB1-BF9A-5B9964515EE2}"/>
    <cellStyle name="Normal 2 2 5 2 3 3 3" xfId="7852" xr:uid="{772F91EC-9462-49A4-B389-FC5D9799408F}"/>
    <cellStyle name="Normal 2 2 5 2 3 3 3 2" xfId="18232" xr:uid="{0A418F78-E7EF-4788-BE47-6DD79556DB4F}"/>
    <cellStyle name="Normal 2 2 5 2 3 3 4" xfId="10685" xr:uid="{8E7377C0-6698-4826-BE3B-764718F6B425}"/>
    <cellStyle name="Normal 2 2 5 2 3 3 4 2" xfId="21065" xr:uid="{25B5D6BC-7AB1-4973-AC78-A67966B40E4C}"/>
    <cellStyle name="Normal 2 2 5 2 3 3 5" xfId="24651" xr:uid="{B06FAF1E-9418-4804-B577-50DC3162DCA1}"/>
    <cellStyle name="Normal 2 2 5 2 3 3 6" xfId="13162" xr:uid="{83653CA8-1C2D-40A3-92EC-1414155DCA11}"/>
    <cellStyle name="Normal 2 2 5 2 3 4" xfId="4162" xr:uid="{37F35E24-F25E-40F3-842E-05A5F5C821FF}"/>
    <cellStyle name="Normal 2 2 5 2 3 4 2" xfId="8934" xr:uid="{EE852AE6-BD3A-4388-979F-311F52C1B4F2}"/>
    <cellStyle name="Normal 2 2 5 2 3 4 2 2" xfId="29031" xr:uid="{09CF3D11-8BF7-4B74-86F0-175816DB2EB9}"/>
    <cellStyle name="Normal 2 2 5 2 3 4 2 3" xfId="19314" xr:uid="{61E1501E-80F9-43E8-90FB-EA5769F2F1A4}"/>
    <cellStyle name="Normal 2 2 5 2 3 4 3" xfId="11767" xr:uid="{645FA318-7E0B-4F97-B2B1-32A0D8564636}"/>
    <cellStyle name="Normal 2 2 5 2 3 4 3 2" xfId="22147" xr:uid="{01D11F82-CED9-4AE0-B555-D8C20066FC17}"/>
    <cellStyle name="Normal 2 2 5 2 3 4 4" xfId="23467" xr:uid="{0868E0E5-911A-40EB-80C8-8DFA30F6D1FE}"/>
    <cellStyle name="Normal 2 2 5 2 3 4 5" xfId="16481" xr:uid="{F8318EE4-F355-4469-A883-5CB5947B91E9}"/>
    <cellStyle name="Normal 2 2 5 2 3 5" xfId="5113" xr:uid="{0C8D7411-411D-41FE-AAD0-B2ED35D09B1B}"/>
    <cellStyle name="Normal 2 2 5 2 3 5 2" xfId="26313" xr:uid="{96BE5A80-2062-4778-88EA-486BBD1F3EA1}"/>
    <cellStyle name="Normal 2 2 5 2 3 5 3" xfId="14410" xr:uid="{2955E46F-4E4A-4AC8-8F0C-475FE29DF94B}"/>
    <cellStyle name="Normal 2 2 5 2 3 6" xfId="6863" xr:uid="{6BED6A0B-5C0A-47D5-93B7-CD5500CA60D4}"/>
    <cellStyle name="Normal 2 2 5 2 3 6 2" xfId="17243" xr:uid="{7DFF01D4-2C2B-4392-B67C-994F7FA3BE53}"/>
    <cellStyle name="Normal 2 2 5 2 3 7" xfId="9696" xr:uid="{52B0BC81-04F4-4B33-9979-ACDD4B8EB1D7}"/>
    <cellStyle name="Normal 2 2 5 2 3 7 2" xfId="20076" xr:uid="{804EB2CB-F995-411C-A8F4-63A50BC1B1A7}"/>
    <cellStyle name="Normal 2 2 5 2 3 8" xfId="24649" xr:uid="{70536A9A-7AC4-45C8-A6EB-22FA6F4C27D7}"/>
    <cellStyle name="Normal 2 2 5 2 3 9" xfId="12720" xr:uid="{41AC3D4C-B08B-4878-83C5-E040CF37AAA5}"/>
    <cellStyle name="Normal 2 2 5 2 4" xfId="3178" xr:uid="{00000000-0005-0000-0000-00000F040000}"/>
    <cellStyle name="Normal 2 2 5 2 4 2" xfId="4464" xr:uid="{C9E20F56-6F54-4390-8DD2-BD82F443448C}"/>
    <cellStyle name="Normal 2 2 5 2 4 2 2" xfId="9236" xr:uid="{035F2F7C-A2D9-4621-981B-9ED88B058A01}"/>
    <cellStyle name="Normal 2 2 5 2 4 2 2 2" xfId="29227" xr:uid="{107E6348-4C31-4C67-816C-E500DEB082EB}"/>
    <cellStyle name="Normal 2 2 5 2 4 2 2 3" xfId="19616" xr:uid="{5B0EC37C-C6A7-4038-B3E1-16AFA0F7A6D1}"/>
    <cellStyle name="Normal 2 2 5 2 4 2 3" xfId="12069" xr:uid="{AD1B2371-1AA9-485E-A275-3F371D70EB60}"/>
    <cellStyle name="Normal 2 2 5 2 4 2 3 2" xfId="22449" xr:uid="{D7A3B5AF-C478-480D-A941-A413733C6753}"/>
    <cellStyle name="Normal 2 2 5 2 4 2 4" xfId="23709" xr:uid="{DCADD72E-4C18-4FE0-BAF5-2D39FBD7A790}"/>
    <cellStyle name="Normal 2 2 5 2 4 2 5" xfId="16783" xr:uid="{2A9033E2-A0E7-4539-806B-2994D8C6B181}"/>
    <cellStyle name="Normal 2 2 5 2 4 3" xfId="6236" xr:uid="{B330333B-27B6-4FAC-8385-CEABC3B157EE}"/>
    <cellStyle name="Normal 2 2 5 2 4 3 2" xfId="26263" xr:uid="{0A0059EA-94E6-4777-9D1E-1CACCCD0996F}"/>
    <cellStyle name="Normal 2 2 5 2 4 3 3" xfId="15805" xr:uid="{31EC71FE-4301-4F53-9405-74A63B9BAF02}"/>
    <cellStyle name="Normal 2 2 5 2 4 4" xfId="8258" xr:uid="{BBE116D6-323F-4AE9-8026-4AC193136700}"/>
    <cellStyle name="Normal 2 2 5 2 4 4 2" xfId="18638" xr:uid="{466EF179-8029-4E30-A575-2104EAFAAAC3}"/>
    <cellStyle name="Normal 2 2 5 2 4 5" xfId="11091" xr:uid="{7C8729C1-B9B4-4171-A2BC-F29947856249}"/>
    <cellStyle name="Normal 2 2 5 2 4 5 2" xfId="21471" xr:uid="{08C40333-5364-4DF0-A9EC-B7A5FCF83B50}"/>
    <cellStyle name="Normal 2 2 5 2 4 6" xfId="24179" xr:uid="{095A202C-2D37-4AD8-A263-3823CC9E4FDD}"/>
    <cellStyle name="Normal 2 2 5 2 4 7" xfId="13718" xr:uid="{7496F5B8-7BE8-4F30-9C2E-499BF2B6BBA6}"/>
    <cellStyle name="Normal 2 2 5 2 5" xfId="2903" xr:uid="{00000000-0005-0000-0000-000010040000}"/>
    <cellStyle name="Normal 2 2 5 2 5 2" xfId="6089" xr:uid="{B6894EBA-D4F9-4999-BA38-F8BC05D7F206}"/>
    <cellStyle name="Normal 2 2 5 2 5 2 2" xfId="27395" xr:uid="{3A1071B8-28F1-4251-B58F-A26EEB6B85D3}"/>
    <cellStyle name="Normal 2 2 5 2 5 2 3" xfId="28216" xr:uid="{34441506-560F-4171-BBE8-0AAA5D1ECF18}"/>
    <cellStyle name="Normal 2 2 5 2 5 2 4" xfId="15567" xr:uid="{62CA858A-BF27-4401-A068-5C1DD0D56A8C}"/>
    <cellStyle name="Normal 2 2 5 2 5 3" xfId="8020" xr:uid="{ABFF5A1F-AC8A-428A-81E7-F5100C25AC5E}"/>
    <cellStyle name="Normal 2 2 5 2 5 3 2" xfId="28417" xr:uid="{A9A0004C-1657-41FC-B526-0C144352775B}"/>
    <cellStyle name="Normal 2 2 5 2 5 3 3" xfId="18400" xr:uid="{B329EB4B-4CDD-4478-A140-93E6FC79ED9F}"/>
    <cellStyle name="Normal 2 2 5 2 5 4" xfId="10853" xr:uid="{EF41FF9B-619E-4262-9FAF-BFEC7836058A}"/>
    <cellStyle name="Normal 2 2 5 2 5 4 2" xfId="21233" xr:uid="{5C53EB13-881F-4012-AE40-2DA4F90E8A9B}"/>
    <cellStyle name="Normal 2 2 5 2 5 5" xfId="24755" xr:uid="{379ECBB2-C11B-4E05-BDE5-CDA1A61439A1}"/>
    <cellStyle name="Normal 2 2 5 2 5 6" xfId="13418" xr:uid="{985B20EB-C0C9-4665-9390-A6FB4B0DC8AD}"/>
    <cellStyle name="Normal 2 2 5 2 6" xfId="2541" xr:uid="{00000000-0005-0000-0000-000011040000}"/>
    <cellStyle name="Normal 2 2 5 2 6 2" xfId="5813" xr:uid="{699F9465-D080-4D69-B966-84E27401E56F}"/>
    <cellStyle name="Normal 2 2 5 2 6 2 2" xfId="26550" xr:uid="{A901BF6F-3A14-42C0-AAC1-638CB8F0D37D}"/>
    <cellStyle name="Normal 2 2 5 2 6 2 3" xfId="15213" xr:uid="{314BD354-BDB8-4B7F-8791-EBEA355B449C}"/>
    <cellStyle name="Normal 2 2 5 2 6 3" xfId="7666" xr:uid="{4EFCA50F-A57C-4BF0-AACF-DE8B26A93024}"/>
    <cellStyle name="Normal 2 2 5 2 6 3 2" xfId="18046" xr:uid="{5A17AA12-2EF9-4B2D-AEDE-9D23EA99FFFD}"/>
    <cellStyle name="Normal 2 2 5 2 6 4" xfId="10499" xr:uid="{7779AA36-E2BC-4556-BF52-9CC53B73E024}"/>
    <cellStyle name="Normal 2 2 5 2 6 4 2" xfId="20879" xr:uid="{E017C883-8967-459B-8370-4FD549B51FE3}"/>
    <cellStyle name="Normal 2 2 5 2 6 5" xfId="25186" xr:uid="{C016EE01-47B7-412F-983D-3432A44E850B}"/>
    <cellStyle name="Normal 2 2 5 2 6 6" xfId="12929" xr:uid="{0C927CA1-CCF6-4AD3-AA05-0017B7A9ACF8}"/>
    <cellStyle name="Normal 2 2 5 2 7" xfId="2235" xr:uid="{00000000-0005-0000-0000-000005040000}"/>
    <cellStyle name="Normal 2 2 5 2 7 2" xfId="7362" xr:uid="{38332203-CE39-491F-B705-EE061949E435}"/>
    <cellStyle name="Normal 2 2 5 2 7 2 2" xfId="17742" xr:uid="{1625E781-7A70-4D28-BC6A-CAD3F0C52332}"/>
    <cellStyle name="Normal 2 2 5 2 7 3" xfId="10195" xr:uid="{0936674F-D607-490D-81FE-F219362C21AA}"/>
    <cellStyle name="Normal 2 2 5 2 7 3 2" xfId="20575" xr:uid="{F7AA5EC4-439C-43F9-80B1-416D193F93D2}"/>
    <cellStyle name="Normal 2 2 5 2 7 4" xfId="25574" xr:uid="{38EB2627-4D0F-4F55-9A6B-CA08DCC73ED4}"/>
    <cellStyle name="Normal 2 2 5 2 7 5" xfId="14909" xr:uid="{B3842ADD-C684-411A-9B67-0279154E1BE5}"/>
    <cellStyle name="Normal 2 2 5 2 8" xfId="3935" xr:uid="{5A51DEF3-B876-43F1-9829-BEC3A0C9779E}"/>
    <cellStyle name="Normal 2 2 5 2 8 2" xfId="8767" xr:uid="{45BD9648-31E1-435B-988C-7BC0F8E084B5}"/>
    <cellStyle name="Normal 2 2 5 2 8 2 2" xfId="19147" xr:uid="{43117BD3-7E0C-4CD9-B8BC-DAC89571DBE1}"/>
    <cellStyle name="Normal 2 2 5 2 8 3" xfId="11600" xr:uid="{E6F14F03-593A-4EE2-906F-5BC7FCFA8EB3}"/>
    <cellStyle name="Normal 2 2 5 2 8 3 2" xfId="21980" xr:uid="{AB3D4F39-0181-4332-B8AA-C4C721A4CF63}"/>
    <cellStyle name="Normal 2 2 5 2 8 4" xfId="16314" xr:uid="{90F3F3A7-1C62-4CFA-8DCD-1D77B804D306}"/>
    <cellStyle name="Normal 2 2 5 2 9" xfId="5111" xr:uid="{AD536F58-F2F5-4216-976C-1862C83261E7}"/>
    <cellStyle name="Normal 2 2 5 2 9 2" xfId="14408" xr:uid="{B6C4BCC5-2CA8-472F-B677-E81C10B28A1F}"/>
    <cellStyle name="Normal 2 2 5 3" xfId="761" xr:uid="{00000000-0005-0000-0000-0000A5040000}"/>
    <cellStyle name="Normal 2 2 5 3 10" xfId="9697" xr:uid="{7364066B-39EB-4205-8D30-52E2A4F8F68A}"/>
    <cellStyle name="Normal 2 2 5 3 10 2" xfId="20077" xr:uid="{071C8EA1-DF30-4A73-B218-94EED7F49BF3}"/>
    <cellStyle name="Normal 2 2 5 3 11" xfId="23341" xr:uid="{ADC48A0A-5EAD-425A-8A31-6ADDEFD672D0}"/>
    <cellStyle name="Normal 2 2 5 3 12" xfId="12561" xr:uid="{967E07C1-269E-4F03-A799-B5DDA3A1E6FE}"/>
    <cellStyle name="Normal 2 2 5 3 2" xfId="2730" xr:uid="{00000000-0005-0000-0000-000013040000}"/>
    <cellStyle name="Normal 2 2 5 3 2 2" xfId="3180" xr:uid="{00000000-0005-0000-0000-000014040000}"/>
    <cellStyle name="Normal 2 2 5 3 2 2 2" xfId="6238" xr:uid="{DB8B03FE-930A-4F15-84FC-735F30984B5F}"/>
    <cellStyle name="Normal 2 2 5 3 2 2 2 2" xfId="25923" xr:uid="{D3BEF0C3-AD65-4847-AC71-7A84C123640C}"/>
    <cellStyle name="Normal 2 2 5 3 2 2 2 3" xfId="27208" xr:uid="{15CF10F0-03CF-434D-8F32-B2134E64E2A2}"/>
    <cellStyle name="Normal 2 2 5 3 2 2 2 4" xfId="15807" xr:uid="{1A18B310-3CF7-44E8-99CD-46036AB80A47}"/>
    <cellStyle name="Normal 2 2 5 3 2 2 3" xfId="8260" xr:uid="{CD516AE2-16B3-44E9-A956-813B74203E9D}"/>
    <cellStyle name="Normal 2 2 5 3 2 2 3 2" xfId="28879" xr:uid="{8FE66765-C894-4BB7-97AA-31AF476783DC}"/>
    <cellStyle name="Normal 2 2 5 3 2 2 3 3" xfId="18640" xr:uid="{DE88CF14-BADD-4144-8754-66F492327E62}"/>
    <cellStyle name="Normal 2 2 5 3 2 2 4" xfId="11093" xr:uid="{D464F0E7-6051-450A-AB71-818208813C24}"/>
    <cellStyle name="Normal 2 2 5 3 2 2 4 2" xfId="21473" xr:uid="{C1B261EA-B1CD-4C88-B775-A81B9A5510EA}"/>
    <cellStyle name="Normal 2 2 5 3 2 2 5" xfId="22851" xr:uid="{15A51E91-E3F0-4BD5-8969-9FF147681057}"/>
    <cellStyle name="Normal 2 2 5 3 2 2 6" xfId="13720" xr:uid="{18CE4E08-502F-4119-A32A-1ECFF10F038B}"/>
    <cellStyle name="Normal 2 2 5 3 2 3" xfId="4295" xr:uid="{30081D75-D036-4F84-B039-199494EB6D8B}"/>
    <cellStyle name="Normal 2 2 5 3 2 3 2" xfId="9067" xr:uid="{1FBBC496-A930-42B3-B32E-489E9E59193B}"/>
    <cellStyle name="Normal 2 2 5 3 2 3 2 2" xfId="29110" xr:uid="{C42E494C-BB98-46ED-AA07-A34B89EC5FF3}"/>
    <cellStyle name="Normal 2 2 5 3 2 3 2 3" xfId="19447" xr:uid="{CA31F7C8-4F7E-4C79-9C83-E7162B8A083A}"/>
    <cellStyle name="Normal 2 2 5 3 2 3 3" xfId="11900" xr:uid="{37E3D474-187A-4129-8F64-8667AD58FC1A}"/>
    <cellStyle name="Normal 2 2 5 3 2 3 3 2" xfId="22280" xr:uid="{F1B6D957-B0FB-48B1-9B05-3F9D1B3777FB}"/>
    <cellStyle name="Normal 2 2 5 3 2 3 4" xfId="23658" xr:uid="{8A391D46-349F-43B1-904A-35F13F278832}"/>
    <cellStyle name="Normal 2 2 5 3 2 3 5" xfId="16614" xr:uid="{A04AA1EA-07D4-4F15-9369-C5E371E72847}"/>
    <cellStyle name="Normal 2 2 5 3 2 4" xfId="5948" xr:uid="{7E671051-7CA9-4436-B501-677FA828FABA}"/>
    <cellStyle name="Normal 2 2 5 3 2 4 2" xfId="26736" xr:uid="{C8492F1F-2400-4772-9838-13D7264B6017}"/>
    <cellStyle name="Normal 2 2 5 3 2 4 3" xfId="15401" xr:uid="{D5CFDB2D-2905-41F1-94D5-6792A993CDA8}"/>
    <cellStyle name="Normal 2 2 5 3 2 5" xfId="7854" xr:uid="{B9528EED-444F-48CF-BC18-E898022C2355}"/>
    <cellStyle name="Normal 2 2 5 3 2 5 2" xfId="18234" xr:uid="{9F20B949-05E0-47E7-81D1-F51539E959E7}"/>
    <cellStyle name="Normal 2 2 5 3 2 6" xfId="10687" xr:uid="{20C5FB41-F9F2-459E-8B5B-C1772DFD6307}"/>
    <cellStyle name="Normal 2 2 5 3 2 6 2" xfId="21067" xr:uid="{9C5859D7-9238-4A3F-9AAC-FEE4E12811D1}"/>
    <cellStyle name="Normal 2 2 5 3 2 7" xfId="24993" xr:uid="{8804360D-1740-4126-BA92-E232EB43B6B3}"/>
    <cellStyle name="Normal 2 2 5 3 2 8" xfId="13164" xr:uid="{9A60082A-A36E-4BBF-AC03-54C96FDD41FC}"/>
    <cellStyle name="Normal 2 2 5 3 3" xfId="3181" xr:uid="{00000000-0005-0000-0000-000015040000}"/>
    <cellStyle name="Normal 2 2 5 3 3 2" xfId="4465" xr:uid="{48360EDB-E31A-4E4C-9125-017600EDB684}"/>
    <cellStyle name="Normal 2 2 5 3 3 2 2" xfId="9237" xr:uid="{9C0C4736-A865-4F40-88B2-84236B470E38}"/>
    <cellStyle name="Normal 2 2 5 3 3 2 2 2" xfId="29228" xr:uid="{00D117A8-9AB0-4313-8331-9C81385CE407}"/>
    <cellStyle name="Normal 2 2 5 3 3 2 2 3" xfId="19617" xr:uid="{910AD68C-77C9-4230-AF2B-6E7B524EACAF}"/>
    <cellStyle name="Normal 2 2 5 3 3 2 3" xfId="12070" xr:uid="{C4328F12-4599-410E-8A77-D36F4B619AB8}"/>
    <cellStyle name="Normal 2 2 5 3 3 2 3 2" xfId="22450" xr:uid="{5235CF13-B17C-4812-BE0D-878DB742EAEE}"/>
    <cellStyle name="Normal 2 2 5 3 3 2 4" xfId="25638" xr:uid="{E472F8F3-6451-4567-99E5-8E594F17347F}"/>
    <cellStyle name="Normal 2 2 5 3 3 2 5" xfId="16784" xr:uid="{50E1624C-D7AB-499D-8F02-19B458F092E0}"/>
    <cellStyle name="Normal 2 2 5 3 3 3" xfId="6239" xr:uid="{B1E78442-0E9C-48A1-AD39-4A87BFDDEB23}"/>
    <cellStyle name="Normal 2 2 5 3 3 3 2" xfId="26045" xr:uid="{9D62ACC6-3D89-4B37-A4D6-BCB14B26C743}"/>
    <cellStyle name="Normal 2 2 5 3 3 3 3" xfId="15808" xr:uid="{A75462E0-4BF7-40B1-B1EA-6ABB72912050}"/>
    <cellStyle name="Normal 2 2 5 3 3 4" xfId="8261" xr:uid="{D894F6F5-39DF-407E-A6FA-8A59032844B1}"/>
    <cellStyle name="Normal 2 2 5 3 3 4 2" xfId="18641" xr:uid="{E1574776-3B4A-4525-BDF2-D34701C8483C}"/>
    <cellStyle name="Normal 2 2 5 3 3 5" xfId="11094" xr:uid="{A5940AD3-DD33-4FCB-95F3-8114BB2A6E13}"/>
    <cellStyle name="Normal 2 2 5 3 3 5 2" xfId="21474" xr:uid="{71838B3F-DCFB-4A51-B536-617B63F5D4A6}"/>
    <cellStyle name="Normal 2 2 5 3 3 6" xfId="22679" xr:uid="{9FE6C028-320A-4758-9989-784CF0F7E6EE}"/>
    <cellStyle name="Normal 2 2 5 3 3 7" xfId="13721" xr:uid="{56555126-E6DA-43E6-8C14-699C3DF768D7}"/>
    <cellStyle name="Normal 2 2 5 3 4" xfId="3179" xr:uid="{00000000-0005-0000-0000-000016040000}"/>
    <cellStyle name="Normal 2 2 5 3 4 2" xfId="6237" xr:uid="{8B5ABF74-57FE-4540-AA36-409E8F3C9144}"/>
    <cellStyle name="Normal 2 2 5 3 4 2 2" xfId="27413" xr:uid="{6052559B-A1CD-461B-A294-F2CB39611FE1}"/>
    <cellStyle name="Normal 2 2 5 3 4 2 3" xfId="15806" xr:uid="{CC3804E1-D2A0-426F-94A6-CB82AD0BC555}"/>
    <cellStyle name="Normal 2 2 5 3 4 3" xfId="8259" xr:uid="{7842EA77-8563-4802-ABC0-662519A88A62}"/>
    <cellStyle name="Normal 2 2 5 3 4 3 2" xfId="18639" xr:uid="{6F1577AA-AA59-4970-9A36-A04A3D7A9682}"/>
    <cellStyle name="Normal 2 2 5 3 4 4" xfId="11092" xr:uid="{D0D32A41-2D50-46A3-AAB5-2582E55B6B1C}"/>
    <cellStyle name="Normal 2 2 5 3 4 4 2" xfId="21472" xr:uid="{8F4D5BCC-6BC0-46E3-BC18-5168F1C8DC9F}"/>
    <cellStyle name="Normal 2 2 5 3 4 5" xfId="23063" xr:uid="{324B6F1E-E111-4D26-A32C-7A93DD29F9D0}"/>
    <cellStyle name="Normal 2 2 5 3 4 6" xfId="13719" xr:uid="{5FCE5877-5A3E-4E51-9459-FD4AE3BDF133}"/>
    <cellStyle name="Normal 2 2 5 3 5" xfId="2584" xr:uid="{00000000-0005-0000-0000-000017040000}"/>
    <cellStyle name="Normal 2 2 5 3 5 2" xfId="5849" xr:uid="{D68FD721-F74C-48E2-88D7-F5695118B0F5}"/>
    <cellStyle name="Normal 2 2 5 3 5 2 2" xfId="25886" xr:uid="{9FC1A68A-E832-41FF-AA80-E4C7B7827E46}"/>
    <cellStyle name="Normal 2 2 5 3 5 2 3" xfId="15256" xr:uid="{637E43A1-21B7-4C71-9C1D-C3534A45FB3A}"/>
    <cellStyle name="Normal 2 2 5 3 5 3" xfId="7709" xr:uid="{0F5B11BE-E2EF-43C9-AA70-9A4C9F809519}"/>
    <cellStyle name="Normal 2 2 5 3 5 3 2" xfId="18089" xr:uid="{6156AA97-D391-4421-A893-BD8A70C4EAEB}"/>
    <cellStyle name="Normal 2 2 5 3 5 4" xfId="10542" xr:uid="{B8B5B2DE-A2D8-4990-9E77-1E27173B78AD}"/>
    <cellStyle name="Normal 2 2 5 3 5 4 2" xfId="20922" xr:uid="{F98BE8BC-826A-459C-97C2-9A46A0929D43}"/>
    <cellStyle name="Normal 2 2 5 3 5 5" xfId="25338" xr:uid="{0B085AAA-4493-420A-8209-AB304D7B5653}"/>
    <cellStyle name="Normal 2 2 5 3 5 6" xfId="12972" xr:uid="{1990347C-B4F0-405F-9412-D0ADB4536A11}"/>
    <cellStyle name="Normal 2 2 5 3 6" xfId="2327" xr:uid="{00000000-0005-0000-0000-000012040000}"/>
    <cellStyle name="Normal 2 2 5 3 6 2" xfId="7454" xr:uid="{355A4282-D669-44C1-88B9-47C0ABA07E59}"/>
    <cellStyle name="Normal 2 2 5 3 6 2 2" xfId="17834" xr:uid="{5730EDBC-00E3-4467-8ED7-7FE48586581A}"/>
    <cellStyle name="Normal 2 2 5 3 6 3" xfId="10287" xr:uid="{4B95A07D-90D6-49F9-A0DB-986EA1DD1001}"/>
    <cellStyle name="Normal 2 2 5 3 6 3 2" xfId="20667" xr:uid="{D368E7D5-52BA-49BF-B3EF-63151CDA95B8}"/>
    <cellStyle name="Normal 2 2 5 3 6 4" xfId="24178" xr:uid="{0A7E2AAE-7538-4048-AC32-7D9E71F9699C}"/>
    <cellStyle name="Normal 2 2 5 3 6 5" xfId="15001" xr:uid="{C196E802-6982-4FEE-A6DE-C08935646518}"/>
    <cellStyle name="Normal 2 2 5 3 7" xfId="3842" xr:uid="{768E63F6-D0FB-427E-8CB9-301DD97546F9}"/>
    <cellStyle name="Normal 2 2 5 3 7 2" xfId="8675" xr:uid="{167A86E3-850C-4FB7-B244-9DC88C162A53}"/>
    <cellStyle name="Normal 2 2 5 3 7 2 2" xfId="19055" xr:uid="{A67BD2E5-D873-4902-9428-AA80E9E8B7EC}"/>
    <cellStyle name="Normal 2 2 5 3 7 3" xfId="11508" xr:uid="{AEDB1F02-3940-466E-9B01-770FF4DEA4CB}"/>
    <cellStyle name="Normal 2 2 5 3 7 3 2" xfId="21888" xr:uid="{54D42C56-CAB3-4AB6-93D6-A2A2C01B576C}"/>
    <cellStyle name="Normal 2 2 5 3 7 4" xfId="16222" xr:uid="{E1E88A3A-BE1A-4FB9-9BF2-494092A3B254}"/>
    <cellStyle name="Normal 2 2 5 3 8" xfId="5114" xr:uid="{30AF1C54-D2CC-4BBB-8766-0A393ABB8F1E}"/>
    <cellStyle name="Normal 2 2 5 3 8 2" xfId="14411" xr:uid="{92177246-C24D-451E-B088-5CFB429D4F22}"/>
    <cellStyle name="Normal 2 2 5 3 9" xfId="6864" xr:uid="{36AD9A76-892B-4B2F-95EB-E6ED3902772F}"/>
    <cellStyle name="Normal 2 2 5 3 9 2" xfId="17244" xr:uid="{48B43599-86E4-4CC4-A5A6-23AB3A005D75}"/>
    <cellStyle name="Normal 2 2 5 4" xfId="762" xr:uid="{00000000-0005-0000-0000-0000A6040000}"/>
    <cellStyle name="Normal 2 2 5 4 2" xfId="3182" xr:uid="{00000000-0005-0000-0000-000019040000}"/>
    <cellStyle name="Normal 2 2 5 4 2 2" xfId="6240" xr:uid="{1951603C-8860-4B43-9F11-FA631F269DCB}"/>
    <cellStyle name="Normal 2 2 5 4 2 2 2" xfId="24822" xr:uid="{730ECCB9-507B-49DD-9658-F3160CBE68C3}"/>
    <cellStyle name="Normal 2 2 5 4 2 2 3" xfId="27803" xr:uid="{2A7317C0-643E-4B65-9A97-C61A8E4A2474}"/>
    <cellStyle name="Normal 2 2 5 4 2 2 4" xfId="15809" xr:uid="{8C99B084-32E9-4F72-BBAE-3EA79CC8675A}"/>
    <cellStyle name="Normal 2 2 5 4 2 3" xfId="8262" xr:uid="{40F4AC1B-381C-40DE-A5E8-9EB8A2D02592}"/>
    <cellStyle name="Normal 2 2 5 4 2 3 2" xfId="28880" xr:uid="{584F1855-DA4E-4BAA-A86E-1BA7CA7C6D36}"/>
    <cellStyle name="Normal 2 2 5 4 2 3 3" xfId="18642" xr:uid="{EBA367CA-932D-4C99-92B1-278D334A4118}"/>
    <cellStyle name="Normal 2 2 5 4 2 4" xfId="11095" xr:uid="{8E68B3E8-45EE-4C41-A096-EF05DFC2B3E7}"/>
    <cellStyle name="Normal 2 2 5 4 2 4 2" xfId="21475" xr:uid="{FE16556B-F3C3-4906-8FDB-D4F60EC5402C}"/>
    <cellStyle name="Normal 2 2 5 4 2 5" xfId="23817" xr:uid="{3D58558D-803C-48F1-BDF8-9829FCD01334}"/>
    <cellStyle name="Normal 2 2 5 4 2 6" xfId="13722" xr:uid="{8EF7EF2B-CED1-4007-921C-297E3E70F6A4}"/>
    <cellStyle name="Normal 2 2 5 4 3" xfId="2727" xr:uid="{00000000-0005-0000-0000-00001A040000}"/>
    <cellStyle name="Normal 2 2 5 4 3 2" xfId="5945" xr:uid="{194E08B5-DDC3-4709-A771-073277BF9EB7}"/>
    <cellStyle name="Normal 2 2 5 4 3 2 2" xfId="25849" xr:uid="{BFA93C3E-B576-4D4B-8F77-BA345C374600}"/>
    <cellStyle name="Normal 2 2 5 4 3 2 3" xfId="15398" xr:uid="{6419E0F1-5E07-422F-A27A-2F6D3E62703E}"/>
    <cellStyle name="Normal 2 2 5 4 3 3" xfId="7851" xr:uid="{B02F34D0-F82F-4006-BE55-77B22080AA39}"/>
    <cellStyle name="Normal 2 2 5 4 3 3 2" xfId="18231" xr:uid="{AE538EAD-83E0-4905-9C2F-9D9D0B4A8B1A}"/>
    <cellStyle name="Normal 2 2 5 4 3 4" xfId="10684" xr:uid="{151237DE-A10E-4667-B110-49113A11C1F7}"/>
    <cellStyle name="Normal 2 2 5 4 3 4 2" xfId="21064" xr:uid="{A6D2CB03-5FCD-4ED8-A370-172DFFE921C3}"/>
    <cellStyle name="Normal 2 2 5 4 3 5" xfId="24050" xr:uid="{7A09FDC2-7262-4111-8465-3F92D0BCCB11}"/>
    <cellStyle name="Normal 2 2 5 4 3 6" xfId="13161" xr:uid="{0C71C1B2-E423-4854-A243-169C4D025D96}"/>
    <cellStyle name="Normal 2 2 5 4 4" xfId="4161" xr:uid="{77133353-D78F-4905-AB0C-35331A391DAE}"/>
    <cellStyle name="Normal 2 2 5 4 4 2" xfId="8933" xr:uid="{700A96BE-64B7-46B2-B34F-A7D01E8A7D5B}"/>
    <cellStyle name="Normal 2 2 5 4 4 2 2" xfId="29030" xr:uid="{41102D16-4D18-4AA7-AFAE-8D8CD5422523}"/>
    <cellStyle name="Normal 2 2 5 4 4 2 3" xfId="19313" xr:uid="{410448E5-A392-466B-BC94-70B7C721290F}"/>
    <cellStyle name="Normal 2 2 5 4 4 3" xfId="11766" xr:uid="{1BCC2FB2-0DDF-4976-BEC7-654235EAADF4}"/>
    <cellStyle name="Normal 2 2 5 4 4 3 2" xfId="22146" xr:uid="{5E9C6438-4F90-47FB-9C1D-9C1AB1F57212}"/>
    <cellStyle name="Normal 2 2 5 4 4 4" xfId="24295" xr:uid="{40F6B065-C3AD-47BD-A6D9-B439B3223AE3}"/>
    <cellStyle name="Normal 2 2 5 4 4 5" xfId="16480" xr:uid="{E90B7D13-EAC6-403B-9F55-E502846BCB6F}"/>
    <cellStyle name="Normal 2 2 5 4 5" xfId="5115" xr:uid="{AEC81067-9A7A-4124-98E2-43D87D46AE9F}"/>
    <cellStyle name="Normal 2 2 5 4 5 2" xfId="26566" xr:uid="{F238678A-0463-4B49-A10A-95980D151155}"/>
    <cellStyle name="Normal 2 2 5 4 5 3" xfId="14412" xr:uid="{5D2AC5DD-A604-416C-BC6E-4E7C1A4EC5F6}"/>
    <cellStyle name="Normal 2 2 5 4 6" xfId="6865" xr:uid="{886AA42F-5700-42A5-BCEC-FFD1618DB977}"/>
    <cellStyle name="Normal 2 2 5 4 6 2" xfId="17245" xr:uid="{49C11A60-C1B1-49EA-A045-52DF8345965B}"/>
    <cellStyle name="Normal 2 2 5 4 7" xfId="9698" xr:uid="{F319566E-35AB-4788-8D03-EF4C36780B1C}"/>
    <cellStyle name="Normal 2 2 5 4 7 2" xfId="20078" xr:uid="{3C8B4D5D-2598-40AF-9298-2D95E104DC58}"/>
    <cellStyle name="Normal 2 2 5 4 8" xfId="22865" xr:uid="{4B2F798E-48E6-4376-A3B5-403E93C6E944}"/>
    <cellStyle name="Normal 2 2 5 4 9" xfId="12719" xr:uid="{20C2B9F8-FAA2-4D18-BA7C-7E931A4EA708}"/>
    <cellStyle name="Normal 2 2 5 5" xfId="763" xr:uid="{00000000-0005-0000-0000-0000A7040000}"/>
    <cellStyle name="Normal 2 2 5 5 2" xfId="4466" xr:uid="{6EF105C5-F98E-47DB-8906-F1ED9D61A476}"/>
    <cellStyle name="Normal 2 2 5 5 2 2" xfId="9238" xr:uid="{A33EEAB3-632D-4D41-97EE-2557CA7BAEEA}"/>
    <cellStyle name="Normal 2 2 5 5 2 2 2" xfId="29229" xr:uid="{FA08C50A-BDB3-4FD3-988D-B5459F856DE8}"/>
    <cellStyle name="Normal 2 2 5 5 2 2 3" xfId="19618" xr:uid="{8F9AB79D-D5A4-4FA3-B6DB-2A7DC7A269D1}"/>
    <cellStyle name="Normal 2 2 5 5 2 3" xfId="12071" xr:uid="{687B8F02-F39D-4E3D-BD9A-2BE9832D13B2}"/>
    <cellStyle name="Normal 2 2 5 5 2 3 2" xfId="22451" xr:uid="{0AA9CD85-3DD1-4BB8-93C5-465249CD6FE7}"/>
    <cellStyle name="Normal 2 2 5 5 2 4" xfId="25657" xr:uid="{34A26308-FF30-49D3-A190-491D65A62777}"/>
    <cellStyle name="Normal 2 2 5 5 2 5" xfId="16785" xr:uid="{1B7185B3-42A4-4084-B389-8624BE7E45D8}"/>
    <cellStyle name="Normal 2 2 5 5 3" xfId="5116" xr:uid="{5586B6F1-6EB7-4B54-B794-696523042EF4}"/>
    <cellStyle name="Normal 2 2 5 5 3 2" xfId="27006" xr:uid="{69CF3FCA-36C7-46CB-BE6F-FC7C88B21E84}"/>
    <cellStyle name="Normal 2 2 5 5 3 3" xfId="14413" xr:uid="{E15399E6-B3FA-4164-8340-785A6301940F}"/>
    <cellStyle name="Normal 2 2 5 5 4" xfId="6866" xr:uid="{BCBDC9C9-7B71-4675-BD67-499DCD957E6B}"/>
    <cellStyle name="Normal 2 2 5 5 4 2" xfId="17246" xr:uid="{5EB6FF69-AA65-4918-A829-595B3426E334}"/>
    <cellStyle name="Normal 2 2 5 5 5" xfId="9699" xr:uid="{E5DAA30A-0FD0-441C-AD84-E2333F9131EE}"/>
    <cellStyle name="Normal 2 2 5 5 5 2" xfId="20079" xr:uid="{A48991DE-F369-4251-93C9-87B4E86CD9E0}"/>
    <cellStyle name="Normal 2 2 5 5 6" xfId="22921" xr:uid="{69AA6929-94EE-4741-AD22-8466135E8D83}"/>
    <cellStyle name="Normal 2 2 5 5 7" xfId="13723" xr:uid="{33796E81-926B-4F0C-9B80-EEC6EC1A3FF2}"/>
    <cellStyle name="Normal 2 2 5 6" xfId="2902" xr:uid="{00000000-0005-0000-0000-00001C040000}"/>
    <cellStyle name="Normal 2 2 5 6 2" xfId="6088" xr:uid="{5EBF24F2-A5F7-415E-8EC7-4EF7815E1FF6}"/>
    <cellStyle name="Normal 2 2 5 6 2 2" xfId="23892" xr:uid="{47724E20-B1D8-4FF8-9A44-2977CC2ED5ED}"/>
    <cellStyle name="Normal 2 2 5 6 2 3" xfId="27545" xr:uid="{936ED42E-6F05-4888-ADC8-F1C177BD493A}"/>
    <cellStyle name="Normal 2 2 5 6 2 4" xfId="15566" xr:uid="{62DEA000-66AC-4EB3-B753-EA729D248FB4}"/>
    <cellStyle name="Normal 2 2 5 6 3" xfId="8019" xr:uid="{E7E24CD5-241B-43B1-9373-D1BEA0AD1624}"/>
    <cellStyle name="Normal 2 2 5 6 3 2" xfId="26163" xr:uid="{4039BB8E-FF83-4E7A-85E1-B650C0CDDBCB}"/>
    <cellStyle name="Normal 2 2 5 6 3 3" xfId="18399" xr:uid="{6B3710D7-32C9-4D74-8EFD-A1B74B09B9DC}"/>
    <cellStyle name="Normal 2 2 5 6 4" xfId="10852" xr:uid="{3C5902C3-3749-417F-A46F-5727D6DE332E}"/>
    <cellStyle name="Normal 2 2 5 6 4 2" xfId="21232" xr:uid="{14C21B63-49BB-49D3-BD82-B5814AAFD628}"/>
    <cellStyle name="Normal 2 2 5 6 5" xfId="23124" xr:uid="{34687A96-B813-4212-AD0D-48688AADA035}"/>
    <cellStyle name="Normal 2 2 5 6 6" xfId="13417" xr:uid="{2753E1A2-47B8-40BE-98AF-F0541F5C54CA}"/>
    <cellStyle name="Normal 2 2 5 7" xfId="2481" xr:uid="{00000000-0005-0000-0000-00001D040000}"/>
    <cellStyle name="Normal 2 2 5 7 2" xfId="5767" xr:uid="{4A390432-8884-423E-B9B8-DF3CF691D005}"/>
    <cellStyle name="Normal 2 2 5 7 2 2" xfId="28050" xr:uid="{17E6F790-6F59-4460-BF00-3CC8B8C84973}"/>
    <cellStyle name="Normal 2 2 5 7 2 3" xfId="15153" xr:uid="{745D3E67-3388-4477-A046-426F2E8DC4A5}"/>
    <cellStyle name="Normal 2 2 5 7 3" xfId="7606" xr:uid="{0DE4E01E-561D-41AE-8E2F-82443E2BA269}"/>
    <cellStyle name="Normal 2 2 5 7 3 2" xfId="17986" xr:uid="{CD67BFA3-8443-427E-A786-7416E437B4C1}"/>
    <cellStyle name="Normal 2 2 5 7 4" xfId="10439" xr:uid="{2A472E99-D46F-4FEF-BCB4-06BC1102DFB8}"/>
    <cellStyle name="Normal 2 2 5 7 4 2" xfId="20819" xr:uid="{84EF04DB-5612-47F1-8449-AB9707B7515D}"/>
    <cellStyle name="Normal 2 2 5 7 5" xfId="24297" xr:uid="{58332B38-93AE-40A3-800E-DF25E10ADFE2}"/>
    <cellStyle name="Normal 2 2 5 7 6" xfId="12869" xr:uid="{B252D23F-8BE9-4572-AC13-4923320155E8}"/>
    <cellStyle name="Normal 2 2 5 8" xfId="2175" xr:uid="{00000000-0005-0000-0000-000004040000}"/>
    <cellStyle name="Normal 2 2 5 8 2" xfId="7302" xr:uid="{E95D3F49-3715-4CC7-A760-1E140DD01628}"/>
    <cellStyle name="Normal 2 2 5 8 2 2" xfId="17682" xr:uid="{3DCD14CB-512D-4F5B-AB36-25B9A2B1A262}"/>
    <cellStyle name="Normal 2 2 5 8 3" xfId="10135" xr:uid="{34BE5327-55F5-41C8-A25C-E16241875A20}"/>
    <cellStyle name="Normal 2 2 5 8 3 2" xfId="20515" xr:uid="{D18D9AEB-696E-40E6-8BB4-B1F1C23B2141}"/>
    <cellStyle name="Normal 2 2 5 8 4" xfId="24765" xr:uid="{DA8323EF-60AF-49BB-88C6-1245D70DB90C}"/>
    <cellStyle name="Normal 2 2 5 8 5" xfId="14849" xr:uid="{C731C4D0-E9A2-419F-AD92-A0D07C4414C0}"/>
    <cellStyle name="Normal 2 2 5 9" xfId="3934" xr:uid="{0CB43D55-C908-4083-90A9-FF89559DAF34}"/>
    <cellStyle name="Normal 2 2 5 9 2" xfId="8766" xr:uid="{9F9FAC5D-37F6-40AA-9967-869F0D927DD2}"/>
    <cellStyle name="Normal 2 2 5 9 2 2" xfId="19146" xr:uid="{5514B669-E767-4499-AE3E-0C65A0D899B3}"/>
    <cellStyle name="Normal 2 2 5 9 3" xfId="11599" xr:uid="{011153CF-D809-4F59-B9C6-B301772D3432}"/>
    <cellStyle name="Normal 2 2 5 9 3 2" xfId="21979" xr:uid="{9D4DC90F-B09C-4CAA-B5EF-B0F3321B0EB2}"/>
    <cellStyle name="Normal 2 2 5 9 4" xfId="16313" xr:uid="{88DA3762-90A6-4CF1-B16D-09030B2DDF34}"/>
    <cellStyle name="Normal 2 2 6" xfId="764" xr:uid="{00000000-0005-0000-0000-0000A8040000}"/>
    <cellStyle name="Normal 2 2 6 10" xfId="5117" xr:uid="{963C3611-457B-4569-9F08-D8E8B6B58342}"/>
    <cellStyle name="Normal 2 2 6 10 2" xfId="14414" xr:uid="{A46C3E5A-5793-40F1-80F7-CEA82D001334}"/>
    <cellStyle name="Normal 2 2 6 11" xfId="6867" xr:uid="{5FEA02F8-0573-4DF3-B8C8-ECF91A657C05}"/>
    <cellStyle name="Normal 2 2 6 11 2" xfId="17247" xr:uid="{D37E6582-3CA9-4B8C-94C3-9E8894BC760E}"/>
    <cellStyle name="Normal 2 2 6 12" xfId="9700" xr:uid="{19674DD6-4C3E-4791-A002-9C3FE93F77E3}"/>
    <cellStyle name="Normal 2 2 6 12 2" xfId="20080" xr:uid="{6958F3CF-F388-4709-895B-4FB571CA5106}"/>
    <cellStyle name="Normal 2 2 6 13" xfId="25252" xr:uid="{D795BB32-094F-4C86-BC01-958FFB9C5DA9}"/>
    <cellStyle name="Normal 2 2 6 14" xfId="12413" xr:uid="{44E83FAC-7AE5-4706-93FB-4C37F2A24648}"/>
    <cellStyle name="Normal 2 2 6 2" xfId="765" xr:uid="{00000000-0005-0000-0000-0000A9040000}"/>
    <cellStyle name="Normal 2 2 6 2 10" xfId="6868" xr:uid="{3D25EB71-E123-4DA6-8867-E93C8C63A2E3}"/>
    <cellStyle name="Normal 2 2 6 2 10 2" xfId="17248" xr:uid="{E1E7A34D-89B4-4BAB-B149-E73C0ADA2435}"/>
    <cellStyle name="Normal 2 2 6 2 11" xfId="9701" xr:uid="{E4D72A88-F242-45A2-AF03-6E6DE242E170}"/>
    <cellStyle name="Normal 2 2 6 2 11 2" xfId="20081" xr:uid="{51D6941F-2BF5-47B5-BBA8-EE83DA7B171E}"/>
    <cellStyle name="Normal 2 2 6 2 12" xfId="23917" xr:uid="{A8E6C921-55CD-4646-A6F9-922F714D4063}"/>
    <cellStyle name="Normal 2 2 6 2 13" xfId="12473" xr:uid="{9151C67F-479C-4177-953B-C2BE45EDB23B}"/>
    <cellStyle name="Normal 2 2 6 2 2" xfId="766" xr:uid="{00000000-0005-0000-0000-0000AA040000}"/>
    <cellStyle name="Normal 2 2 6 2 2 10" xfId="13038" xr:uid="{C6C09AA8-2003-487A-87BA-B7B0FAA2F8B5}"/>
    <cellStyle name="Normal 2 2 6 2 2 2" xfId="2733" xr:uid="{00000000-0005-0000-0000-000021040000}"/>
    <cellStyle name="Normal 2 2 6 2 2 2 2" xfId="3185" xr:uid="{00000000-0005-0000-0000-000022040000}"/>
    <cellStyle name="Normal 2 2 6 2 2 2 2 2" xfId="6243" xr:uid="{AD0C4932-6D7D-45FF-85DF-AAE8C9EA23D8}"/>
    <cellStyle name="Normal 2 2 6 2 2 2 2 2 2" xfId="27149" xr:uid="{50074F00-B7A6-44B7-B7EE-7797041DF54E}"/>
    <cellStyle name="Normal 2 2 6 2 2 2 2 2 3" xfId="15812" xr:uid="{21D05B74-0F66-4913-B9C8-FE2ACC83066F}"/>
    <cellStyle name="Normal 2 2 6 2 2 2 2 3" xfId="8265" xr:uid="{EC5842AE-3220-4106-A5C5-E92115EC7152}"/>
    <cellStyle name="Normal 2 2 6 2 2 2 2 3 2" xfId="18645" xr:uid="{9B71C1FF-CEE3-46D2-9EC3-B4FC49711316}"/>
    <cellStyle name="Normal 2 2 6 2 2 2 2 4" xfId="11098" xr:uid="{FD0D516E-94FA-4926-BBCE-687265CCF63B}"/>
    <cellStyle name="Normal 2 2 6 2 2 2 2 4 2" xfId="21478" xr:uid="{58EA81BF-3C1A-4F49-A09F-A50F221FC2AA}"/>
    <cellStyle name="Normal 2 2 6 2 2 2 2 5" xfId="24991" xr:uid="{4D3465FE-A1E3-41C6-AF78-D9DD9050CBDE}"/>
    <cellStyle name="Normal 2 2 6 2 2 2 2 6" xfId="13726" xr:uid="{6054E1E5-3A1C-41B9-9D4F-531A4D34C959}"/>
    <cellStyle name="Normal 2 2 6 2 2 2 3" xfId="4297" xr:uid="{70482B53-70A1-4B5D-99B7-DD017FD52066}"/>
    <cellStyle name="Normal 2 2 6 2 2 2 3 2" xfId="9069" xr:uid="{E39B3821-DC4A-4CD8-BA22-FE8CF90F1E9B}"/>
    <cellStyle name="Normal 2 2 6 2 2 2 3 2 2" xfId="29112" xr:uid="{B630E78A-E8CD-4621-92F0-AFAA140F60BC}"/>
    <cellStyle name="Normal 2 2 6 2 2 2 3 2 3" xfId="19449" xr:uid="{49C90A69-C5F7-42DA-8D66-FC010CF0F29A}"/>
    <cellStyle name="Normal 2 2 6 2 2 2 3 3" xfId="11902" xr:uid="{FC8C8A4E-DEB0-47FC-A467-D5BB486E720F}"/>
    <cellStyle name="Normal 2 2 6 2 2 2 3 3 2" xfId="22282" xr:uid="{BF976083-E227-4568-B232-D920E2A986BA}"/>
    <cellStyle name="Normal 2 2 6 2 2 2 3 4" xfId="23769" xr:uid="{5E91C338-38B0-4726-BB70-68BE97A3DB18}"/>
    <cellStyle name="Normal 2 2 6 2 2 2 3 5" xfId="16616" xr:uid="{C6E80A27-4F98-4B01-92FF-ECD8A3A9D98D}"/>
    <cellStyle name="Normal 2 2 6 2 2 2 4" xfId="5951" xr:uid="{3052317B-4ACE-4D92-9E73-CC7F606D84E5}"/>
    <cellStyle name="Normal 2 2 6 2 2 2 4 2" xfId="27964" xr:uid="{D293BB91-55CD-455D-84B2-910305AD7982}"/>
    <cellStyle name="Normal 2 2 6 2 2 2 4 3" xfId="15404" xr:uid="{357E2879-E375-48F2-B18C-786A8BE0AC87}"/>
    <cellStyle name="Normal 2 2 6 2 2 2 5" xfId="7857" xr:uid="{75ADF92F-1C62-4755-B9F4-BA8CED2C6F9A}"/>
    <cellStyle name="Normal 2 2 6 2 2 2 5 2" xfId="18237" xr:uid="{560DB7D1-9160-404C-A82B-C71C75325B94}"/>
    <cellStyle name="Normal 2 2 6 2 2 2 6" xfId="10690" xr:uid="{3BF80FF2-EE14-4358-9740-D031390778AD}"/>
    <cellStyle name="Normal 2 2 6 2 2 2 6 2" xfId="21070" xr:uid="{CC051CC2-70E2-41D5-8D15-E09A1984C4CE}"/>
    <cellStyle name="Normal 2 2 6 2 2 2 7" xfId="23228" xr:uid="{A3F8BC61-0040-46E9-9D9A-71B8E0B6FC3E}"/>
    <cellStyle name="Normal 2 2 6 2 2 2 8" xfId="13167" xr:uid="{36D1DFF4-3C3E-45FF-A1FB-B26D221FADE5}"/>
    <cellStyle name="Normal 2 2 6 2 2 3" xfId="3186" xr:uid="{00000000-0005-0000-0000-000023040000}"/>
    <cellStyle name="Normal 2 2 6 2 2 3 2" xfId="4467" xr:uid="{9F706EB4-3E25-430F-B16D-860B5C446E2D}"/>
    <cellStyle name="Normal 2 2 6 2 2 3 2 2" xfId="9239" xr:uid="{626BCD8E-F62B-431A-92C2-B3036586811D}"/>
    <cellStyle name="Normal 2 2 6 2 2 3 2 2 2" xfId="19619" xr:uid="{4440CC75-0F12-4B17-A8B4-2E4262CF94A2}"/>
    <cellStyle name="Normal 2 2 6 2 2 3 2 3" xfId="12072" xr:uid="{6976AB79-28D1-4313-9D9D-EE3228E88690}"/>
    <cellStyle name="Normal 2 2 6 2 2 3 2 3 2" xfId="22452" xr:uid="{AFF673AF-9A91-475F-A847-FDD2B73391C5}"/>
    <cellStyle name="Normal 2 2 6 2 2 3 2 4" xfId="28387" xr:uid="{34CCB7B2-EF32-494A-A790-0975D246D964}"/>
    <cellStyle name="Normal 2 2 6 2 2 3 2 5" xfId="16786" xr:uid="{06D884E1-120A-4C5C-99F1-B742502A02A6}"/>
    <cellStyle name="Normal 2 2 6 2 2 3 3" xfId="6244" xr:uid="{588A55D6-FA85-40D2-BD6B-4D546EA36041}"/>
    <cellStyle name="Normal 2 2 6 2 2 3 3 2" xfId="15813" xr:uid="{DFA3218D-5260-4ABA-8FB3-9E54709A2A73}"/>
    <cellStyle name="Normal 2 2 6 2 2 3 4" xfId="8266" xr:uid="{7B04C46E-C949-4AAC-8114-16C9A0D5B1C2}"/>
    <cellStyle name="Normal 2 2 6 2 2 3 4 2" xfId="18646" xr:uid="{2BEABE8C-5B00-44AF-BC19-87A336C6C6F7}"/>
    <cellStyle name="Normal 2 2 6 2 2 3 5" xfId="11099" xr:uid="{634EC4EC-2AB5-4E9C-AFA6-557EAA7DB02E}"/>
    <cellStyle name="Normal 2 2 6 2 2 3 5 2" xfId="21479" xr:uid="{0F266ECA-43DD-4F95-BF92-0A9529C912E7}"/>
    <cellStyle name="Normal 2 2 6 2 2 3 6" xfId="24169" xr:uid="{F9F51225-FAF4-4573-9B50-F709384D7D8A}"/>
    <cellStyle name="Normal 2 2 6 2 2 3 7" xfId="13727" xr:uid="{77C1E2BD-82DE-453E-821D-CF20ABE192B7}"/>
    <cellStyle name="Normal 2 2 6 2 2 4" xfId="3184" xr:uid="{00000000-0005-0000-0000-000024040000}"/>
    <cellStyle name="Normal 2 2 6 2 2 4 2" xfId="6242" xr:uid="{2A8E5E90-9539-4B84-AD45-32A9701D3B66}"/>
    <cellStyle name="Normal 2 2 6 2 2 4 2 2" xfId="27300" xr:uid="{C9885A2D-4594-47B4-813F-010CB33AF84D}"/>
    <cellStyle name="Normal 2 2 6 2 2 4 2 3" xfId="15811" xr:uid="{CAFF16BF-785D-47CA-A25D-D4873D53C3D1}"/>
    <cellStyle name="Normal 2 2 6 2 2 4 3" xfId="8264" xr:uid="{CB5E47CD-F8C8-4093-B0AB-98AAE247F142}"/>
    <cellStyle name="Normal 2 2 6 2 2 4 3 2" xfId="18644" xr:uid="{D5E581C6-8383-438A-88CD-98AA4648A428}"/>
    <cellStyle name="Normal 2 2 6 2 2 4 4" xfId="11097" xr:uid="{04BE5186-75EA-4DD8-9595-CCB6BBA4325B}"/>
    <cellStyle name="Normal 2 2 6 2 2 4 4 2" xfId="21477" xr:uid="{1EDBFEEC-CF17-428D-A193-EEFD8FDBF989}"/>
    <cellStyle name="Normal 2 2 6 2 2 4 5" xfId="22655" xr:uid="{89EEE988-C7B4-44E2-B02C-0B26E4142BCE}"/>
    <cellStyle name="Normal 2 2 6 2 2 4 6" xfId="13725" xr:uid="{E33E1944-7C5B-43EA-A3F5-149F469C4A34}"/>
    <cellStyle name="Normal 2 2 6 2 2 5" xfId="4239" xr:uid="{C987F1B0-2E5B-42A7-A1CE-2CCB722445F0}"/>
    <cellStyle name="Normal 2 2 6 2 2 5 2" xfId="9011" xr:uid="{F1558F9D-14DE-4FD8-9F11-E719FFE7CEC9}"/>
    <cellStyle name="Normal 2 2 6 2 2 5 2 2" xfId="29082" xr:uid="{901F85F1-8FE2-4259-8CF1-6486B2548664}"/>
    <cellStyle name="Normal 2 2 6 2 2 5 2 3" xfId="19391" xr:uid="{1A6E6247-957C-4A52-9D3D-5ECE6DF29868}"/>
    <cellStyle name="Normal 2 2 6 2 2 5 3" xfId="11844" xr:uid="{24DB62B2-CCAF-42DD-A7C3-53BFACCEA2A6}"/>
    <cellStyle name="Normal 2 2 6 2 2 5 3 2" xfId="22224" xr:uid="{CFE1E20C-CAF7-4F2B-8993-86C72C759AE2}"/>
    <cellStyle name="Normal 2 2 6 2 2 5 4" xfId="22967" xr:uid="{F402148D-9F30-4898-9769-13A6AF983969}"/>
    <cellStyle name="Normal 2 2 6 2 2 5 5" xfId="16558" xr:uid="{9069D65B-E891-473A-93CF-206B85BD6F29}"/>
    <cellStyle name="Normal 2 2 6 2 2 6" xfId="5119" xr:uid="{2AB213AF-C036-44A2-AD92-ABE31F4DA537}"/>
    <cellStyle name="Normal 2 2 6 2 2 6 2" xfId="28673" xr:uid="{CA60F94B-B0F4-4238-BC1D-2BAB1101304D}"/>
    <cellStyle name="Normal 2 2 6 2 2 6 3" xfId="14416" xr:uid="{38FFA62B-DF00-4F78-B291-AF7FDEA7AFA5}"/>
    <cellStyle name="Normal 2 2 6 2 2 7" xfId="6869" xr:uid="{A845BEFA-03CC-4BB1-9EEF-DA2A2589E9AF}"/>
    <cellStyle name="Normal 2 2 6 2 2 7 2" xfId="17249" xr:uid="{82EB7736-7837-4160-8848-C257F564622C}"/>
    <cellStyle name="Normal 2 2 6 2 2 8" xfId="9702" xr:uid="{0139A402-3057-4F0C-A432-25E4414F7185}"/>
    <cellStyle name="Normal 2 2 6 2 2 8 2" xfId="20082" xr:uid="{499B1975-E5B7-4FFE-921C-B0F6B80AAF86}"/>
    <cellStyle name="Normal 2 2 6 2 2 9" xfId="23060" xr:uid="{00BA739F-A1B6-45AE-B77E-887C9215CE59}"/>
    <cellStyle name="Normal 2 2 6 2 3" xfId="2732" xr:uid="{00000000-0005-0000-0000-000025040000}"/>
    <cellStyle name="Normal 2 2 6 2 3 2" xfId="3187" xr:uid="{00000000-0005-0000-0000-000026040000}"/>
    <cellStyle name="Normal 2 2 6 2 3 2 2" xfId="6245" xr:uid="{6F054504-44BD-42C9-AA22-3BACA7580360}"/>
    <cellStyle name="Normal 2 2 6 2 3 2 2 2" xfId="27043" xr:uid="{B09CE0B7-9764-4C38-A97E-326DCABF4D55}"/>
    <cellStyle name="Normal 2 2 6 2 3 2 2 3" xfId="15814" xr:uid="{8E04F228-6530-4F9F-8C15-F0254E2E4C5B}"/>
    <cellStyle name="Normal 2 2 6 2 3 2 3" xfId="8267" xr:uid="{958EE414-6373-4CF0-BE5F-00C92EC1F8AE}"/>
    <cellStyle name="Normal 2 2 6 2 3 2 3 2" xfId="18647" xr:uid="{2197D954-3104-4564-940C-6D59F2A9951B}"/>
    <cellStyle name="Normal 2 2 6 2 3 2 4" xfId="11100" xr:uid="{2D6C8B97-62B4-4DA8-B626-48719476F097}"/>
    <cellStyle name="Normal 2 2 6 2 3 2 4 2" xfId="21480" xr:uid="{0F40F97C-771B-4BE9-B3DA-F94A78A64F4D}"/>
    <cellStyle name="Normal 2 2 6 2 3 2 5" xfId="24072" xr:uid="{2ADE2F64-E9FA-4AC1-A03B-726B30D3571D}"/>
    <cellStyle name="Normal 2 2 6 2 3 2 6" xfId="13728" xr:uid="{42E91BD0-98A8-4495-8410-CE6A9CCE515B}"/>
    <cellStyle name="Normal 2 2 6 2 3 3" xfId="4296" xr:uid="{971A6F7A-AFB2-436A-B1B4-F113D718A7CF}"/>
    <cellStyle name="Normal 2 2 6 2 3 3 2" xfId="9068" xr:uid="{664D73D2-B22A-4951-A932-61284E659329}"/>
    <cellStyle name="Normal 2 2 6 2 3 3 2 2" xfId="29111" xr:uid="{2EC97DC1-4E87-49EB-BA04-9DA8D87362C3}"/>
    <cellStyle name="Normal 2 2 6 2 3 3 2 3" xfId="19448" xr:uid="{F62BBE02-DD83-406E-8C47-EB15CFE84F51}"/>
    <cellStyle name="Normal 2 2 6 2 3 3 3" xfId="11901" xr:uid="{B4FD6724-96A8-4636-A3CF-3C2DB3575377}"/>
    <cellStyle name="Normal 2 2 6 2 3 3 3 2" xfId="22281" xr:uid="{C9F376C1-F2A5-4B82-B967-60AB0472EEBC}"/>
    <cellStyle name="Normal 2 2 6 2 3 3 4" xfId="25396" xr:uid="{C156F1EE-186D-4F4C-B11D-8B8C506CE98A}"/>
    <cellStyle name="Normal 2 2 6 2 3 3 5" xfId="16615" xr:uid="{0F5FF7D2-38FE-4AB6-A99B-644E84413363}"/>
    <cellStyle name="Normal 2 2 6 2 3 4" xfId="5950" xr:uid="{AC2A7418-B225-47BA-A828-664C24550EAE}"/>
    <cellStyle name="Normal 2 2 6 2 3 4 2" xfId="28501" xr:uid="{B7A50A0D-E2FE-433F-B8D8-BFA030882AE8}"/>
    <cellStyle name="Normal 2 2 6 2 3 4 3" xfId="15403" xr:uid="{715501F0-E530-4AC1-94F3-5862C988D81A}"/>
    <cellStyle name="Normal 2 2 6 2 3 5" xfId="7856" xr:uid="{B7136852-1C74-4FB9-9486-4B100A271B7C}"/>
    <cellStyle name="Normal 2 2 6 2 3 5 2" xfId="18236" xr:uid="{BCC193CB-6993-412F-8996-9DE28E9B55B3}"/>
    <cellStyle name="Normal 2 2 6 2 3 6" xfId="10689" xr:uid="{E319272E-D7B6-47E6-9583-74C368EB9E3C}"/>
    <cellStyle name="Normal 2 2 6 2 3 6 2" xfId="21069" xr:uid="{60857185-132A-4FC6-BB37-40FA88651047}"/>
    <cellStyle name="Normal 2 2 6 2 3 7" xfId="24193" xr:uid="{10413727-889B-4E73-82C4-8EF0C680A434}"/>
    <cellStyle name="Normal 2 2 6 2 3 8" xfId="13166" xr:uid="{AD3103CD-2764-44EF-A605-330EB883A61C}"/>
    <cellStyle name="Normal 2 2 6 2 4" xfId="3188" xr:uid="{00000000-0005-0000-0000-000027040000}"/>
    <cellStyle name="Normal 2 2 6 2 4 2" xfId="4468" xr:uid="{0FE318DA-088C-485A-9A1B-148B7C2FE78A}"/>
    <cellStyle name="Normal 2 2 6 2 4 2 2" xfId="9240" xr:uid="{1048AA4A-927C-4161-B8BB-3B6E9A954A52}"/>
    <cellStyle name="Normal 2 2 6 2 4 2 2 2" xfId="19620" xr:uid="{B32F671F-47F0-485A-AD34-1D9C1F20B811}"/>
    <cellStyle name="Normal 2 2 6 2 4 2 3" xfId="12073" xr:uid="{3D4A563A-E48D-426B-B3CF-A2C49C71920E}"/>
    <cellStyle name="Normal 2 2 6 2 4 2 3 2" xfId="22453" xr:uid="{FACF2DD8-440B-42CC-8206-6CB96D9402EF}"/>
    <cellStyle name="Normal 2 2 6 2 4 2 4" xfId="26098" xr:uid="{12BA8A78-EF3A-4DDE-A8F1-C8052A647E4C}"/>
    <cellStyle name="Normal 2 2 6 2 4 2 5" xfId="16787" xr:uid="{0D39DC32-5A39-4618-97E4-409303F50F70}"/>
    <cellStyle name="Normal 2 2 6 2 4 3" xfId="6246" xr:uid="{711A1386-EB02-4D5C-A20F-D17AE5B53DD3}"/>
    <cellStyle name="Normal 2 2 6 2 4 3 2" xfId="15815" xr:uid="{1C57A535-5B59-4BC1-BD8C-FB0C0791E824}"/>
    <cellStyle name="Normal 2 2 6 2 4 4" xfId="8268" xr:uid="{C032CA74-9A89-4596-905A-E92BDA9AA145}"/>
    <cellStyle name="Normal 2 2 6 2 4 4 2" xfId="18648" xr:uid="{6A0B5E13-E75A-4ABD-A2F5-0CF3D9E12D20}"/>
    <cellStyle name="Normal 2 2 6 2 4 5" xfId="11101" xr:uid="{AE521645-6376-4B68-9A18-6D97632553A1}"/>
    <cellStyle name="Normal 2 2 6 2 4 5 2" xfId="21481" xr:uid="{69CC3F87-EA81-43EF-A06E-E7DDC96303E6}"/>
    <cellStyle name="Normal 2 2 6 2 4 6" xfId="24586" xr:uid="{FF1DE5FA-250B-4680-A117-DD1976C4FB09}"/>
    <cellStyle name="Normal 2 2 6 2 4 7" xfId="13729" xr:uid="{6EDAE71B-7F2C-473D-8893-EC43F0AADD36}"/>
    <cellStyle name="Normal 2 2 6 2 5" xfId="3183" xr:uid="{00000000-0005-0000-0000-000028040000}"/>
    <cellStyle name="Normal 2 2 6 2 5 2" xfId="6241" xr:uid="{0A6AF36F-1FBE-4672-9497-A7A631B308EF}"/>
    <cellStyle name="Normal 2 2 6 2 5 2 2" xfId="28739" xr:uid="{5B69F3EA-6B7C-4570-96D6-F27E5C980BFA}"/>
    <cellStyle name="Normal 2 2 6 2 5 2 3" xfId="15810" xr:uid="{76BEACCF-5F5B-43F0-A5B2-36DD6C9A2D9E}"/>
    <cellStyle name="Normal 2 2 6 2 5 3" xfId="8263" xr:uid="{4773665C-A056-459D-95BA-07D0BBFBC73C}"/>
    <cellStyle name="Normal 2 2 6 2 5 3 2" xfId="18643" xr:uid="{62DA566B-022B-451E-8489-F37EF95BA9A5}"/>
    <cellStyle name="Normal 2 2 6 2 5 4" xfId="11096" xr:uid="{B74255FD-0D92-4281-B1B5-831CF4D94442}"/>
    <cellStyle name="Normal 2 2 6 2 5 4 2" xfId="21476" xr:uid="{A43FA36F-DA4D-490C-8866-7682DC51D2EF}"/>
    <cellStyle name="Normal 2 2 6 2 5 5" xfId="23156" xr:uid="{B356D2F5-AA29-4BBE-B9FC-DF53537515CA}"/>
    <cellStyle name="Normal 2 2 6 2 5 6" xfId="13724" xr:uid="{5F8A1828-3379-4FFE-B5D9-A6997C5EE36D}"/>
    <cellStyle name="Normal 2 2 6 2 6" xfId="2547" xr:uid="{00000000-0005-0000-0000-000029040000}"/>
    <cellStyle name="Normal 2 2 6 2 6 2" xfId="5819" xr:uid="{DD46955B-644F-4075-A62A-01E728825C72}"/>
    <cellStyle name="Normal 2 2 6 2 6 2 2" xfId="25835" xr:uid="{5E225070-8700-47AE-BB40-F61DFAA2BB7A}"/>
    <cellStyle name="Normal 2 2 6 2 6 2 3" xfId="15219" xr:uid="{8A69E008-98E6-4611-A97E-CA5A9C690D18}"/>
    <cellStyle name="Normal 2 2 6 2 6 3" xfId="7672" xr:uid="{B7E0288A-09BC-41C8-AB8F-012493240ADF}"/>
    <cellStyle name="Normal 2 2 6 2 6 3 2" xfId="18052" xr:uid="{95348DC5-EF32-4E6B-8E46-E8DE78003BA3}"/>
    <cellStyle name="Normal 2 2 6 2 6 4" xfId="10505" xr:uid="{FCB519E4-A7D2-4946-B317-76A86C0422BC}"/>
    <cellStyle name="Normal 2 2 6 2 6 4 2" xfId="20885" xr:uid="{5A289437-DBA2-47F5-9B82-C36081E33F26}"/>
    <cellStyle name="Normal 2 2 6 2 6 5" xfId="23898" xr:uid="{E133F193-E3D0-4080-B01F-FB88A4225A0F}"/>
    <cellStyle name="Normal 2 2 6 2 6 6" xfId="12935" xr:uid="{E970EBAC-FD52-4F8B-B9ED-263F3F3A9451}"/>
    <cellStyle name="Normal 2 2 6 2 7" xfId="2241" xr:uid="{00000000-0005-0000-0000-00001F040000}"/>
    <cellStyle name="Normal 2 2 6 2 7 2" xfId="7368" xr:uid="{E3315053-3F06-4B6B-8A15-8F56FD09B6D3}"/>
    <cellStyle name="Normal 2 2 6 2 7 2 2" xfId="17748" xr:uid="{59CE3CB4-48FF-436F-AB9F-5BDBA10A3A4A}"/>
    <cellStyle name="Normal 2 2 6 2 7 3" xfId="10201" xr:uid="{E237DC12-6969-46B9-BEB8-59BF47688AC7}"/>
    <cellStyle name="Normal 2 2 6 2 7 3 2" xfId="20581" xr:uid="{2AC17149-8D77-4C66-9B64-E74F2D180A93}"/>
    <cellStyle name="Normal 2 2 6 2 7 4" xfId="22831" xr:uid="{2180F4CE-54F4-4334-B8BC-350373340C0E}"/>
    <cellStyle name="Normal 2 2 6 2 7 5" xfId="14915" xr:uid="{6C7199FC-4A5B-4644-B73C-9FD92807338A}"/>
    <cellStyle name="Normal 2 2 6 2 8" xfId="3794" xr:uid="{3DC452E1-1CA4-495A-BBE7-BA28DD8D8CA8}"/>
    <cellStyle name="Normal 2 2 6 2 8 2" xfId="8630" xr:uid="{2359EFA7-1177-40B1-A540-89631581AC54}"/>
    <cellStyle name="Normal 2 2 6 2 8 2 2" xfId="19010" xr:uid="{97C046AA-3D85-4DA4-95CF-1E9F0374DAB0}"/>
    <cellStyle name="Normal 2 2 6 2 8 3" xfId="11463" xr:uid="{8D1E2DDE-0A46-49A1-97D1-BE99B96D3287}"/>
    <cellStyle name="Normal 2 2 6 2 8 3 2" xfId="21843" xr:uid="{87787337-F20C-4DAF-989E-CB84C0CCECAE}"/>
    <cellStyle name="Normal 2 2 6 2 8 4" xfId="16177" xr:uid="{956371C3-846B-4513-8438-90381C4675D2}"/>
    <cellStyle name="Normal 2 2 6 2 9" xfId="5118" xr:uid="{5C4ACD4B-02FD-4CEF-A3D2-4E04A9F0C611}"/>
    <cellStyle name="Normal 2 2 6 2 9 2" xfId="14415" xr:uid="{260E15F7-FF2D-46CF-8555-BA8822FC5CA2}"/>
    <cellStyle name="Normal 2 2 6 3" xfId="767" xr:uid="{00000000-0005-0000-0000-0000AB040000}"/>
    <cellStyle name="Normal 2 2 6 3 10" xfId="9703" xr:uid="{4C3E2F2B-56B2-4CF4-96E5-96EDB012DA49}"/>
    <cellStyle name="Normal 2 2 6 3 10 2" xfId="20083" xr:uid="{DC4C3F4A-9533-46A9-9E89-A4555E3086C2}"/>
    <cellStyle name="Normal 2 2 6 3 11" xfId="24855" xr:uid="{E3A76C8A-2F6D-4F8D-A4BA-E63D7B8AF419}"/>
    <cellStyle name="Normal 2 2 6 3 12" xfId="12563" xr:uid="{5FB5965A-D485-4ACE-BAD5-9CC525EDB1AF}"/>
    <cellStyle name="Normal 2 2 6 3 2" xfId="2734" xr:uid="{00000000-0005-0000-0000-00002B040000}"/>
    <cellStyle name="Normal 2 2 6 3 2 2" xfId="3190" xr:uid="{00000000-0005-0000-0000-00002C040000}"/>
    <cellStyle name="Normal 2 2 6 3 2 2 2" xfId="6248" xr:uid="{E44AA17E-05A2-47E2-8395-59B103ABE9B4}"/>
    <cellStyle name="Normal 2 2 6 3 2 2 2 2" xfId="27122" xr:uid="{B3EE830C-9737-40AC-B774-DC1C1CDA2AC3}"/>
    <cellStyle name="Normal 2 2 6 3 2 2 2 3" xfId="15817" xr:uid="{D41E5751-026D-427F-8873-2102B9A0E2DA}"/>
    <cellStyle name="Normal 2 2 6 3 2 2 3" xfId="8270" xr:uid="{4F15D839-68EC-4AFB-B95C-AD303D81C0F5}"/>
    <cellStyle name="Normal 2 2 6 3 2 2 3 2" xfId="18650" xr:uid="{0941D33B-37E7-4FB9-8BDD-31ECB15DD03C}"/>
    <cellStyle name="Normal 2 2 6 3 2 2 4" xfId="11103" xr:uid="{AA5D45D2-B615-4681-905D-0A0D4F4CF0A8}"/>
    <cellStyle name="Normal 2 2 6 3 2 2 4 2" xfId="21483" xr:uid="{45B34AA5-B78E-46EE-8B6C-B69CC14AE78D}"/>
    <cellStyle name="Normal 2 2 6 3 2 2 5" xfId="25434" xr:uid="{DB672273-560C-4F9C-A8CF-761B73D83566}"/>
    <cellStyle name="Normal 2 2 6 3 2 2 6" xfId="13731" xr:uid="{668FCC29-7C50-4312-9C41-BAC872544AC2}"/>
    <cellStyle name="Normal 2 2 6 3 2 3" xfId="4298" xr:uid="{AF36B563-FC36-4796-A3A6-E1993E821E9D}"/>
    <cellStyle name="Normal 2 2 6 3 2 3 2" xfId="9070" xr:uid="{F175B39D-0BCE-4077-B094-FBA606ACB714}"/>
    <cellStyle name="Normal 2 2 6 3 2 3 2 2" xfId="29113" xr:uid="{7ACC3B77-734A-4C91-A47F-8FFBABF3EF56}"/>
    <cellStyle name="Normal 2 2 6 3 2 3 2 3" xfId="19450" xr:uid="{90426A97-6901-4D73-ACFF-6E4D5F24FB00}"/>
    <cellStyle name="Normal 2 2 6 3 2 3 3" xfId="11903" xr:uid="{E90BF0AC-1250-4A66-9DE8-9F93A865D89A}"/>
    <cellStyle name="Normal 2 2 6 3 2 3 3 2" xfId="22283" xr:uid="{A409580F-2461-4D9C-BA00-8347009ECB9C}"/>
    <cellStyle name="Normal 2 2 6 3 2 3 4" xfId="23062" xr:uid="{2FD785B8-6281-4902-A97E-AF9F93D90BCC}"/>
    <cellStyle name="Normal 2 2 6 3 2 3 5" xfId="16617" xr:uid="{94FE5296-6D54-4088-A379-492CD391DFE4}"/>
    <cellStyle name="Normal 2 2 6 3 2 4" xfId="5952" xr:uid="{E3D1BA83-E110-4070-ABE3-31455F14EECF}"/>
    <cellStyle name="Normal 2 2 6 3 2 4 2" xfId="28714" xr:uid="{C9B51B7B-BA27-4989-9B77-BFB6FEEC3C11}"/>
    <cellStyle name="Normal 2 2 6 3 2 4 3" xfId="15405" xr:uid="{20CA3628-CCFE-4F2B-844E-8FBCEFF9B7DA}"/>
    <cellStyle name="Normal 2 2 6 3 2 5" xfId="7858" xr:uid="{8509A51E-F4D4-43AF-8124-F96AF6EAB54C}"/>
    <cellStyle name="Normal 2 2 6 3 2 5 2" xfId="18238" xr:uid="{58C2555D-2438-45B4-9B64-3CAF8320319B}"/>
    <cellStyle name="Normal 2 2 6 3 2 6" xfId="10691" xr:uid="{35248E13-1CF6-4D3F-A839-08077937F647}"/>
    <cellStyle name="Normal 2 2 6 3 2 6 2" xfId="21071" xr:uid="{83687619-3CB4-42C4-9E00-6EC79E49A7BF}"/>
    <cellStyle name="Normal 2 2 6 3 2 7" xfId="23505" xr:uid="{A01A4261-FC07-442C-8D9A-17FE25863308}"/>
    <cellStyle name="Normal 2 2 6 3 2 8" xfId="13168" xr:uid="{1EA23027-6384-4BE0-89B2-3EA296E8FFEE}"/>
    <cellStyle name="Normal 2 2 6 3 3" xfId="3191" xr:uid="{00000000-0005-0000-0000-00002D040000}"/>
    <cellStyle name="Normal 2 2 6 3 3 2" xfId="4469" xr:uid="{D03A52A9-8653-4C41-9A28-8E98E897D3ED}"/>
    <cellStyle name="Normal 2 2 6 3 3 2 2" xfId="9241" xr:uid="{20DDAF65-0E91-4C94-8A20-E9554F74EB6D}"/>
    <cellStyle name="Normal 2 2 6 3 3 2 2 2" xfId="29230" xr:uid="{6827C6F6-99D4-44ED-A2FB-5741B27C3E44}"/>
    <cellStyle name="Normal 2 2 6 3 3 2 2 3" xfId="19621" xr:uid="{044F6EE3-1478-4DF6-805A-DAC9A06E9FD7}"/>
    <cellStyle name="Normal 2 2 6 3 3 2 3" xfId="12074" xr:uid="{A80DECAF-5FF3-4A7E-97AD-DD68C5184EDE}"/>
    <cellStyle name="Normal 2 2 6 3 3 2 3 2" xfId="22454" xr:uid="{77B21F3D-69BA-4E03-BFD5-FF6767435652}"/>
    <cellStyle name="Normal 2 2 6 3 3 2 4" xfId="24359" xr:uid="{A627CFC4-18FF-4911-B5E0-F00CA2CA1BE1}"/>
    <cellStyle name="Normal 2 2 6 3 3 2 5" xfId="16788" xr:uid="{41E8D57E-0898-4600-8B45-5C361F73F80D}"/>
    <cellStyle name="Normal 2 2 6 3 3 3" xfId="6249" xr:uid="{D55A819E-7CBD-4C4C-87F6-1352BB2121FA}"/>
    <cellStyle name="Normal 2 2 6 3 3 3 2" xfId="28259" xr:uid="{F55449F2-2BBE-4515-BF06-BC399FBB39BE}"/>
    <cellStyle name="Normal 2 2 6 3 3 3 3" xfId="15818" xr:uid="{AB63E61B-DF1C-41AA-A088-D991A00C7282}"/>
    <cellStyle name="Normal 2 2 6 3 3 4" xfId="8271" xr:uid="{490ABBA9-728D-4597-A084-EF8D5F57061F}"/>
    <cellStyle name="Normal 2 2 6 3 3 4 2" xfId="18651" xr:uid="{9D3C7B97-38B1-4510-9996-047A2F781E5F}"/>
    <cellStyle name="Normal 2 2 6 3 3 5" xfId="11104" xr:uid="{9E3BF72C-580C-4D36-B16E-04B1671D9201}"/>
    <cellStyle name="Normal 2 2 6 3 3 5 2" xfId="21484" xr:uid="{48F4F805-4B92-4084-AFEF-8783EEF5369B}"/>
    <cellStyle name="Normal 2 2 6 3 3 6" xfId="23801" xr:uid="{279D83EF-BFFF-4CA7-B6C2-FA5BB1B9598E}"/>
    <cellStyle name="Normal 2 2 6 3 3 7" xfId="13732" xr:uid="{E82538C7-D5CF-4C2C-B896-96B5B1D6732F}"/>
    <cellStyle name="Normal 2 2 6 3 4" xfId="3189" xr:uid="{00000000-0005-0000-0000-00002E040000}"/>
    <cellStyle name="Normal 2 2 6 3 4 2" xfId="6247" xr:uid="{AB61BC95-E1D2-4C7F-9E27-637375B52DE8}"/>
    <cellStyle name="Normal 2 2 6 3 4 2 2" xfId="28728" xr:uid="{37F78F17-D5CE-43E3-80C0-38223208C2D4}"/>
    <cellStyle name="Normal 2 2 6 3 4 2 3" xfId="15816" xr:uid="{D3DFF2FF-54D9-4183-BB09-9EE6CDDCB508}"/>
    <cellStyle name="Normal 2 2 6 3 4 3" xfId="8269" xr:uid="{21262C5E-45DD-408B-AAE8-F32E1D09324A}"/>
    <cellStyle name="Normal 2 2 6 3 4 3 2" xfId="18649" xr:uid="{67090179-1D90-4D36-BA32-A0967397BC40}"/>
    <cellStyle name="Normal 2 2 6 3 4 4" xfId="11102" xr:uid="{CA746757-EAF7-45AB-9E4D-50A54017AE93}"/>
    <cellStyle name="Normal 2 2 6 3 4 4 2" xfId="21482" xr:uid="{49E2FBDE-AD09-44C4-B9E9-07E28E6BC8FD}"/>
    <cellStyle name="Normal 2 2 6 3 4 5" xfId="24354" xr:uid="{16052B0A-7BE2-4385-8D41-C9A5844DC355}"/>
    <cellStyle name="Normal 2 2 6 3 4 6" xfId="13730" xr:uid="{7DB53946-566B-4CAD-BF90-3B847D9555DD}"/>
    <cellStyle name="Normal 2 2 6 3 5" xfId="2590" xr:uid="{00000000-0005-0000-0000-00002F040000}"/>
    <cellStyle name="Normal 2 2 6 3 5 2" xfId="5855" xr:uid="{C883B5AF-18F5-4388-ABB4-D72C87122743}"/>
    <cellStyle name="Normal 2 2 6 3 5 2 2" xfId="26934" xr:uid="{5A40FB34-956B-4526-BCE3-9614D21C9E93}"/>
    <cellStyle name="Normal 2 2 6 3 5 2 3" xfId="15262" xr:uid="{E94B3B5B-1644-4E26-928B-15FF78687728}"/>
    <cellStyle name="Normal 2 2 6 3 5 3" xfId="7715" xr:uid="{E1C381A5-BA63-4B96-8942-177F60E6A9C6}"/>
    <cellStyle name="Normal 2 2 6 3 5 3 2" xfId="18095" xr:uid="{ABCB03D5-EC80-40AD-B995-D7EDB6E2CA7F}"/>
    <cellStyle name="Normal 2 2 6 3 5 4" xfId="10548" xr:uid="{C5BB12D6-85EA-467C-A043-96B8CCF861A7}"/>
    <cellStyle name="Normal 2 2 6 3 5 4 2" xfId="20928" xr:uid="{F794C766-F5A4-4669-BF82-894589530290}"/>
    <cellStyle name="Normal 2 2 6 3 5 5" xfId="23619" xr:uid="{42A9F908-E0A3-4303-88B6-2D24B095DFFE}"/>
    <cellStyle name="Normal 2 2 6 3 5 6" xfId="12978" xr:uid="{2880477B-ED04-43B6-A0F4-A0DD907F21D8}"/>
    <cellStyle name="Normal 2 2 6 3 6" xfId="2329" xr:uid="{00000000-0005-0000-0000-00002A040000}"/>
    <cellStyle name="Normal 2 2 6 3 6 2" xfId="7456" xr:uid="{B959A3A8-48A6-4881-A410-74E64567F69E}"/>
    <cellStyle name="Normal 2 2 6 3 6 2 2" xfId="17836" xr:uid="{D409532D-8BBE-435F-BEBD-A89EDF2C4362}"/>
    <cellStyle name="Normal 2 2 6 3 6 3" xfId="10289" xr:uid="{B3C768DC-DF0A-4FF1-8D0F-D49D5A9E1F17}"/>
    <cellStyle name="Normal 2 2 6 3 6 3 2" xfId="20669" xr:uid="{20424838-F57D-4E3F-934D-E62956DB1E35}"/>
    <cellStyle name="Normal 2 2 6 3 6 4" xfId="23147" xr:uid="{6C7DB46A-CB8E-4767-A221-43C87A93B7DF}"/>
    <cellStyle name="Normal 2 2 6 3 6 5" xfId="15003" xr:uid="{58137D8A-5F2E-412F-A65D-DD4557451A70}"/>
    <cellStyle name="Normal 2 2 6 3 7" xfId="3844" xr:uid="{712F6ECE-2FCF-40FF-BC3A-B8E57455C658}"/>
    <cellStyle name="Normal 2 2 6 3 7 2" xfId="8677" xr:uid="{8801AC38-17ED-48C4-B15A-5EC496CB1189}"/>
    <cellStyle name="Normal 2 2 6 3 7 2 2" xfId="19057" xr:uid="{01EAAE53-7179-4F99-8C05-CDBA10542186}"/>
    <cellStyle name="Normal 2 2 6 3 7 3" xfId="11510" xr:uid="{B40DA53C-3E90-4116-9976-35490BC4F598}"/>
    <cellStyle name="Normal 2 2 6 3 7 3 2" xfId="21890" xr:uid="{2F776532-C363-4EA1-BE90-F85AFF70E5B9}"/>
    <cellStyle name="Normal 2 2 6 3 7 4" xfId="16224" xr:uid="{7D736926-DE92-4BAD-BB26-D0719308E154}"/>
    <cellStyle name="Normal 2 2 6 3 8" xfId="5120" xr:uid="{0D41CC50-3C09-47D8-9D04-FF0749EBE539}"/>
    <cellStyle name="Normal 2 2 6 3 8 2" xfId="14417" xr:uid="{4C44EB3C-92B7-4DF4-94B3-CBB25821F1A6}"/>
    <cellStyle name="Normal 2 2 6 3 9" xfId="6870" xr:uid="{67EEB3CB-5943-4F2C-A717-EB1EB3467721}"/>
    <cellStyle name="Normal 2 2 6 3 9 2" xfId="17250" xr:uid="{B3C0259A-3C51-4FD8-AD74-DF0716C38BAD}"/>
    <cellStyle name="Normal 2 2 6 4" xfId="768" xr:uid="{00000000-0005-0000-0000-0000AC040000}"/>
    <cellStyle name="Normal 2 2 6 4 2" xfId="3192" xr:uid="{00000000-0005-0000-0000-000031040000}"/>
    <cellStyle name="Normal 2 2 6 4 2 2" xfId="6250" xr:uid="{CB439588-1D5F-4005-8532-AF188C452CFA}"/>
    <cellStyle name="Normal 2 2 6 4 2 2 2" xfId="26731" xr:uid="{A61F4418-B64B-495C-8A31-614827CC5054}"/>
    <cellStyle name="Normal 2 2 6 4 2 2 3" xfId="15819" xr:uid="{B27AE241-0DD4-43AF-8FE3-F64AA791483B}"/>
    <cellStyle name="Normal 2 2 6 4 2 3" xfId="8272" xr:uid="{38EFA85C-082D-4ECE-A0AC-E6CBB8D45E4E}"/>
    <cellStyle name="Normal 2 2 6 4 2 3 2" xfId="18652" xr:uid="{17081F4A-10E4-4BEB-A3DD-8714A69DC71B}"/>
    <cellStyle name="Normal 2 2 6 4 2 4" xfId="11105" xr:uid="{AB647E7E-1D38-436E-B315-9751ECB1C453}"/>
    <cellStyle name="Normal 2 2 6 4 2 4 2" xfId="21485" xr:uid="{96F0541B-B4A5-4A30-AA34-B3D1F76A4527}"/>
    <cellStyle name="Normal 2 2 6 4 2 5" xfId="22997" xr:uid="{19A55A42-EF4F-4980-94B4-D4D545CBB56D}"/>
    <cellStyle name="Normal 2 2 6 4 2 6" xfId="13733" xr:uid="{D9031275-8D50-4DD1-9158-5A6601AD56D2}"/>
    <cellStyle name="Normal 2 2 6 4 3" xfId="2731" xr:uid="{00000000-0005-0000-0000-000032040000}"/>
    <cellStyle name="Normal 2 2 6 4 3 2" xfId="5949" xr:uid="{11B2852D-EDF7-4948-8623-C6242D2A565C}"/>
    <cellStyle name="Normal 2 2 6 4 3 2 2" xfId="28520" xr:uid="{B8A26FFE-FD78-420C-9DA2-1CE49CD93A72}"/>
    <cellStyle name="Normal 2 2 6 4 3 2 3" xfId="15402" xr:uid="{C30637F1-3D60-4C29-B383-B0542E07093A}"/>
    <cellStyle name="Normal 2 2 6 4 3 3" xfId="7855" xr:uid="{F1F9433B-0784-4153-9E12-4A4B4BF106CD}"/>
    <cellStyle name="Normal 2 2 6 4 3 3 2" xfId="18235" xr:uid="{4173CB35-3A2E-47F1-AA16-7B0E91E0B47E}"/>
    <cellStyle name="Normal 2 2 6 4 3 4" xfId="10688" xr:uid="{DCB347E5-4172-4DB5-B7FF-960D1BEC6F5A}"/>
    <cellStyle name="Normal 2 2 6 4 3 4 2" xfId="21068" xr:uid="{7D6A8905-8AC6-472E-93F1-89521DC82887}"/>
    <cellStyle name="Normal 2 2 6 4 3 5" xfId="25426" xr:uid="{A3D8D863-91FE-4A5A-B3FF-AEAB0AD23AC7}"/>
    <cellStyle name="Normal 2 2 6 4 3 6" xfId="13165" xr:uid="{8F0C0AEF-395A-44BD-A2DE-C4B39BBA0447}"/>
    <cellStyle name="Normal 2 2 6 4 4" xfId="4163" xr:uid="{0955D02B-ABE6-43BB-A2F0-E7BD877C50A1}"/>
    <cellStyle name="Normal 2 2 6 4 4 2" xfId="8935" xr:uid="{0F7D7877-6C21-48D3-9F5B-B4BC947A6719}"/>
    <cellStyle name="Normal 2 2 6 4 4 2 2" xfId="19315" xr:uid="{90F97ABE-9CA5-4539-94EF-79C5B2370B11}"/>
    <cellStyle name="Normal 2 2 6 4 4 3" xfId="11768" xr:uid="{C6512C9C-1DCE-4B4F-8549-4756852FD341}"/>
    <cellStyle name="Normal 2 2 6 4 4 3 2" xfId="22148" xr:uid="{25AFC8E6-F1E4-4611-B59B-A4D8AD2EC480}"/>
    <cellStyle name="Normal 2 2 6 4 4 4" xfId="24133" xr:uid="{A11D0DC3-5B44-4E74-BA89-53B7C535938D}"/>
    <cellStyle name="Normal 2 2 6 4 4 5" xfId="16482" xr:uid="{67E362AA-8D03-493D-957E-C45DFBA2D8E0}"/>
    <cellStyle name="Normal 2 2 6 4 5" xfId="5121" xr:uid="{F054F7C7-62F7-4116-B376-3EC374D865E7}"/>
    <cellStyle name="Normal 2 2 6 4 5 2" xfId="14418" xr:uid="{1B9BB4CB-0A06-49DF-ABF3-0EDFCF0F66D2}"/>
    <cellStyle name="Normal 2 2 6 4 6" xfId="6871" xr:uid="{9D58F73D-007B-4442-B32E-FCA7DC647B7E}"/>
    <cellStyle name="Normal 2 2 6 4 6 2" xfId="17251" xr:uid="{2C27107F-B77C-49B4-9A60-9E75B92D05E4}"/>
    <cellStyle name="Normal 2 2 6 4 7" xfId="9704" xr:uid="{118CD2BE-CE2D-4E3F-9EC0-A270E7B58A2D}"/>
    <cellStyle name="Normal 2 2 6 4 7 2" xfId="20084" xr:uid="{515A166A-0811-46E5-BD81-5274C64ACC04}"/>
    <cellStyle name="Normal 2 2 6 4 8" xfId="25106" xr:uid="{662F58D9-B0B3-404D-B0BA-5EF31AF847BF}"/>
    <cellStyle name="Normal 2 2 6 4 9" xfId="12721" xr:uid="{579D2275-C61E-415B-8BC5-51251ECF05D9}"/>
    <cellStyle name="Normal 2 2 6 5" xfId="3193" xr:uid="{00000000-0005-0000-0000-000033040000}"/>
    <cellStyle name="Normal 2 2 6 5 2" xfId="4470" xr:uid="{CBD07B7A-1544-404E-99B7-7AD42747BAF4}"/>
    <cellStyle name="Normal 2 2 6 5 2 2" xfId="9242" xr:uid="{CA8839B8-562D-4FEB-B1E5-229693210434}"/>
    <cellStyle name="Normal 2 2 6 5 2 2 2" xfId="29231" xr:uid="{7008ECDD-72A8-4384-9DE2-80A96C4C0FE1}"/>
    <cellStyle name="Normal 2 2 6 5 2 2 3" xfId="19622" xr:uid="{E250A443-58A5-4F1E-8887-54B5054E386F}"/>
    <cellStyle name="Normal 2 2 6 5 2 3" xfId="12075" xr:uid="{A7439361-3315-47F8-8836-473F23E19C0C}"/>
    <cellStyle name="Normal 2 2 6 5 2 3 2" xfId="22455" xr:uid="{8DA188E4-7D8C-4664-B87F-A2AC6C5358B8}"/>
    <cellStyle name="Normal 2 2 6 5 2 4" xfId="24069" xr:uid="{646BF25D-7858-4818-8FFB-C90EE6BB55BE}"/>
    <cellStyle name="Normal 2 2 6 5 2 5" xfId="16789" xr:uid="{85F5C205-8DAA-44DB-87A6-464B58944ED8}"/>
    <cellStyle name="Normal 2 2 6 5 3" xfId="6251" xr:uid="{895B147F-601B-4065-8645-5AD015666B32}"/>
    <cellStyle name="Normal 2 2 6 5 3 2" xfId="27913" xr:uid="{C45325C8-0CFF-4DC3-A87E-160F529C2D2B}"/>
    <cellStyle name="Normal 2 2 6 5 3 3" xfId="15820" xr:uid="{E7C8CA88-9C26-485E-B413-3C25F41487E1}"/>
    <cellStyle name="Normal 2 2 6 5 4" xfId="8273" xr:uid="{63A4AD72-30FC-40F9-8FB2-C73EA5B302F1}"/>
    <cellStyle name="Normal 2 2 6 5 4 2" xfId="18653" xr:uid="{66B849C8-0EA1-4C13-AF88-FE7571754B86}"/>
    <cellStyle name="Normal 2 2 6 5 5" xfId="11106" xr:uid="{5986780A-0B59-44F2-8E1F-FECB6B30AD7D}"/>
    <cellStyle name="Normal 2 2 6 5 5 2" xfId="21486" xr:uid="{BA19BD5D-A4AF-42F1-B58E-71A2A59A390D}"/>
    <cellStyle name="Normal 2 2 6 5 6" xfId="25223" xr:uid="{CEC419A5-CA5A-4DBB-B3B6-4C8BF7921A29}"/>
    <cellStyle name="Normal 2 2 6 5 7" xfId="13734" xr:uid="{8447C74C-ED2E-40B8-B030-E3008A10DE80}"/>
    <cellStyle name="Normal 2 2 6 6" xfId="2904" xr:uid="{00000000-0005-0000-0000-000034040000}"/>
    <cellStyle name="Normal 2 2 6 6 2" xfId="6090" xr:uid="{16CCF25F-2BD3-4135-9602-703A2BCB5A3C}"/>
    <cellStyle name="Normal 2 2 6 6 2 2" xfId="27702" xr:uid="{E10C9B2E-92BC-4CE7-926E-3F7744D6AE09}"/>
    <cellStyle name="Normal 2 2 6 6 2 3" xfId="15568" xr:uid="{426A488E-3F6F-4736-ABBE-26DF1BF33C1D}"/>
    <cellStyle name="Normal 2 2 6 6 3" xfId="8021" xr:uid="{78D8298A-1551-45ED-92A9-35D92C38DAC8}"/>
    <cellStyle name="Normal 2 2 6 6 3 2" xfId="18401" xr:uid="{11096A96-338B-4C74-9D7E-5DD9EEFC39F6}"/>
    <cellStyle name="Normal 2 2 6 6 4" xfId="10854" xr:uid="{A64EA007-8B20-4236-A1E1-D7AD8F2E0402}"/>
    <cellStyle name="Normal 2 2 6 6 4 2" xfId="21234" xr:uid="{A568604F-B051-45B5-B2AE-184A6C336636}"/>
    <cellStyle name="Normal 2 2 6 6 5" xfId="25278" xr:uid="{43C848A0-2D16-45DD-9695-5240E1C8FA92}"/>
    <cellStyle name="Normal 2 2 6 6 6" xfId="13419" xr:uid="{A33F8664-23C1-415E-AF6C-867349EDD5A7}"/>
    <cellStyle name="Normal 2 2 6 7" xfId="2487" xr:uid="{00000000-0005-0000-0000-000035040000}"/>
    <cellStyle name="Normal 2 2 6 7 2" xfId="5772" xr:uid="{76CAC20D-489B-4B80-AD7E-D302E50A89E9}"/>
    <cellStyle name="Normal 2 2 6 7 2 2" xfId="26467" xr:uid="{D18F8181-AC54-42E7-B8E9-3673541D1599}"/>
    <cellStyle name="Normal 2 2 6 7 2 3" xfId="15159" xr:uid="{30643F72-C803-4F70-A78F-77234816673F}"/>
    <cellStyle name="Normal 2 2 6 7 3" xfId="7612" xr:uid="{EB608BF7-F122-4D70-BD0D-248C68CE590A}"/>
    <cellStyle name="Normal 2 2 6 7 3 2" xfId="17992" xr:uid="{9BC7CEE9-1CB8-4489-93FE-B18739EEFB5A}"/>
    <cellStyle name="Normal 2 2 6 7 4" xfId="10445" xr:uid="{F98CD522-C74E-4D1E-9884-1EBA819EBE4C}"/>
    <cellStyle name="Normal 2 2 6 7 4 2" xfId="20825" xr:uid="{1B78D906-7CBB-4C14-8AEE-11AAE0094DCB}"/>
    <cellStyle name="Normal 2 2 6 7 5" xfId="24942" xr:uid="{0BDC3D58-65E9-4A77-A03E-5C78897CB417}"/>
    <cellStyle name="Normal 2 2 6 7 6" xfId="12875" xr:uid="{A61C95EC-B2BA-4019-8830-F0EC110B5898}"/>
    <cellStyle name="Normal 2 2 6 8" xfId="2181" xr:uid="{00000000-0005-0000-0000-00001E040000}"/>
    <cellStyle name="Normal 2 2 6 8 2" xfId="7308" xr:uid="{6FC49187-1498-4000-B451-C8FB2596069A}"/>
    <cellStyle name="Normal 2 2 6 8 2 2" xfId="17688" xr:uid="{79745B4B-26CA-4AC5-AE20-0B3FB148D3D9}"/>
    <cellStyle name="Normal 2 2 6 8 3" xfId="10141" xr:uid="{C57AE7CB-C828-480E-A737-28460381E7A3}"/>
    <cellStyle name="Normal 2 2 6 8 3 2" xfId="20521" xr:uid="{E3DE3E9B-B822-4C8F-AD42-AEE9F96751B6}"/>
    <cellStyle name="Normal 2 2 6 8 4" xfId="24879" xr:uid="{C13717B4-B448-4C7A-AC0F-334D441DECE9}"/>
    <cellStyle name="Normal 2 2 6 8 5" xfId="14855" xr:uid="{B26FC4E8-4B10-4E19-A201-225B353C08D8}"/>
    <cellStyle name="Normal 2 2 6 9" xfId="3936" xr:uid="{4F71D83A-959D-475E-9D25-7D6B36415D87}"/>
    <cellStyle name="Normal 2 2 6 9 2" xfId="8768" xr:uid="{96233D5B-8A89-48F1-9A57-B9BB5A2D37F7}"/>
    <cellStyle name="Normal 2 2 6 9 2 2" xfId="19148" xr:uid="{C662E802-04A3-4507-9901-49DF157CDFAB}"/>
    <cellStyle name="Normal 2 2 6 9 3" xfId="11601" xr:uid="{37797751-1450-47F8-9DE4-6D15B02F0F8C}"/>
    <cellStyle name="Normal 2 2 6 9 3 2" xfId="21981" xr:uid="{A0CF1402-2736-4402-90DC-2EE07E6D4E1F}"/>
    <cellStyle name="Normal 2 2 6 9 4" xfId="16315" xr:uid="{D1D6B85D-8E12-4532-AB67-4098610E0955}"/>
    <cellStyle name="Normal 2 2 7" xfId="769" xr:uid="{00000000-0005-0000-0000-0000AD040000}"/>
    <cellStyle name="Normal 2 2 7 10" xfId="5122" xr:uid="{97DE0FAD-FD61-428C-B324-15458C6A0DE0}"/>
    <cellStyle name="Normal 2 2 7 10 2" xfId="14419" xr:uid="{5A552025-BB63-47C8-A716-65B49A2A9EB2}"/>
    <cellStyle name="Normal 2 2 7 11" xfId="6872" xr:uid="{1FBE5570-8EB9-4FA4-89F2-2A70BF75E24B}"/>
    <cellStyle name="Normal 2 2 7 11 2" xfId="17252" xr:uid="{8F1A0535-AADD-49A8-B8C7-E616384AD067}"/>
    <cellStyle name="Normal 2 2 7 12" xfId="9705" xr:uid="{32224345-8BBA-42D9-98F0-CE4FAE9AE546}"/>
    <cellStyle name="Normal 2 2 7 12 2" xfId="20085" xr:uid="{CD5807E9-F3EE-4241-B288-F1ADAD15438D}"/>
    <cellStyle name="Normal 2 2 7 13" xfId="23475" xr:uid="{415A84E5-3159-4712-8FD1-985112B084C9}"/>
    <cellStyle name="Normal 2 2 7 14" xfId="12447" xr:uid="{CCF5E73B-3EDA-4F88-A85B-AD221AFC95BD}"/>
    <cellStyle name="Normal 2 2 7 2" xfId="770" xr:uid="{00000000-0005-0000-0000-0000AE040000}"/>
    <cellStyle name="Normal 2 2 7 2 10" xfId="9706" xr:uid="{96B7BC76-69A9-41C1-9071-99C298FB4CFB}"/>
    <cellStyle name="Normal 2 2 7 2 10 2" xfId="20086" xr:uid="{94D6349B-CF0D-4CAC-BB03-F05F5F955F3C}"/>
    <cellStyle name="Normal 2 2 7 2 11" xfId="25196" xr:uid="{970A88EF-7558-4745-BAD3-842CFCCC2476}"/>
    <cellStyle name="Normal 2 2 7 2 12" xfId="12564" xr:uid="{14A48E73-5367-44A3-A89F-BE47A5943D14}"/>
    <cellStyle name="Normal 2 2 7 2 2" xfId="771" xr:uid="{00000000-0005-0000-0000-0000AF040000}"/>
    <cellStyle name="Normal 2 2 7 2 2 2" xfId="3195" xr:uid="{00000000-0005-0000-0000-000039040000}"/>
    <cellStyle name="Normal 2 2 7 2 2 2 2" xfId="6253" xr:uid="{8B11C461-0E06-45AB-BD28-47EC1E74397F}"/>
    <cellStyle name="Normal 2 2 7 2 2 2 2 2" xfId="27097" xr:uid="{A2CCF78B-5DD6-47A7-84C9-8DA8F0D392B4}"/>
    <cellStyle name="Normal 2 2 7 2 2 2 2 3" xfId="27664" xr:uid="{5120584F-076D-44DE-8E1C-FDF7DE413BEE}"/>
    <cellStyle name="Normal 2 2 7 2 2 2 2 4" xfId="15822" xr:uid="{88F2C3A9-307E-4134-B781-3A57D5248454}"/>
    <cellStyle name="Normal 2 2 7 2 2 2 3" xfId="8275" xr:uid="{7BE2E20E-F2EA-49A6-9ACC-66CECE11E9F9}"/>
    <cellStyle name="Normal 2 2 7 2 2 2 3 2" xfId="28881" xr:uid="{AEB2A2CB-9366-4AE7-8001-9CBCA404FA79}"/>
    <cellStyle name="Normal 2 2 7 2 2 2 3 3" xfId="18655" xr:uid="{73B34709-9830-4084-8A92-2F31CF5ACFC4}"/>
    <cellStyle name="Normal 2 2 7 2 2 2 4" xfId="11108" xr:uid="{F4CFA1E6-1823-474B-A36C-6B8D54B5BE31}"/>
    <cellStyle name="Normal 2 2 7 2 2 2 4 2" xfId="21488" xr:uid="{6046E642-0BB4-46AC-9CF4-488A10B6EBD7}"/>
    <cellStyle name="Normal 2 2 7 2 2 2 5" xfId="25172" xr:uid="{0C8150D5-790E-4464-88E3-73F177477228}"/>
    <cellStyle name="Normal 2 2 7 2 2 2 6" xfId="13736" xr:uid="{02216744-12C4-4C6E-A890-ECFFA8F6FE2F}"/>
    <cellStyle name="Normal 2 2 7 2 2 3" xfId="4300" xr:uid="{5BF1446D-7DBC-47F3-8E2E-3AC34E7B0E6E}"/>
    <cellStyle name="Normal 2 2 7 2 2 3 2" xfId="9072" xr:uid="{BE47E111-92AC-4C0C-8529-002B140A12F9}"/>
    <cellStyle name="Normal 2 2 7 2 2 3 2 2" xfId="29115" xr:uid="{43363453-912B-4F5E-851B-25802F134C88}"/>
    <cellStyle name="Normal 2 2 7 2 2 3 2 3" xfId="19452" xr:uid="{4D73426A-9A7A-4ACD-A503-0CEFB7FC3F61}"/>
    <cellStyle name="Normal 2 2 7 2 2 3 3" xfId="11905" xr:uid="{88B15B4F-B2C9-43F1-8EF5-28198862C72D}"/>
    <cellStyle name="Normal 2 2 7 2 2 3 3 2" xfId="22285" xr:uid="{6755AD40-28FB-4E7D-A94B-D136868330C0}"/>
    <cellStyle name="Normal 2 2 7 2 2 3 4" xfId="23311" xr:uid="{0D01CC80-EC2F-491C-8FB7-AC748902593B}"/>
    <cellStyle name="Normal 2 2 7 2 2 3 5" xfId="16619" xr:uid="{DAF76C26-DB75-47F7-8EBA-DF102241B8B3}"/>
    <cellStyle name="Normal 2 2 7 2 2 4" xfId="5124" xr:uid="{829582CC-8806-4FA3-A337-62363E98AB53}"/>
    <cellStyle name="Normal 2 2 7 2 2 4 2" xfId="25882" xr:uid="{A51740CD-DFD9-4F10-A675-5809E6580706}"/>
    <cellStyle name="Normal 2 2 7 2 2 4 3" xfId="14421" xr:uid="{22F09D4F-0AD0-4215-AD98-2BDBBCF02486}"/>
    <cellStyle name="Normal 2 2 7 2 2 5" xfId="6874" xr:uid="{29BDE919-A952-42B7-9861-EEE06193E0CD}"/>
    <cellStyle name="Normal 2 2 7 2 2 5 2" xfId="17254" xr:uid="{C8AB0511-E919-4E33-9EA1-139219EE4BA6}"/>
    <cellStyle name="Normal 2 2 7 2 2 6" xfId="9707" xr:uid="{4EA87817-1414-45A3-8CDC-010B98153A50}"/>
    <cellStyle name="Normal 2 2 7 2 2 6 2" xfId="20087" xr:uid="{140904F0-1D4A-4C7A-94F9-38C6FCBB4593}"/>
    <cellStyle name="Normal 2 2 7 2 2 7" xfId="23575" xr:uid="{75409168-E756-4EE6-92D5-D0BEB4372556}"/>
    <cellStyle name="Normal 2 2 7 2 2 8" xfId="13170" xr:uid="{8E17ED30-0202-45B1-AF39-E9ECBB348417}"/>
    <cellStyle name="Normal 2 2 7 2 3" xfId="3196" xr:uid="{00000000-0005-0000-0000-00003A040000}"/>
    <cellStyle name="Normal 2 2 7 2 3 2" xfId="4471" xr:uid="{D6D0C682-5969-4AC5-9296-5C9390C11DD7}"/>
    <cellStyle name="Normal 2 2 7 2 3 2 2" xfId="9243" xr:uid="{ED2845A6-9518-4346-9FDE-1F0839C90A5B}"/>
    <cellStyle name="Normal 2 2 7 2 3 2 2 2" xfId="29232" xr:uid="{045A4F97-EE36-42E4-AD16-B94B3C10FB01}"/>
    <cellStyle name="Normal 2 2 7 2 3 2 2 3" xfId="19623" xr:uid="{9FB96ECF-A0C4-42EF-8303-C99252B9D45F}"/>
    <cellStyle name="Normal 2 2 7 2 3 2 3" xfId="12076" xr:uid="{B344CE8A-4F10-4CDB-9883-E7ED2F225F10}"/>
    <cellStyle name="Normal 2 2 7 2 3 2 3 2" xfId="22456" xr:uid="{D9F654AB-3DCA-43C0-9942-68D3398C16E2}"/>
    <cellStyle name="Normal 2 2 7 2 3 2 4" xfId="23183" xr:uid="{9277E302-6DAB-407E-9C1D-A5D8F6A355C6}"/>
    <cellStyle name="Normal 2 2 7 2 3 2 5" xfId="16790" xr:uid="{71B25BC7-30E6-4D6A-AB81-F9522879AEA8}"/>
    <cellStyle name="Normal 2 2 7 2 3 3" xfId="6254" xr:uid="{CEDDA396-6283-461F-9196-E75D991EE142}"/>
    <cellStyle name="Normal 2 2 7 2 3 3 2" xfId="27032" xr:uid="{FAF40926-BBA6-40FB-A9B8-993BF85ACA13}"/>
    <cellStyle name="Normal 2 2 7 2 3 3 3" xfId="15823" xr:uid="{41B0010C-AC18-47D0-ABF8-05B957E3ACEA}"/>
    <cellStyle name="Normal 2 2 7 2 3 4" xfId="8276" xr:uid="{3A501C5D-B598-42DE-AA9C-2D0B185BE320}"/>
    <cellStyle name="Normal 2 2 7 2 3 4 2" xfId="18656" xr:uid="{98154A14-30EF-498C-BD93-16585A4C902D}"/>
    <cellStyle name="Normal 2 2 7 2 3 5" xfId="11109" xr:uid="{07C0A32C-C2F8-4C30-BA14-3A2352C2684B}"/>
    <cellStyle name="Normal 2 2 7 2 3 5 2" xfId="21489" xr:uid="{27D4A009-BAD5-4E39-9EB7-8502857800DF}"/>
    <cellStyle name="Normal 2 2 7 2 3 6" xfId="25135" xr:uid="{6DFABF6E-1F9B-4625-BDF1-C54002BA0E42}"/>
    <cellStyle name="Normal 2 2 7 2 3 7" xfId="13737" xr:uid="{44024F55-7CC3-4707-8DC4-26D77126A2E3}"/>
    <cellStyle name="Normal 2 2 7 2 4" xfId="3194" xr:uid="{00000000-0005-0000-0000-00003B040000}"/>
    <cellStyle name="Normal 2 2 7 2 4 2" xfId="6252" xr:uid="{A7A1CCB2-E3D0-43EA-8197-34A7C09AEF96}"/>
    <cellStyle name="Normal 2 2 7 2 4 2 2" xfId="27155" xr:uid="{3E2FF402-3FDD-43AC-8ABB-5AAA0B77C2CE}"/>
    <cellStyle name="Normal 2 2 7 2 4 2 3" xfId="15821" xr:uid="{1D5EA078-8212-4425-8345-5A255D9DAD6E}"/>
    <cellStyle name="Normal 2 2 7 2 4 3" xfId="8274" xr:uid="{C74BA113-14D3-4CB9-B20E-273E7EB6FD33}"/>
    <cellStyle name="Normal 2 2 7 2 4 3 2" xfId="18654" xr:uid="{E6C0D189-9183-442D-9D68-7E282810D9F1}"/>
    <cellStyle name="Normal 2 2 7 2 4 4" xfId="11107" xr:uid="{BA254123-1B17-4C76-85E0-9AB7220FD05C}"/>
    <cellStyle name="Normal 2 2 7 2 4 4 2" xfId="21487" xr:uid="{D47D7829-4F01-405F-9CD6-6DE623E2F170}"/>
    <cellStyle name="Normal 2 2 7 2 4 5" xfId="23441" xr:uid="{CF19129B-7CF2-4FAA-8889-965D44A5F84E}"/>
    <cellStyle name="Normal 2 2 7 2 4 6" xfId="13735" xr:uid="{A2FEC267-718D-44B3-A1DD-EB431AD8109B}"/>
    <cellStyle name="Normal 2 2 7 2 5" xfId="2521" xr:uid="{00000000-0005-0000-0000-00003C040000}"/>
    <cellStyle name="Normal 2 2 7 2 5 2" xfId="5798" xr:uid="{23A0BEF1-34F6-404A-814A-EEB3AB3D6CC9}"/>
    <cellStyle name="Normal 2 2 7 2 5 2 2" xfId="28745" xr:uid="{383549BB-5F0D-44D9-A695-FB8092A97676}"/>
    <cellStyle name="Normal 2 2 7 2 5 2 3" xfId="15193" xr:uid="{C9121AAE-BCE2-4E47-A76D-C5EFDF2C471C}"/>
    <cellStyle name="Normal 2 2 7 2 5 3" xfId="7646" xr:uid="{ADEA8325-5E94-48BA-B7EE-99860C3CA05E}"/>
    <cellStyle name="Normal 2 2 7 2 5 3 2" xfId="18026" xr:uid="{97FAF7B9-8F45-4792-B0F2-58B344511F34}"/>
    <cellStyle name="Normal 2 2 7 2 5 4" xfId="10479" xr:uid="{B1F3EEF4-88D2-4FD9-BBC4-8072DF524313}"/>
    <cellStyle name="Normal 2 2 7 2 5 4 2" xfId="20859" xr:uid="{F439DE09-43CA-43ED-A509-79F09AF9D346}"/>
    <cellStyle name="Normal 2 2 7 2 5 5" xfId="24865" xr:uid="{DFC9CDCE-CD34-4F68-AC8B-3E978F5E142E}"/>
    <cellStyle name="Normal 2 2 7 2 5 6" xfId="12909" xr:uid="{F0FAC557-219A-4CC5-87C5-59F8BD421481}"/>
    <cellStyle name="Normal 2 2 7 2 6" xfId="2330" xr:uid="{00000000-0005-0000-0000-000037040000}"/>
    <cellStyle name="Normal 2 2 7 2 6 2" xfId="7457" xr:uid="{AA518F21-B686-48E8-B898-EC04D5D2B410}"/>
    <cellStyle name="Normal 2 2 7 2 6 2 2" xfId="17837" xr:uid="{4F3935D6-4461-4126-B862-3FF94E3FD125}"/>
    <cellStyle name="Normal 2 2 7 2 6 3" xfId="10290" xr:uid="{11BC9346-AD29-4F36-90D3-7C872D157AFB}"/>
    <cellStyle name="Normal 2 2 7 2 6 3 2" xfId="20670" xr:uid="{9B00FE18-2CDF-413E-A2B7-1C59FA4D06DA}"/>
    <cellStyle name="Normal 2 2 7 2 6 4" xfId="23209" xr:uid="{A3C83875-F8A8-4E4D-9003-627B13C89284}"/>
    <cellStyle name="Normal 2 2 7 2 6 5" xfId="15004" xr:uid="{CA5708F2-7C54-4703-8E71-37C3A0A7BB5E}"/>
    <cellStyle name="Normal 2 2 7 2 7" xfId="3845" xr:uid="{D771F0E0-C0AC-4977-97D7-6CCA4D9AA339}"/>
    <cellStyle name="Normal 2 2 7 2 7 2" xfId="8678" xr:uid="{0C570D39-C3EB-435E-96B0-04A4C5B12501}"/>
    <cellStyle name="Normal 2 2 7 2 7 2 2" xfId="19058" xr:uid="{48824E7D-FEE0-4B8B-AE88-C8DEE2217EA4}"/>
    <cellStyle name="Normal 2 2 7 2 7 3" xfId="11511" xr:uid="{1299A268-0595-4B2F-A6DE-39BA0E2E8536}"/>
    <cellStyle name="Normal 2 2 7 2 7 3 2" xfId="21891" xr:uid="{887E6F02-517A-43A6-8954-2FC1E9DA644D}"/>
    <cellStyle name="Normal 2 2 7 2 7 4" xfId="16225" xr:uid="{94FED017-C12D-47E2-A831-420BF6B109B2}"/>
    <cellStyle name="Normal 2 2 7 2 8" xfId="5123" xr:uid="{ADAE79B2-4B97-4577-89B0-127316D79130}"/>
    <cellStyle name="Normal 2 2 7 2 8 2" xfId="14420" xr:uid="{CE00637D-9DCD-4172-9738-12F69E7ACD9A}"/>
    <cellStyle name="Normal 2 2 7 2 9" xfId="6873" xr:uid="{4FACCF4B-8810-4D34-B90E-8A139B2A6C5C}"/>
    <cellStyle name="Normal 2 2 7 2 9 2" xfId="17253" xr:uid="{FD74E31E-4DE3-469F-9005-4292C928A904}"/>
    <cellStyle name="Normal 2 2 7 3" xfId="772" xr:uid="{00000000-0005-0000-0000-0000B0040000}"/>
    <cellStyle name="Normal 2 2 7 3 10" xfId="23006" xr:uid="{F17254B3-5808-4371-AB5E-AFEDFD4B5483}"/>
    <cellStyle name="Normal 2 2 7 3 11" xfId="12722" xr:uid="{178C3338-824D-4C4A-8A4E-D25A680F0A44}"/>
    <cellStyle name="Normal 2 2 7 3 2" xfId="2735" xr:uid="{00000000-0005-0000-0000-00003E040000}"/>
    <cellStyle name="Normal 2 2 7 3 2 2" xfId="3198" xr:uid="{00000000-0005-0000-0000-00003F040000}"/>
    <cellStyle name="Normal 2 2 7 3 2 2 2" xfId="6256" xr:uid="{1A212D7B-5846-4C44-AAAC-EBFBC95895B4}"/>
    <cellStyle name="Normal 2 2 7 3 2 2 2 2" xfId="27548" xr:uid="{F3E218AA-116F-45C5-86B0-CAD0C1827EF6}"/>
    <cellStyle name="Normal 2 2 7 3 2 2 2 3" xfId="15825" xr:uid="{3C4B6901-F247-4586-BE1B-C5C9D4C80ACA}"/>
    <cellStyle name="Normal 2 2 7 3 2 2 3" xfId="8278" xr:uid="{CA3C5097-3312-4E1C-A313-E9DC851AE2C4}"/>
    <cellStyle name="Normal 2 2 7 3 2 2 3 2" xfId="18658" xr:uid="{4F701770-DC31-413F-9135-9FE178093DCF}"/>
    <cellStyle name="Normal 2 2 7 3 2 2 4" xfId="11111" xr:uid="{789F14F5-2087-4FE2-9F62-717D858521BC}"/>
    <cellStyle name="Normal 2 2 7 3 2 2 4 2" xfId="21491" xr:uid="{4904FFD4-0B5B-499F-A0DA-8C684E0A2E6D}"/>
    <cellStyle name="Normal 2 2 7 3 2 2 5" xfId="24138" xr:uid="{0E5E244E-A51D-4D1E-8426-6A6B11BCF3E7}"/>
    <cellStyle name="Normal 2 2 7 3 2 2 6" xfId="13739" xr:uid="{E87C28D9-8A87-48F5-93CB-BCB19802B7CE}"/>
    <cellStyle name="Normal 2 2 7 3 2 3" xfId="4301" xr:uid="{EAF366F8-D447-4075-81DF-515D051DD7C2}"/>
    <cellStyle name="Normal 2 2 7 3 2 3 2" xfId="9073" xr:uid="{556CF877-2043-4BA3-B28F-234F15C1AEEA}"/>
    <cellStyle name="Normal 2 2 7 3 2 3 2 2" xfId="29116" xr:uid="{021A0685-800E-4150-8DAD-FE739C4E024A}"/>
    <cellStyle name="Normal 2 2 7 3 2 3 2 3" xfId="19453" xr:uid="{DD452560-2B8B-49DC-826C-6448540E28C2}"/>
    <cellStyle name="Normal 2 2 7 3 2 3 3" xfId="11906" xr:uid="{E7745375-D0FA-4318-B53C-3CDB4467A48B}"/>
    <cellStyle name="Normal 2 2 7 3 2 3 3 2" xfId="22286" xr:uid="{9EA5C9C2-28B6-4309-AF57-177710D515A7}"/>
    <cellStyle name="Normal 2 2 7 3 2 3 4" xfId="23549" xr:uid="{6897237D-6A89-4CCD-9989-063E5488F7C7}"/>
    <cellStyle name="Normal 2 2 7 3 2 3 5" xfId="16620" xr:uid="{A0E2F83C-CEF0-46C9-B482-21FDD2B95E65}"/>
    <cellStyle name="Normal 2 2 7 3 2 4" xfId="5953" xr:uid="{DE040285-1C97-4EC5-981F-0884DD59A246}"/>
    <cellStyle name="Normal 2 2 7 3 2 4 2" xfId="27342" xr:uid="{C304F024-8373-44EF-8702-1365F2D427CD}"/>
    <cellStyle name="Normal 2 2 7 3 2 4 3" xfId="15406" xr:uid="{83F001C6-1E3E-4BEF-A578-6A98F78A5346}"/>
    <cellStyle name="Normal 2 2 7 3 2 5" xfId="7859" xr:uid="{2339EDD1-F2C1-42F8-A2DB-FAD34473DCFC}"/>
    <cellStyle name="Normal 2 2 7 3 2 5 2" xfId="18239" xr:uid="{C8AD0386-3040-46F1-B645-6655476B4E1C}"/>
    <cellStyle name="Normal 2 2 7 3 2 6" xfId="10692" xr:uid="{4E2A75C5-D6E1-4366-B646-1EA5470A1E7B}"/>
    <cellStyle name="Normal 2 2 7 3 2 6 2" xfId="21072" xr:uid="{9B0F25AF-5BD6-4B90-A454-D00D5EA39529}"/>
    <cellStyle name="Normal 2 2 7 3 2 7" xfId="25133" xr:uid="{E830B5F4-CEBC-4DFD-B7C5-8C2032ABC27D}"/>
    <cellStyle name="Normal 2 2 7 3 2 8" xfId="13171" xr:uid="{DAF114F1-DD70-4554-94B8-AEA3F3E71683}"/>
    <cellStyle name="Normal 2 2 7 3 3" xfId="3199" xr:uid="{00000000-0005-0000-0000-000040040000}"/>
    <cellStyle name="Normal 2 2 7 3 3 2" xfId="4472" xr:uid="{0428E46A-93CA-416A-8A3D-64F2AF294697}"/>
    <cellStyle name="Normal 2 2 7 3 3 2 2" xfId="9244" xr:uid="{7F6CBD5B-9D8F-4693-97C1-702733C70EEF}"/>
    <cellStyle name="Normal 2 2 7 3 3 2 2 2" xfId="29233" xr:uid="{4E15FF19-501D-4EF1-9C91-2E64E0E8506B}"/>
    <cellStyle name="Normal 2 2 7 3 3 2 2 3" xfId="19624" xr:uid="{73AA55D1-3CF8-4142-979A-740880D272DD}"/>
    <cellStyle name="Normal 2 2 7 3 3 2 3" xfId="12077" xr:uid="{DE2C7111-8310-472C-9C0D-BDF10E297E82}"/>
    <cellStyle name="Normal 2 2 7 3 3 2 3 2" xfId="22457" xr:uid="{27BD705E-F3E4-4F7C-996B-87B1BC251D6C}"/>
    <cellStyle name="Normal 2 2 7 3 3 2 4" xfId="24392" xr:uid="{58A0A0B9-BE64-483A-ABB4-854BC81CB446}"/>
    <cellStyle name="Normal 2 2 7 3 3 2 5" xfId="16791" xr:uid="{6C66086D-972D-42D1-8497-F58F520E4481}"/>
    <cellStyle name="Normal 2 2 7 3 3 3" xfId="6257" xr:uid="{D940372C-13D7-4285-9FDE-3B180C7240FF}"/>
    <cellStyle name="Normal 2 2 7 3 3 3 2" xfId="27756" xr:uid="{F28E13FF-310C-4A09-BC29-966A74D8A060}"/>
    <cellStyle name="Normal 2 2 7 3 3 3 3" xfId="15826" xr:uid="{7BCAF169-B59A-4731-AF05-776ADEDAE458}"/>
    <cellStyle name="Normal 2 2 7 3 3 4" xfId="8279" xr:uid="{C8B16FE4-4C61-4173-A19E-762D85240BFE}"/>
    <cellStyle name="Normal 2 2 7 3 3 4 2" xfId="18659" xr:uid="{347D0C6D-BD62-4E72-8C14-0AA1A467D708}"/>
    <cellStyle name="Normal 2 2 7 3 3 5" xfId="11112" xr:uid="{73022351-1C26-4939-AA38-289D77681BAD}"/>
    <cellStyle name="Normal 2 2 7 3 3 5 2" xfId="21492" xr:uid="{D838C5FD-0A15-4C6C-A084-82D9C901D236}"/>
    <cellStyle name="Normal 2 2 7 3 3 6" xfId="24000" xr:uid="{EDDCD52D-04C6-4A80-B038-2BF9C8415521}"/>
    <cellStyle name="Normal 2 2 7 3 3 7" xfId="13740" xr:uid="{7A73E4B7-EDEC-4FA0-8605-ADE538C01436}"/>
    <cellStyle name="Normal 2 2 7 3 4" xfId="3197" xr:uid="{00000000-0005-0000-0000-000041040000}"/>
    <cellStyle name="Normal 2 2 7 3 4 2" xfId="6255" xr:uid="{CF60C740-2E1F-4CDA-B4B6-BF87756449D4}"/>
    <cellStyle name="Normal 2 2 7 3 4 2 2" xfId="28392" xr:uid="{E8B8B9A0-5C61-4A77-A708-D915FD490F3B}"/>
    <cellStyle name="Normal 2 2 7 3 4 2 3" xfId="15824" xr:uid="{B7F0F487-D0C5-4F3F-9339-B478FB99E6AA}"/>
    <cellStyle name="Normal 2 2 7 3 4 3" xfId="8277" xr:uid="{2DBAAF1C-E8D3-4763-8820-5C030BFC6E29}"/>
    <cellStyle name="Normal 2 2 7 3 4 3 2" xfId="18657" xr:uid="{5AA4104F-80A6-4B4D-9D4D-25CF2EBC49CE}"/>
    <cellStyle name="Normal 2 2 7 3 4 4" xfId="11110" xr:uid="{A5022C64-CA5C-4256-9DC0-7C397D74943E}"/>
    <cellStyle name="Normal 2 2 7 3 4 4 2" xfId="21490" xr:uid="{6BDC3A3E-EE03-40BD-B52A-5ADF54128D69}"/>
    <cellStyle name="Normal 2 2 7 3 4 5" xfId="25562" xr:uid="{7B928967-CE5D-43D5-BB33-45736C0C119C}"/>
    <cellStyle name="Normal 2 2 7 3 4 6" xfId="13738" xr:uid="{394C640A-B5E2-4187-B7A5-490C8C461537}"/>
    <cellStyle name="Normal 2 2 7 3 5" xfId="2624" xr:uid="{00000000-0005-0000-0000-000042040000}"/>
    <cellStyle name="Normal 2 2 7 3 5 2" xfId="5886" xr:uid="{92CD74B9-44AB-49EB-BBE1-72D7E5630C7A}"/>
    <cellStyle name="Normal 2 2 7 3 5 2 2" xfId="26777" xr:uid="{0E0DCD71-F50E-424A-9F99-47DD45A2B674}"/>
    <cellStyle name="Normal 2 2 7 3 5 2 3" xfId="15296" xr:uid="{3F30FFEF-1A10-4243-A3EC-617D5088BDDA}"/>
    <cellStyle name="Normal 2 2 7 3 5 3" xfId="7749" xr:uid="{635E3C12-C886-44F6-9770-79ED6BFD1FC8}"/>
    <cellStyle name="Normal 2 2 7 3 5 3 2" xfId="18129" xr:uid="{F0ABDD48-8ABA-4593-94C5-CDB5D41E58DC}"/>
    <cellStyle name="Normal 2 2 7 3 5 4" xfId="10582" xr:uid="{17F5AA6E-126A-4164-9FEF-F05FAF4848F8}"/>
    <cellStyle name="Normal 2 2 7 3 5 4 2" xfId="20962" xr:uid="{199B1EF3-438D-427A-93F2-7478C7AA5889}"/>
    <cellStyle name="Normal 2 2 7 3 5 5" xfId="23744" xr:uid="{CC56BE07-5218-4782-8B3F-5BFD9E3B6494}"/>
    <cellStyle name="Normal 2 2 7 3 5 6" xfId="13012" xr:uid="{B4923DA2-90D7-4352-9E97-CED1C3F86706}"/>
    <cellStyle name="Normal 2 2 7 3 6" xfId="4164" xr:uid="{0EECCB69-E2A2-4D79-984C-AEA068311F16}"/>
    <cellStyle name="Normal 2 2 7 3 6 2" xfId="8936" xr:uid="{9C2642DB-2BEA-40C7-A32B-E7BCFF1109E9}"/>
    <cellStyle name="Normal 2 2 7 3 6 2 2" xfId="19316" xr:uid="{43F78813-33B4-4BF0-862C-D45B3E52C6CD}"/>
    <cellStyle name="Normal 2 2 7 3 6 3" xfId="11769" xr:uid="{7FB2A010-4F86-413B-A29B-80AFBA0C83FD}"/>
    <cellStyle name="Normal 2 2 7 3 6 3 2" xfId="22149" xr:uid="{33525C46-7CBE-4205-927F-564236BD8343}"/>
    <cellStyle name="Normal 2 2 7 3 6 4" xfId="23721" xr:uid="{9BC8BB49-D765-48C9-BE92-08F2EA7A9DBF}"/>
    <cellStyle name="Normal 2 2 7 3 6 5" xfId="16483" xr:uid="{82F6FC75-C16C-413E-B767-482378F3B21B}"/>
    <cellStyle name="Normal 2 2 7 3 7" xfId="5125" xr:uid="{5C452FFA-7910-4D62-A8A7-22BC1867080B}"/>
    <cellStyle name="Normal 2 2 7 3 7 2" xfId="14422" xr:uid="{71F07B88-DD81-4D19-B3F5-6CF54BC1094D}"/>
    <cellStyle name="Normal 2 2 7 3 8" xfId="6875" xr:uid="{90182203-014D-4FA0-B89A-F4D27942B154}"/>
    <cellStyle name="Normal 2 2 7 3 8 2" xfId="17255" xr:uid="{8238B354-BF9F-4916-9974-7AC3933B06CD}"/>
    <cellStyle name="Normal 2 2 7 3 9" xfId="9708" xr:uid="{B4C3058F-A649-4C9E-9CF8-5063027BD2D8}"/>
    <cellStyle name="Normal 2 2 7 3 9 2" xfId="20088" xr:uid="{4AFB8945-510C-491C-A8E1-1C9D343D4C3A}"/>
    <cellStyle name="Normal 2 2 7 4" xfId="773" xr:uid="{00000000-0005-0000-0000-0000B1040000}"/>
    <cellStyle name="Normal 2 2 7 4 2" xfId="3200" xr:uid="{00000000-0005-0000-0000-000044040000}"/>
    <cellStyle name="Normal 2 2 7 4 2 2" xfId="6258" xr:uid="{EA86242F-DE84-41B2-B4E2-49C3A6806F4C}"/>
    <cellStyle name="Normal 2 2 7 4 2 2 2" xfId="27954" xr:uid="{F130E72C-EF2A-4AE3-96A3-4BDBF9584015}"/>
    <cellStyle name="Normal 2 2 7 4 2 2 3" xfId="15827" xr:uid="{AB8DBCB1-FF55-4422-AE4F-23C7720312AB}"/>
    <cellStyle name="Normal 2 2 7 4 2 3" xfId="8280" xr:uid="{28C10E84-05C2-498D-82BA-F63707491383}"/>
    <cellStyle name="Normal 2 2 7 4 2 3 2" xfId="18660" xr:uid="{84627645-3648-4EA7-BD72-457DC4FED9D8}"/>
    <cellStyle name="Normal 2 2 7 4 2 4" xfId="11113" xr:uid="{D759EDC8-144E-4FCC-B7B5-6256B36E7E60}"/>
    <cellStyle name="Normal 2 2 7 4 2 4 2" xfId="21493" xr:uid="{F311C016-71CF-4462-93B6-AD713B647808}"/>
    <cellStyle name="Normal 2 2 7 4 2 5" xfId="24434" xr:uid="{16B3E47E-68E3-4CA5-A25D-F24AB1561C53}"/>
    <cellStyle name="Normal 2 2 7 4 2 6" xfId="13741" xr:uid="{F1B21C19-0682-443F-8D4E-BDB1C80126DC}"/>
    <cellStyle name="Normal 2 2 7 4 3" xfId="4299" xr:uid="{FB89EF37-5642-4DB4-9B87-78B865309E32}"/>
    <cellStyle name="Normal 2 2 7 4 3 2" xfId="9071" xr:uid="{58972D54-2C46-400B-B3FA-FDD33077E2A0}"/>
    <cellStyle name="Normal 2 2 7 4 3 2 2" xfId="29114" xr:uid="{3E47BE21-2C75-410C-A6C9-DD3FD87C6916}"/>
    <cellStyle name="Normal 2 2 7 4 3 2 3" xfId="19451" xr:uid="{8463DD5D-1757-4EA0-9D14-3534ED11B601}"/>
    <cellStyle name="Normal 2 2 7 4 3 3" xfId="11904" xr:uid="{099E216B-CFB5-4885-9F6B-81FA1976C52D}"/>
    <cellStyle name="Normal 2 2 7 4 3 3 2" xfId="22284" xr:uid="{FF8EC160-F987-4D10-98D0-422BEE8B6B95}"/>
    <cellStyle name="Normal 2 2 7 4 3 4" xfId="23424" xr:uid="{3AD3C7EB-4743-4B29-A5D0-0C459C1321C6}"/>
    <cellStyle name="Normal 2 2 7 4 3 5" xfId="16618" xr:uid="{4E8744E9-845E-436B-834F-356D56F91803}"/>
    <cellStyle name="Normal 2 2 7 4 4" xfId="5126" xr:uid="{BB82BBF1-892E-428D-B121-BE1B6A0F0770}"/>
    <cellStyle name="Normal 2 2 7 4 4 2" xfId="27314" xr:uid="{B6384FC8-584C-475B-A86A-E8E7D2A74AEB}"/>
    <cellStyle name="Normal 2 2 7 4 4 3" xfId="14423" xr:uid="{FA69E3F2-B838-4302-AE0D-B6EA475877A7}"/>
    <cellStyle name="Normal 2 2 7 4 5" xfId="6876" xr:uid="{DED2211D-BFE6-48E6-8FF2-55930132D76B}"/>
    <cellStyle name="Normal 2 2 7 4 5 2" xfId="17256" xr:uid="{470C8BE6-A3EE-4F87-A755-C79CAC7DCB94}"/>
    <cellStyle name="Normal 2 2 7 4 6" xfId="9709" xr:uid="{BCD325BF-24A9-435B-9AC8-82BF9A84298E}"/>
    <cellStyle name="Normal 2 2 7 4 6 2" xfId="20089" xr:uid="{5486DF0B-2ECE-43B1-AF13-431C9E6D04D1}"/>
    <cellStyle name="Normal 2 2 7 4 7" xfId="24457" xr:uid="{5D16B951-AF92-490D-9C68-F6E635E7BD61}"/>
    <cellStyle name="Normal 2 2 7 4 8" xfId="13169" xr:uid="{17041A68-1022-49C2-98E9-55807456AA15}"/>
    <cellStyle name="Normal 2 2 7 5" xfId="3201" xr:uid="{00000000-0005-0000-0000-000045040000}"/>
    <cellStyle name="Normal 2 2 7 5 2" xfId="4473" xr:uid="{F43CF885-6B3E-4233-B3EB-8EC307816EE0}"/>
    <cellStyle name="Normal 2 2 7 5 2 2" xfId="9245" xr:uid="{99C5D73E-8D59-42E6-9224-95D350907AA5}"/>
    <cellStyle name="Normal 2 2 7 5 2 2 2" xfId="29234" xr:uid="{D28169DF-F682-4D57-8E50-2BEBF72ADB7C}"/>
    <cellStyle name="Normal 2 2 7 5 2 2 3" xfId="19625" xr:uid="{911EB7F1-662E-467B-9B34-9D1B8475D22B}"/>
    <cellStyle name="Normal 2 2 7 5 2 3" xfId="12078" xr:uid="{36E12D49-82BF-46AF-871C-11FB898BFBEE}"/>
    <cellStyle name="Normal 2 2 7 5 2 3 2" xfId="22458" xr:uid="{C04B2735-E0AA-497B-8422-E367EF58C9F7}"/>
    <cellStyle name="Normal 2 2 7 5 2 4" xfId="25692" xr:uid="{2265BF51-5BC9-4777-B8E6-0889D80AE015}"/>
    <cellStyle name="Normal 2 2 7 5 2 5" xfId="16792" xr:uid="{36544D78-34B7-4DC8-990C-2DBB08710D08}"/>
    <cellStyle name="Normal 2 2 7 5 3" xfId="6259" xr:uid="{4D851889-4635-4508-8F66-E2721015AA19}"/>
    <cellStyle name="Normal 2 2 7 5 3 2" xfId="26238" xr:uid="{22637B2F-5841-439F-8B42-DC03C4B1CBE8}"/>
    <cellStyle name="Normal 2 2 7 5 3 3" xfId="15828" xr:uid="{6C442F8F-709D-41AD-83FC-99633E491AB7}"/>
    <cellStyle name="Normal 2 2 7 5 4" xfId="8281" xr:uid="{831A3850-70D5-4E84-A343-C00368EDD689}"/>
    <cellStyle name="Normal 2 2 7 5 4 2" xfId="18661" xr:uid="{C16F9157-9B3C-443E-9BDB-6FF37823E7B9}"/>
    <cellStyle name="Normal 2 2 7 5 5" xfId="11114" xr:uid="{5323322D-1828-4872-A0D0-B1C1DE137956}"/>
    <cellStyle name="Normal 2 2 7 5 5 2" xfId="21494" xr:uid="{7AFD68E4-4698-4CEB-AAD0-46CE8C566DB4}"/>
    <cellStyle name="Normal 2 2 7 5 6" xfId="24776" xr:uid="{19595CDC-3621-469D-8973-B52DF0990318}"/>
    <cellStyle name="Normal 2 2 7 5 7" xfId="13742" xr:uid="{8596851C-82E7-4787-9116-C2C662107F93}"/>
    <cellStyle name="Normal 2 2 7 6" xfId="2905" xr:uid="{00000000-0005-0000-0000-000046040000}"/>
    <cellStyle name="Normal 2 2 7 6 2" xfId="6091" xr:uid="{DA57989B-564A-4C1A-9D05-AE50DD18F86E}"/>
    <cellStyle name="Normal 2 2 7 6 2 2" xfId="27700" xr:uid="{F418126B-C980-4ECC-BE7C-18A8E2FADF60}"/>
    <cellStyle name="Normal 2 2 7 6 2 3" xfId="15569" xr:uid="{22B65360-BC90-4835-B939-315CDBC5A152}"/>
    <cellStyle name="Normal 2 2 7 6 3" xfId="8022" xr:uid="{CB3E4E3C-6CDC-4F35-9634-4C0B1E25404F}"/>
    <cellStyle name="Normal 2 2 7 6 3 2" xfId="18402" xr:uid="{2D552C60-2259-4C2D-A185-267CAB265DF4}"/>
    <cellStyle name="Normal 2 2 7 6 4" xfId="10855" xr:uid="{CF9A6020-EF53-46F0-9D9B-EC6F1A1DA70A}"/>
    <cellStyle name="Normal 2 2 7 6 4 2" xfId="21235" xr:uid="{FCBF4E9B-F8D3-4C41-B78E-2150FF51224B}"/>
    <cellStyle name="Normal 2 2 7 6 5" xfId="25339" xr:uid="{0441A294-413D-4AAF-BD16-AC300834E672}"/>
    <cellStyle name="Normal 2 2 7 6 6" xfId="13420" xr:uid="{F450886F-2E7C-48CC-A33D-E6A3B3C2BC1E}"/>
    <cellStyle name="Normal 2 2 7 7" xfId="2461" xr:uid="{00000000-0005-0000-0000-000047040000}"/>
    <cellStyle name="Normal 2 2 7 7 2" xfId="5752" xr:uid="{2E6284A3-7195-4AB7-A4FB-C092FA1EAF45}"/>
    <cellStyle name="Normal 2 2 7 7 2 2" xfId="26667" xr:uid="{15808563-0C2E-477A-AA67-BC75561D798B}"/>
    <cellStyle name="Normal 2 2 7 7 2 3" xfId="15133" xr:uid="{A4BAD895-AF33-4EF9-BD97-047C99E8F55E}"/>
    <cellStyle name="Normal 2 2 7 7 3" xfId="7586" xr:uid="{645F3ECB-47CB-43FD-93B1-D80F647453B9}"/>
    <cellStyle name="Normal 2 2 7 7 3 2" xfId="17966" xr:uid="{5276B6E8-F14B-47DA-9795-8A1D24063B5E}"/>
    <cellStyle name="Normal 2 2 7 7 4" xfId="10419" xr:uid="{32FB7C96-3693-4BBB-87D3-F468EA2058C6}"/>
    <cellStyle name="Normal 2 2 7 7 4 2" xfId="20799" xr:uid="{00B40404-8E65-48CD-AB16-729DDAF8B967}"/>
    <cellStyle name="Normal 2 2 7 7 5" xfId="22819" xr:uid="{F5302D9A-7717-43A3-9991-538FB9F931D8}"/>
    <cellStyle name="Normal 2 2 7 7 6" xfId="12849" xr:uid="{F4F92005-4B46-4882-86F0-AA33BE952BAB}"/>
    <cellStyle name="Normal 2 2 7 8" xfId="2215" xr:uid="{00000000-0005-0000-0000-000036040000}"/>
    <cellStyle name="Normal 2 2 7 8 2" xfId="7342" xr:uid="{119F46DF-C067-41EC-8126-38A40487FA8C}"/>
    <cellStyle name="Normal 2 2 7 8 2 2" xfId="17722" xr:uid="{ED305A55-2D9A-46DD-BA47-AF220451757E}"/>
    <cellStyle name="Normal 2 2 7 8 3" xfId="10175" xr:uid="{9D697A6F-542C-4ED6-AF67-5B61BA0FD18E}"/>
    <cellStyle name="Normal 2 2 7 8 3 2" xfId="20555" xr:uid="{9890D317-D2F7-49F4-9663-26A6115E9037}"/>
    <cellStyle name="Normal 2 2 7 8 4" xfId="23831" xr:uid="{DA775B2D-7C2D-4E4F-A457-253B653B3263}"/>
    <cellStyle name="Normal 2 2 7 8 5" xfId="14889" xr:uid="{6016B299-4532-427C-8DBF-F49EBF94FEEE}"/>
    <cellStyle name="Normal 2 2 7 9" xfId="3937" xr:uid="{730B2415-7D0E-4777-BD3F-FD5EA860EFA8}"/>
    <cellStyle name="Normal 2 2 7 9 2" xfId="8769" xr:uid="{DE422D28-9071-46E0-8C78-715B420E7E8C}"/>
    <cellStyle name="Normal 2 2 7 9 2 2" xfId="19149" xr:uid="{69C561B9-5447-412B-8367-27A315462274}"/>
    <cellStyle name="Normal 2 2 7 9 3" xfId="11602" xr:uid="{2B1B7C93-75A1-4EFE-A9FD-2E389EEAE17E}"/>
    <cellStyle name="Normal 2 2 7 9 3 2" xfId="21982" xr:uid="{647ECAF7-2087-4270-B0FC-26A8F245DCBA}"/>
    <cellStyle name="Normal 2 2 7 9 4" xfId="16316" xr:uid="{56E29E40-D477-49BB-A1DB-B1585FB89744}"/>
    <cellStyle name="Normal 2 2 8" xfId="774" xr:uid="{00000000-0005-0000-0000-0000B2040000}"/>
    <cellStyle name="Normal 2 2 8 10" xfId="6877" xr:uid="{628BD07A-D930-4CD2-A940-69AD564921B7}"/>
    <cellStyle name="Normal 2 2 8 10 2" xfId="17257" xr:uid="{D8B97DC8-7635-465A-856A-2FA87A0AFF44}"/>
    <cellStyle name="Normal 2 2 8 11" xfId="9710" xr:uid="{F14EE70F-160D-4DA3-A3D4-9BC7D49B5D6B}"/>
    <cellStyle name="Normal 2 2 8 11 2" xfId="20090" xr:uid="{67B869A9-2EAC-4101-B81E-0B6A04DB9C7A}"/>
    <cellStyle name="Normal 2 2 8 12" xfId="25319" xr:uid="{8BBC2563-7EB3-4F0B-B448-C24827850FBF}"/>
    <cellStyle name="Normal 2 2 8 13" xfId="12430" xr:uid="{F2398DB6-92A6-4E09-8CEA-7C4D685124A0}"/>
    <cellStyle name="Normal 2 2 8 2" xfId="775" xr:uid="{00000000-0005-0000-0000-0000B3040000}"/>
    <cellStyle name="Normal 2 2 8 2 10" xfId="9711" xr:uid="{2E8E1B31-05C3-4FE9-9EA3-A11E18571BCB}"/>
    <cellStyle name="Normal 2 2 8 2 10 2" xfId="20091" xr:uid="{65A4362D-0852-4578-B5E2-C59DB0DE1260}"/>
    <cellStyle name="Normal 2 2 8 2 11" xfId="22650" xr:uid="{EE2F466C-BF6B-4568-ACBB-F9CA7F522928}"/>
    <cellStyle name="Normal 2 2 8 2 12" xfId="12565" xr:uid="{32E0DBA3-74D1-4471-9210-559060BCEC89}"/>
    <cellStyle name="Normal 2 2 8 2 2" xfId="776" xr:uid="{00000000-0005-0000-0000-0000B4040000}"/>
    <cellStyle name="Normal 2 2 8 2 2 2" xfId="3203" xr:uid="{00000000-0005-0000-0000-00004B040000}"/>
    <cellStyle name="Normal 2 2 8 2 2 2 2" xfId="6261" xr:uid="{AD7F9C5A-5E3B-40DC-9854-FDA24E5AF8DB}"/>
    <cellStyle name="Normal 2 2 8 2 2 2 2 2" xfId="25877" xr:uid="{E730DD8D-3F10-49FC-A895-5577D56DF90B}"/>
    <cellStyle name="Normal 2 2 8 2 2 2 2 3" xfId="27615" xr:uid="{939AE3EF-EE41-49B2-BBEB-DDE8EBBE629B}"/>
    <cellStyle name="Normal 2 2 8 2 2 2 2 4" xfId="15830" xr:uid="{466C9F48-8078-4AB5-B0A3-09B931C02DB0}"/>
    <cellStyle name="Normal 2 2 8 2 2 2 3" xfId="8283" xr:uid="{01B25D7D-B9CB-4313-9A55-D93C96704B92}"/>
    <cellStyle name="Normal 2 2 8 2 2 2 3 2" xfId="28882" xr:uid="{ADA3744A-7B68-4CE9-B787-2C2419DFDC4A}"/>
    <cellStyle name="Normal 2 2 8 2 2 2 3 3" xfId="18663" xr:uid="{A25F16EE-717B-475B-A5B5-2AA233EEB4AE}"/>
    <cellStyle name="Normal 2 2 8 2 2 2 4" xfId="11116" xr:uid="{E96C8554-8CF2-4170-AA1D-C245115615EC}"/>
    <cellStyle name="Normal 2 2 8 2 2 2 4 2" xfId="21496" xr:uid="{563CFB1D-1936-44BB-BD04-BBB7C4F5B7B6}"/>
    <cellStyle name="Normal 2 2 8 2 2 2 5" xfId="24176" xr:uid="{C0032DE9-A102-4F49-B63C-0CC0E1C338C0}"/>
    <cellStyle name="Normal 2 2 8 2 2 2 6" xfId="13744" xr:uid="{53A835B4-D170-4264-B454-1536B8D45EE1}"/>
    <cellStyle name="Normal 2 2 8 2 2 3" xfId="4302" xr:uid="{1FFE8655-55F3-4269-83C8-334A040FEC77}"/>
    <cellStyle name="Normal 2 2 8 2 2 3 2" xfId="9074" xr:uid="{6AE2C6FE-F53C-447D-AC47-C1657D57F2A1}"/>
    <cellStyle name="Normal 2 2 8 2 2 3 2 2" xfId="29117" xr:uid="{E7C3450E-2F33-4EAF-BE7B-432C4B18638F}"/>
    <cellStyle name="Normal 2 2 8 2 2 3 2 3" xfId="19454" xr:uid="{AFF2C6CB-6ED1-4C43-B328-DCF262F4C661}"/>
    <cellStyle name="Normal 2 2 8 2 2 3 3" xfId="11907" xr:uid="{44D4E787-4053-4D74-9147-70403D1E4BE0}"/>
    <cellStyle name="Normal 2 2 8 2 2 3 3 2" xfId="22287" xr:uid="{71633322-84F1-43F9-A310-AA1C9C15F19D}"/>
    <cellStyle name="Normal 2 2 8 2 2 3 4" xfId="24901" xr:uid="{A33F61B1-B2E4-49D0-A3BA-19C1F03A202B}"/>
    <cellStyle name="Normal 2 2 8 2 2 3 5" xfId="16621" xr:uid="{53B62D12-7ADC-4437-99D4-4D8ADE7D2990}"/>
    <cellStyle name="Normal 2 2 8 2 2 4" xfId="5129" xr:uid="{EF44E616-FCEF-4B61-B126-F41F814B1672}"/>
    <cellStyle name="Normal 2 2 8 2 2 4 2" xfId="26240" xr:uid="{C764AC65-430F-4028-AAB3-796B0F36B950}"/>
    <cellStyle name="Normal 2 2 8 2 2 4 3" xfId="14426" xr:uid="{098E2349-6E86-4C89-BCF2-9C6B794781F3}"/>
    <cellStyle name="Normal 2 2 8 2 2 5" xfId="6879" xr:uid="{09AEA82C-8297-4AE8-829C-747CBFFFB293}"/>
    <cellStyle name="Normal 2 2 8 2 2 5 2" xfId="17259" xr:uid="{637648A9-C576-444E-B4B3-A55EBC3FB424}"/>
    <cellStyle name="Normal 2 2 8 2 2 6" xfId="9712" xr:uid="{D6A3D852-B06A-4D55-AEF5-09C7BBE20F04}"/>
    <cellStyle name="Normal 2 2 8 2 2 6 2" xfId="20092" xr:uid="{126B0F5F-33D7-4CFA-B3CB-3F540B22047E}"/>
    <cellStyle name="Normal 2 2 8 2 2 7" xfId="23534" xr:uid="{AC6CAC62-C341-4C3D-A142-6E1FA8DC2778}"/>
    <cellStyle name="Normal 2 2 8 2 2 8" xfId="13173" xr:uid="{89A8D227-72D1-4F88-9AB5-0EBC5A5B2745}"/>
    <cellStyle name="Normal 2 2 8 2 3" xfId="3204" xr:uid="{00000000-0005-0000-0000-00004C040000}"/>
    <cellStyle name="Normal 2 2 8 2 3 2" xfId="4474" xr:uid="{B79F63A2-A715-4B21-A3BE-9628464F7014}"/>
    <cellStyle name="Normal 2 2 8 2 3 2 2" xfId="9246" xr:uid="{6F952480-3FDB-414C-B6CA-44F4ED28A849}"/>
    <cellStyle name="Normal 2 2 8 2 3 2 2 2" xfId="29235" xr:uid="{B837C5AA-2511-403E-BF9C-3C00737E91DD}"/>
    <cellStyle name="Normal 2 2 8 2 3 2 2 3" xfId="19626" xr:uid="{4B56D94F-7580-45FB-AC07-B28A6D1E6754}"/>
    <cellStyle name="Normal 2 2 8 2 3 2 3" xfId="12079" xr:uid="{7EBB8DCB-5068-4C64-936B-792200931A9C}"/>
    <cellStyle name="Normal 2 2 8 2 3 2 3 2" xfId="22459" xr:uid="{3D3BD81C-C557-4D5D-A9A7-90DEC679FD60}"/>
    <cellStyle name="Normal 2 2 8 2 3 2 4" xfId="23836" xr:uid="{C1692201-4612-4F99-B5D7-7B62E1BBF460}"/>
    <cellStyle name="Normal 2 2 8 2 3 2 5" xfId="16793" xr:uid="{9E6B0EF0-1544-4F38-8798-56F7FADF95B7}"/>
    <cellStyle name="Normal 2 2 8 2 3 3" xfId="6262" xr:uid="{F103B7AA-0002-4F7D-B285-E2D5C6FB343A}"/>
    <cellStyle name="Normal 2 2 8 2 3 3 2" xfId="25938" xr:uid="{F2D9A890-7170-4A20-B246-CAF9D59A5391}"/>
    <cellStyle name="Normal 2 2 8 2 3 3 3" xfId="15831" xr:uid="{BF862549-28D1-4806-8608-B1D17D8BDCC7}"/>
    <cellStyle name="Normal 2 2 8 2 3 4" xfId="8284" xr:uid="{E5ACE763-E8C4-4486-B72A-9E4EA89C7A8D}"/>
    <cellStyle name="Normal 2 2 8 2 3 4 2" xfId="18664" xr:uid="{F07F7485-9F1A-47BA-B018-765D152C6523}"/>
    <cellStyle name="Normal 2 2 8 2 3 5" xfId="11117" xr:uid="{E8D85AC4-EA72-4E3C-BA1A-C7ADC1E0DD3C}"/>
    <cellStyle name="Normal 2 2 8 2 3 5 2" xfId="21497" xr:uid="{09C0A0EA-6124-4D58-945C-EBB99BB5FAC7}"/>
    <cellStyle name="Normal 2 2 8 2 3 6" xfId="24807" xr:uid="{C89F7E85-6CAF-4A73-B1CB-D0E28020C5ED}"/>
    <cellStyle name="Normal 2 2 8 2 3 7" xfId="13745" xr:uid="{E2CABDA1-9B3F-41E5-BED0-604309B159DF}"/>
    <cellStyle name="Normal 2 2 8 2 4" xfId="3202" xr:uid="{00000000-0005-0000-0000-00004D040000}"/>
    <cellStyle name="Normal 2 2 8 2 4 2" xfId="6260" xr:uid="{00BDF592-F8ED-4918-8803-E44F81D1262F}"/>
    <cellStyle name="Normal 2 2 8 2 4 2 2" xfId="25844" xr:uid="{DAE43E84-2D15-410B-AAC9-BEFD8622CCD5}"/>
    <cellStyle name="Normal 2 2 8 2 4 2 3" xfId="15829" xr:uid="{A867CFCC-A18F-4100-8B17-18C1AF35D78F}"/>
    <cellStyle name="Normal 2 2 8 2 4 3" xfId="8282" xr:uid="{B9C08851-865A-4B86-A777-1121A9A65835}"/>
    <cellStyle name="Normal 2 2 8 2 4 3 2" xfId="18662" xr:uid="{96E36747-C293-4AED-A379-63C7E2ED0EB0}"/>
    <cellStyle name="Normal 2 2 8 2 4 4" xfId="11115" xr:uid="{C12C189B-1E98-4A23-B57A-DBAEE45CEB38}"/>
    <cellStyle name="Normal 2 2 8 2 4 4 2" xfId="21495" xr:uid="{D35EE70B-DE62-448F-BC2A-483C0629E5A9}"/>
    <cellStyle name="Normal 2 2 8 2 4 5" xfId="23811" xr:uid="{BC432C4B-B5D4-45F1-A098-40E096DB7C08}"/>
    <cellStyle name="Normal 2 2 8 2 4 6" xfId="13743" xr:uid="{DCA3EA7E-3623-4E6F-9B7D-414E8CFE2DEB}"/>
    <cellStyle name="Normal 2 2 8 2 5" xfId="2607" xr:uid="{00000000-0005-0000-0000-00004E040000}"/>
    <cellStyle name="Normal 2 2 8 2 5 2" xfId="5871" xr:uid="{2158CB03-382E-4154-84CF-297635431937}"/>
    <cellStyle name="Normal 2 2 8 2 5 2 2" xfId="26863" xr:uid="{8D95AE1F-7280-46BC-910E-DCA5B1645248}"/>
    <cellStyle name="Normal 2 2 8 2 5 2 3" xfId="15279" xr:uid="{3939FE5E-D725-4F1D-9D71-725A3C5C4C3B}"/>
    <cellStyle name="Normal 2 2 8 2 5 3" xfId="7732" xr:uid="{F4FC430F-0F3A-4A14-9461-867A83D045E9}"/>
    <cellStyle name="Normal 2 2 8 2 5 3 2" xfId="18112" xr:uid="{94929340-B51F-48CD-AD23-3E649F9F02D2}"/>
    <cellStyle name="Normal 2 2 8 2 5 4" xfId="10565" xr:uid="{2D5F3208-AE2B-49D3-BBF3-28D50CE40CF4}"/>
    <cellStyle name="Normal 2 2 8 2 5 4 2" xfId="20945" xr:uid="{8E647BA0-58F9-44E3-8560-D7245A82E6F3}"/>
    <cellStyle name="Normal 2 2 8 2 5 5" xfId="22796" xr:uid="{AC31583B-A675-4131-AD03-A29CA722448A}"/>
    <cellStyle name="Normal 2 2 8 2 5 6" xfId="12995" xr:uid="{4C44059D-138B-42F6-A4E1-87AAD4C2938A}"/>
    <cellStyle name="Normal 2 2 8 2 6" xfId="2331" xr:uid="{00000000-0005-0000-0000-000049040000}"/>
    <cellStyle name="Normal 2 2 8 2 6 2" xfId="7458" xr:uid="{3AA901C1-0822-4B28-A516-503B037C2030}"/>
    <cellStyle name="Normal 2 2 8 2 6 2 2" xfId="17838" xr:uid="{F2220739-898B-4866-A055-C32C8E328486}"/>
    <cellStyle name="Normal 2 2 8 2 6 3" xfId="10291" xr:uid="{9D4856D8-5F64-40B9-A821-52A1A4F7F348}"/>
    <cellStyle name="Normal 2 2 8 2 6 3 2" xfId="20671" xr:uid="{3CD42492-4DA1-4141-8AC7-40E799C5F97D}"/>
    <cellStyle name="Normal 2 2 8 2 6 4" xfId="24020" xr:uid="{088F61CA-E37A-4075-BA0A-E940FF2C1253}"/>
    <cellStyle name="Normal 2 2 8 2 6 5" xfId="15005" xr:uid="{3F02CA74-B058-44D3-9E13-ECAE3FFA3E36}"/>
    <cellStyle name="Normal 2 2 8 2 7" xfId="3846" xr:uid="{6A49327A-3862-4542-9177-0AF47BCAA334}"/>
    <cellStyle name="Normal 2 2 8 2 7 2" xfId="8679" xr:uid="{BB11D339-3294-4E5E-93BC-363044C6AD61}"/>
    <cellStyle name="Normal 2 2 8 2 7 2 2" xfId="19059" xr:uid="{672ACB02-E131-4912-A65A-C985E34D56FB}"/>
    <cellStyle name="Normal 2 2 8 2 7 3" xfId="11512" xr:uid="{3433FEE8-69AE-4718-B7A5-DE65C3900C01}"/>
    <cellStyle name="Normal 2 2 8 2 7 3 2" xfId="21892" xr:uid="{688BBCCB-3380-47C5-B0BC-470EC18C4240}"/>
    <cellStyle name="Normal 2 2 8 2 7 4" xfId="16226" xr:uid="{AB074805-6BDA-41A1-B685-E4E896C027AC}"/>
    <cellStyle name="Normal 2 2 8 2 8" xfId="5128" xr:uid="{2EF62492-BFF2-4C41-ADBB-8135D3993D9D}"/>
    <cellStyle name="Normal 2 2 8 2 8 2" xfId="14425" xr:uid="{3544151C-8FE4-4BC6-A82E-019C0F7B9799}"/>
    <cellStyle name="Normal 2 2 8 2 9" xfId="6878" xr:uid="{5748C84E-41B0-4273-98C8-35E79BD84EF0}"/>
    <cellStyle name="Normal 2 2 8 2 9 2" xfId="17258" xr:uid="{14684CC9-A457-441B-B6A9-3F9C63964AC6}"/>
    <cellStyle name="Normal 2 2 8 3" xfId="777" xr:uid="{00000000-0005-0000-0000-0000B5040000}"/>
    <cellStyle name="Normal 2 2 8 3 2" xfId="3205" xr:uid="{00000000-0005-0000-0000-000050040000}"/>
    <cellStyle name="Normal 2 2 8 3 2 2" xfId="6263" xr:uid="{484994DE-EA3F-48CE-8C82-D9A34BD5D050}"/>
    <cellStyle name="Normal 2 2 8 3 2 2 2" xfId="25497" xr:uid="{9976E747-9C6D-4AA6-B81C-9C316A07E5F6}"/>
    <cellStyle name="Normal 2 2 8 3 2 2 3" xfId="26969" xr:uid="{F603F650-3DB7-4DA7-93A3-8D9FE2123AFF}"/>
    <cellStyle name="Normal 2 2 8 3 2 2 4" xfId="15832" xr:uid="{BFE0CFD8-BEAB-47DA-9195-84B09ED06AAE}"/>
    <cellStyle name="Normal 2 2 8 3 2 3" xfId="8285" xr:uid="{51A4D7D6-C0D2-43D5-85D4-EA446260D201}"/>
    <cellStyle name="Normal 2 2 8 3 2 3 2" xfId="28883" xr:uid="{4215C2A4-6596-45F2-BD61-68A9C65B0F2D}"/>
    <cellStyle name="Normal 2 2 8 3 2 3 3" xfId="18665" xr:uid="{A3A2E13C-311D-4FE2-A204-3EAFFDBE5612}"/>
    <cellStyle name="Normal 2 2 8 3 2 4" xfId="11118" xr:uid="{FFA795C0-AD39-4FE5-B0D8-5A19308E89B3}"/>
    <cellStyle name="Normal 2 2 8 3 2 4 2" xfId="21498" xr:uid="{F4A5942B-C24E-41C1-90FC-536AA55614DF}"/>
    <cellStyle name="Normal 2 2 8 3 2 5" xfId="24116" xr:uid="{E0E67E6E-E546-40B5-96DB-A817EB89A89D}"/>
    <cellStyle name="Normal 2 2 8 3 2 6" xfId="13746" xr:uid="{9D2CA8CC-2B5E-413C-ACCD-4099D1B875B7}"/>
    <cellStyle name="Normal 2 2 8 3 3" xfId="2736" xr:uid="{00000000-0005-0000-0000-000051040000}"/>
    <cellStyle name="Normal 2 2 8 3 3 2" xfId="5954" xr:uid="{630E4BC0-EF5B-4545-9D87-3B4644C75384}"/>
    <cellStyle name="Normal 2 2 8 3 3 2 2" xfId="28086" xr:uid="{3ED1D39F-0F11-4148-A98E-A4210E6D00B2}"/>
    <cellStyle name="Normal 2 2 8 3 3 2 3" xfId="15407" xr:uid="{3119C0F1-0AA0-4FE4-9F46-261DFD366530}"/>
    <cellStyle name="Normal 2 2 8 3 3 3" xfId="7860" xr:uid="{A467FD2F-47A1-4B7C-8683-284542929F18}"/>
    <cellStyle name="Normal 2 2 8 3 3 3 2" xfId="18240" xr:uid="{E44A229C-2533-411A-B532-D794FAC320EF}"/>
    <cellStyle name="Normal 2 2 8 3 3 4" xfId="10693" xr:uid="{63E92958-F63F-4843-AEE9-D7553DC9EA1E}"/>
    <cellStyle name="Normal 2 2 8 3 3 4 2" xfId="21073" xr:uid="{7F2A1A78-DFE7-441B-BBCE-B8B4C2514206}"/>
    <cellStyle name="Normal 2 2 8 3 3 5" xfId="22901" xr:uid="{2BEF5312-252E-4369-A6B3-169E222B0AFC}"/>
    <cellStyle name="Normal 2 2 8 3 3 6" xfId="13172" xr:uid="{2B192A59-C2D0-420D-A594-224E758F4C75}"/>
    <cellStyle name="Normal 2 2 8 3 4" xfId="4165" xr:uid="{5BEFE4C8-65F9-485E-B282-F87ACA3FCC55}"/>
    <cellStyle name="Normal 2 2 8 3 4 2" xfId="8937" xr:uid="{88DADD39-5568-426E-8F44-EA1914AAAE4C}"/>
    <cellStyle name="Normal 2 2 8 3 4 2 2" xfId="29032" xr:uid="{931954E9-0975-4F47-819C-F66340C1D0B8}"/>
    <cellStyle name="Normal 2 2 8 3 4 2 3" xfId="19317" xr:uid="{450B9D57-B6DD-4AE9-9E87-F372C2B4131E}"/>
    <cellStyle name="Normal 2 2 8 3 4 3" xfId="11770" xr:uid="{ACA7C7BB-0011-479E-9B26-D5F22ED0AB35}"/>
    <cellStyle name="Normal 2 2 8 3 4 3 2" xfId="22150" xr:uid="{E6618A83-CE86-4EB8-8D89-E3E1E39BD214}"/>
    <cellStyle name="Normal 2 2 8 3 4 4" xfId="25100" xr:uid="{97A2201C-2CB2-44A7-8D68-B368E0DE0280}"/>
    <cellStyle name="Normal 2 2 8 3 4 5" xfId="16484" xr:uid="{7A385FD1-0DF7-400E-B11A-8C7175A257A8}"/>
    <cellStyle name="Normal 2 2 8 3 5" xfId="5130" xr:uid="{DF114792-7895-4047-A09B-5C89DDFA98E8}"/>
    <cellStyle name="Normal 2 2 8 3 5 2" xfId="27899" xr:uid="{B9481CD4-049F-44F9-8FAD-4606DF390BA1}"/>
    <cellStyle name="Normal 2 2 8 3 5 3" xfId="14427" xr:uid="{4A0890B8-7A3F-4CBD-9460-A2FA5E09DC94}"/>
    <cellStyle name="Normal 2 2 8 3 6" xfId="6880" xr:uid="{006F0DA1-1F6A-4EB7-976E-B973796EA551}"/>
    <cellStyle name="Normal 2 2 8 3 6 2" xfId="17260" xr:uid="{B29809A2-92CE-42F6-AFC4-1DAEDBBB71C8}"/>
    <cellStyle name="Normal 2 2 8 3 7" xfId="9713" xr:uid="{523ADCC1-833D-4334-B19D-A371030594A8}"/>
    <cellStyle name="Normal 2 2 8 3 7 2" xfId="20093" xr:uid="{739A1ED2-858E-4703-9DBA-85B29C923FE6}"/>
    <cellStyle name="Normal 2 2 8 3 8" xfId="25340" xr:uid="{6817A934-B529-48A1-90A1-7FD175FC2BE1}"/>
    <cellStyle name="Normal 2 2 8 3 9" xfId="12723" xr:uid="{8FEAC656-B6C6-4CE5-9B2C-A216EF72EB2B}"/>
    <cellStyle name="Normal 2 2 8 4" xfId="778" xr:uid="{00000000-0005-0000-0000-0000B6040000}"/>
    <cellStyle name="Normal 2 2 8 4 2" xfId="4475" xr:uid="{23BDA9D2-ED53-4349-B69E-777DC5DF5162}"/>
    <cellStyle name="Normal 2 2 8 4 2 2" xfId="9247" xr:uid="{A430A709-9030-4D73-931E-6F1256FBFA5F}"/>
    <cellStyle name="Normal 2 2 8 4 2 2 2" xfId="29236" xr:uid="{FE0170C3-C567-4A19-90EC-BC3BF21B4053}"/>
    <cellStyle name="Normal 2 2 8 4 2 2 3" xfId="19627" xr:uid="{8A65A7C9-A81D-4D59-8579-1E0BE15BDC7F}"/>
    <cellStyle name="Normal 2 2 8 4 2 3" xfId="12080" xr:uid="{2C09DC46-EBCE-4EAD-9D05-A84B236A22BC}"/>
    <cellStyle name="Normal 2 2 8 4 2 3 2" xfId="22460" xr:uid="{BC6D3A13-4A3C-4C92-AD0E-D9041AFABFFD}"/>
    <cellStyle name="Normal 2 2 8 4 2 4" xfId="24008" xr:uid="{5BDC0F6B-7EC9-4C60-8E23-4C4B54326329}"/>
    <cellStyle name="Normal 2 2 8 4 2 5" xfId="16794" xr:uid="{DFCF66E1-A4F1-4112-81A5-CDB9EDB5CF76}"/>
    <cellStyle name="Normal 2 2 8 4 3" xfId="5131" xr:uid="{F3526898-48F3-4DF9-8404-73791E45C928}"/>
    <cellStyle name="Normal 2 2 8 4 3 2" xfId="27670" xr:uid="{EF851C49-3683-4A11-B429-91D97E1FFACD}"/>
    <cellStyle name="Normal 2 2 8 4 3 3" xfId="14428" xr:uid="{E4474A2B-0F25-46BF-A33D-99CF2CD4B427}"/>
    <cellStyle name="Normal 2 2 8 4 4" xfId="6881" xr:uid="{75BE2C8F-B81B-47B1-BDB3-D934D63BF284}"/>
    <cellStyle name="Normal 2 2 8 4 4 2" xfId="17261" xr:uid="{3FBF1AF6-C024-4907-9467-995093BCB152}"/>
    <cellStyle name="Normal 2 2 8 4 5" xfId="9714" xr:uid="{9CA60E50-95F0-457D-B2B2-90F19A50F42C}"/>
    <cellStyle name="Normal 2 2 8 4 5 2" xfId="20094" xr:uid="{B48ECCE5-EABA-47C4-9D81-1577B95F8B10}"/>
    <cellStyle name="Normal 2 2 8 4 6" xfId="25571" xr:uid="{C3C4FC47-04A1-486C-A819-560E0366EFFB}"/>
    <cellStyle name="Normal 2 2 8 4 7" xfId="13747" xr:uid="{214523F0-F79D-4E0E-AB98-B5BD239E6C92}"/>
    <cellStyle name="Normal 2 2 8 5" xfId="2906" xr:uid="{00000000-0005-0000-0000-000053040000}"/>
    <cellStyle name="Normal 2 2 8 5 2" xfId="6092" xr:uid="{952333CD-1997-451D-B5B4-0329D188E463}"/>
    <cellStyle name="Normal 2 2 8 5 2 2" xfId="25577" xr:uid="{9BCEEE65-749B-4CC7-B67C-E8F68C6566ED}"/>
    <cellStyle name="Normal 2 2 8 5 2 3" xfId="26448" xr:uid="{0798626E-CF20-4BC8-9D44-05437B812187}"/>
    <cellStyle name="Normal 2 2 8 5 2 4" xfId="15570" xr:uid="{18D8CE0C-EE8E-4AB8-9BCA-D61138A49C27}"/>
    <cellStyle name="Normal 2 2 8 5 3" xfId="8023" xr:uid="{4203C75B-DE85-46BC-86BC-235759C26623}"/>
    <cellStyle name="Normal 2 2 8 5 3 2" xfId="28285" xr:uid="{E662AAA6-F64B-4AC7-ABDC-FD3D8E15A290}"/>
    <cellStyle name="Normal 2 2 8 5 3 3" xfId="18403" xr:uid="{2FB01AE0-AB01-4030-A7AE-3E2E87BE285A}"/>
    <cellStyle name="Normal 2 2 8 5 4" xfId="10856" xr:uid="{5BB1F46D-F728-4577-802D-CD54DA757535}"/>
    <cellStyle name="Normal 2 2 8 5 4 2" xfId="21236" xr:uid="{384F825B-9BAD-4D46-95F0-B1EF9954096F}"/>
    <cellStyle name="Normal 2 2 8 5 5" xfId="24802" xr:uid="{F3F1FDEC-803E-48B4-B1BA-8CEF00F46516}"/>
    <cellStyle name="Normal 2 2 8 5 6" xfId="13421" xr:uid="{3BA5AAFB-C29D-4A8D-A6E7-757B717E2996}"/>
    <cellStyle name="Normal 2 2 8 6" xfId="2444" xr:uid="{00000000-0005-0000-0000-000054040000}"/>
    <cellStyle name="Normal 2 2 8 6 2" xfId="5738" xr:uid="{E9BCFC5C-B62C-4AF1-BF11-ABED759D9FD3}"/>
    <cellStyle name="Normal 2 2 8 6 2 2" xfId="27912" xr:uid="{0F7401AA-714A-4AD5-8BCE-9097A8986672}"/>
    <cellStyle name="Normal 2 2 8 6 2 3" xfId="15116" xr:uid="{F3005ED3-45F8-42C1-BA77-602BD6E137DB}"/>
    <cellStyle name="Normal 2 2 8 6 3" xfId="7569" xr:uid="{D5C48443-90AD-454C-B59E-E5B65C07939A}"/>
    <cellStyle name="Normal 2 2 8 6 3 2" xfId="17949" xr:uid="{BD90E231-7C68-4E37-843E-66F5CAB6AE18}"/>
    <cellStyle name="Normal 2 2 8 6 4" xfId="10402" xr:uid="{6EA69504-F204-479D-A39A-E6F34DF9241D}"/>
    <cellStyle name="Normal 2 2 8 6 4 2" xfId="20782" xr:uid="{A7F8F2AA-D002-4607-95BA-5E8299AA55D2}"/>
    <cellStyle name="Normal 2 2 8 6 5" xfId="25202" xr:uid="{D9E389A6-396A-4E3F-9DEA-7897E5272595}"/>
    <cellStyle name="Normal 2 2 8 6 6" xfId="12832" xr:uid="{FF9A46F1-35C8-42ED-A497-DE2EF276B3E4}"/>
    <cellStyle name="Normal 2 2 8 7" xfId="2198" xr:uid="{00000000-0005-0000-0000-000048040000}"/>
    <cellStyle name="Normal 2 2 8 7 2" xfId="7325" xr:uid="{D85EF949-3C70-47EF-B65A-4C5DBC4DD7B5}"/>
    <cellStyle name="Normal 2 2 8 7 2 2" xfId="17705" xr:uid="{75D37252-83E1-4A0D-A79C-E95D2B69B793}"/>
    <cellStyle name="Normal 2 2 8 7 3" xfId="10158" xr:uid="{F1735CAE-42FF-41C1-B3C3-126962AC2A07}"/>
    <cellStyle name="Normal 2 2 8 7 3 2" xfId="20538" xr:uid="{22960B3F-28FD-4363-971A-875522B02B42}"/>
    <cellStyle name="Normal 2 2 8 7 4" xfId="24598" xr:uid="{7B1E0F3F-CD25-4957-9A3B-FDE8916C9ABD}"/>
    <cellStyle name="Normal 2 2 8 7 5" xfId="14872" xr:uid="{A4A7B8B0-6650-46BF-B2CD-174DE0FD4DF1}"/>
    <cellStyle name="Normal 2 2 8 8" xfId="3938" xr:uid="{F0D2F1BA-6686-4BD2-8B00-9C5B4152FFF3}"/>
    <cellStyle name="Normal 2 2 8 8 2" xfId="8770" xr:uid="{E86560AA-205E-4CB0-83FA-BC5AE68807E1}"/>
    <cellStyle name="Normal 2 2 8 8 2 2" xfId="19150" xr:uid="{1BE94ADB-47AE-488A-963C-DC2CFC9A2D22}"/>
    <cellStyle name="Normal 2 2 8 8 3" xfId="11603" xr:uid="{0EE6E029-C429-4F97-9A60-6EA0B1E233F9}"/>
    <cellStyle name="Normal 2 2 8 8 3 2" xfId="21983" xr:uid="{3A61CA5C-FBEA-4117-8B05-A2BCEA84654F}"/>
    <cellStyle name="Normal 2 2 8 8 4" xfId="16317" xr:uid="{9B61399F-58E1-476A-8D09-F6DF2C240B97}"/>
    <cellStyle name="Normal 2 2 8 9" xfId="5127" xr:uid="{AFB99C95-C598-4EA2-9FB4-024508388830}"/>
    <cellStyle name="Normal 2 2 8 9 2" xfId="14424" xr:uid="{49926844-9CD6-4BD1-B4F1-0E389511F9FA}"/>
    <cellStyle name="Normal 2 2 9" xfId="779" xr:uid="{00000000-0005-0000-0000-0000B7040000}"/>
    <cellStyle name="Normal 2 2 9 10" xfId="6882" xr:uid="{9470EB72-2386-4B86-91E6-E05808CABDF5}"/>
    <cellStyle name="Normal 2 2 9 10 2" xfId="17262" xr:uid="{0406A4A9-3F21-4A6D-B4C2-EACED8BB6547}"/>
    <cellStyle name="Normal 2 2 9 11" xfId="9715" xr:uid="{061A5E10-5555-4F28-9AC9-94E834304F13}"/>
    <cellStyle name="Normal 2 2 9 11 2" xfId="20095" xr:uid="{A73D8FA9-A391-4E0A-9219-4562B915C3A6}"/>
    <cellStyle name="Normal 2 2 9 12" xfId="24268" xr:uid="{576E34F2-41CA-4EC4-9637-C7972AE06340}"/>
    <cellStyle name="Normal 2 2 9 13" xfId="12492" xr:uid="{BE251780-240B-47C4-856F-C93BB4A507BB}"/>
    <cellStyle name="Normal 2 2 9 2" xfId="780" xr:uid="{00000000-0005-0000-0000-0000B8040000}"/>
    <cellStyle name="Normal 2 2 9 2 10" xfId="9716" xr:uid="{9E681807-C68B-4FBE-99F0-064EE2656431}"/>
    <cellStyle name="Normal 2 2 9 2 10 2" xfId="20096" xr:uid="{95F5432A-DAC5-4D6B-8FC3-4F0600FFE167}"/>
    <cellStyle name="Normal 2 2 9 2 11" xfId="23805" xr:uid="{1D4A964E-C193-439C-B645-B41327DCAC5C}"/>
    <cellStyle name="Normal 2 2 9 2 12" xfId="12566" xr:uid="{5103DF43-BA24-449F-821F-DEA8A2E961E7}"/>
    <cellStyle name="Normal 2 2 9 2 2" xfId="781" xr:uid="{00000000-0005-0000-0000-0000B9040000}"/>
    <cellStyle name="Normal 2 2 9 2 2 2" xfId="3207" xr:uid="{00000000-0005-0000-0000-000058040000}"/>
    <cellStyle name="Normal 2 2 9 2 2 2 2" xfId="6265" xr:uid="{CF3152DB-770F-43EC-913C-9EB2F0E41063}"/>
    <cellStyle name="Normal 2 2 9 2 2 2 2 2" xfId="26403" xr:uid="{DF5D3DBE-5DE8-4296-A978-1DD56F3E6130}"/>
    <cellStyle name="Normal 2 2 9 2 2 2 2 3" xfId="27982" xr:uid="{82082B94-4B03-46CB-8C29-9DF3679ECD89}"/>
    <cellStyle name="Normal 2 2 9 2 2 2 2 4" xfId="15834" xr:uid="{C84AE5A3-2FF2-45BD-8FA8-B81035ADD3C3}"/>
    <cellStyle name="Normal 2 2 9 2 2 2 3" xfId="8287" xr:uid="{4E1BFC36-4777-4CFA-9000-5F493A9B9C32}"/>
    <cellStyle name="Normal 2 2 9 2 2 2 3 2" xfId="28884" xr:uid="{78D73DCD-3430-4D21-9750-4D4249182F9C}"/>
    <cellStyle name="Normal 2 2 9 2 2 2 3 3" xfId="18667" xr:uid="{AA1AC361-BE25-4307-81F7-8CFE1A04DE6D}"/>
    <cellStyle name="Normal 2 2 9 2 2 2 4" xfId="11120" xr:uid="{AEF4FE3B-C95F-42B9-8AD5-B6CBA088BC6C}"/>
    <cellStyle name="Normal 2 2 9 2 2 2 4 2" xfId="21500" xr:uid="{CDB27520-57CF-49F2-B491-C3AE991B0A83}"/>
    <cellStyle name="Normal 2 2 9 2 2 2 5" xfId="23838" xr:uid="{492BC03A-330C-4840-9954-8DC957DA99DF}"/>
    <cellStyle name="Normal 2 2 9 2 2 2 6" xfId="13749" xr:uid="{F8472CF7-1736-4327-BE85-EA0E191F5730}"/>
    <cellStyle name="Normal 2 2 9 2 2 3" xfId="4303" xr:uid="{9401B11B-BB1E-4CF5-AE56-1E44FA58A16C}"/>
    <cellStyle name="Normal 2 2 9 2 2 3 2" xfId="9075" xr:uid="{5C8F50C3-A43D-4C93-B8AF-61CEBCF4DB99}"/>
    <cellStyle name="Normal 2 2 9 2 2 3 2 2" xfId="29118" xr:uid="{C2DD29F2-66A8-4EC5-AB8A-16B99FA9B9ED}"/>
    <cellStyle name="Normal 2 2 9 2 2 3 2 3" xfId="19455" xr:uid="{79B7CCD1-7278-4A7A-8179-A8A045ADCAAB}"/>
    <cellStyle name="Normal 2 2 9 2 2 3 3" xfId="11908" xr:uid="{D0DF9D12-E17B-4F5A-BF29-D40A46057F9C}"/>
    <cellStyle name="Normal 2 2 9 2 2 3 3 2" xfId="22288" xr:uid="{CAA96B49-6C44-4F06-A5FE-8A23ADE9C980}"/>
    <cellStyle name="Normal 2 2 9 2 2 3 4" xfId="23633" xr:uid="{F3ABB695-C29C-4D78-A2D6-2DB57854EF8E}"/>
    <cellStyle name="Normal 2 2 9 2 2 3 5" xfId="16622" xr:uid="{E8E63A6F-3BAC-4660-B702-4D531F68A43E}"/>
    <cellStyle name="Normal 2 2 9 2 2 4" xfId="5134" xr:uid="{245F6AA6-DEC7-4A7D-84D7-8ABF8C2349C1}"/>
    <cellStyle name="Normal 2 2 9 2 2 4 2" xfId="27625" xr:uid="{FA3F526F-2E22-4801-B38D-2ED231AE2E20}"/>
    <cellStyle name="Normal 2 2 9 2 2 4 3" xfId="14431" xr:uid="{2F23C46D-A3CA-4D0F-800A-1226486D3253}"/>
    <cellStyle name="Normal 2 2 9 2 2 5" xfId="6884" xr:uid="{FD726A48-6A26-4D62-9404-44B64235AA13}"/>
    <cellStyle name="Normal 2 2 9 2 2 5 2" xfId="17264" xr:uid="{5368F018-9882-4B32-AE60-CE0BBB909D46}"/>
    <cellStyle name="Normal 2 2 9 2 2 6" xfId="9717" xr:uid="{076D8BDE-5640-4795-B9E1-DFFA6C399710}"/>
    <cellStyle name="Normal 2 2 9 2 2 6 2" xfId="20097" xr:uid="{1898430F-ED98-427B-A436-7A1B3FE55DCB}"/>
    <cellStyle name="Normal 2 2 9 2 2 7" xfId="24876" xr:uid="{ABAD304C-203D-480C-930A-2F320F0AE843}"/>
    <cellStyle name="Normal 2 2 9 2 2 8" xfId="13175" xr:uid="{47594634-4882-45D2-9BD7-3099E5F1DBEF}"/>
    <cellStyle name="Normal 2 2 9 2 3" xfId="3208" xr:uid="{00000000-0005-0000-0000-000059040000}"/>
    <cellStyle name="Normal 2 2 9 2 3 2" xfId="4476" xr:uid="{8313F3DA-C79F-47A8-BB2A-50CF42D7C8C4}"/>
    <cellStyle name="Normal 2 2 9 2 3 2 2" xfId="9248" xr:uid="{E80E53B4-F3BC-4E22-8BFF-E897CF71AE85}"/>
    <cellStyle name="Normal 2 2 9 2 3 2 2 2" xfId="29237" xr:uid="{A2775098-798B-4AF1-A49C-4B092072D779}"/>
    <cellStyle name="Normal 2 2 9 2 3 2 2 3" xfId="19628" xr:uid="{6284DB13-70E0-403F-91AB-03B380222EBE}"/>
    <cellStyle name="Normal 2 2 9 2 3 2 3" xfId="12081" xr:uid="{FBFDF926-98EA-4AB2-A005-7C70A517C4ED}"/>
    <cellStyle name="Normal 2 2 9 2 3 2 3 2" xfId="22461" xr:uid="{AA14FF73-9E8D-4075-8026-A6A75AC2FF57}"/>
    <cellStyle name="Normal 2 2 9 2 3 2 4" xfId="25607" xr:uid="{93448F87-B803-4E54-A303-8B16EC582DD4}"/>
    <cellStyle name="Normal 2 2 9 2 3 2 5" xfId="16795" xr:uid="{81148CBE-F74A-42AB-A8A2-C2F527673A7B}"/>
    <cellStyle name="Normal 2 2 9 2 3 3" xfId="6266" xr:uid="{CCF43E88-38B9-4FCB-8157-32E2C015215D}"/>
    <cellStyle name="Normal 2 2 9 2 3 3 2" xfId="28286" xr:uid="{AC69E698-AD42-41CF-A493-E1563D085FB5}"/>
    <cellStyle name="Normal 2 2 9 2 3 3 3" xfId="15835" xr:uid="{1E12F699-81BA-43F6-9706-99F09B5E50A5}"/>
    <cellStyle name="Normal 2 2 9 2 3 4" xfId="8288" xr:uid="{3FBBF1CE-6BB3-4F39-AA5A-E5404AB6B76F}"/>
    <cellStyle name="Normal 2 2 9 2 3 4 2" xfId="18668" xr:uid="{EDBE740C-B9E0-4BF7-9035-3A660E1C688E}"/>
    <cellStyle name="Normal 2 2 9 2 3 5" xfId="11121" xr:uid="{D763E040-5FB4-4BA3-B799-6E0881D4CF59}"/>
    <cellStyle name="Normal 2 2 9 2 3 5 2" xfId="21501" xr:uid="{F3FFCCF0-518B-4E63-AB60-2F210EB17F47}"/>
    <cellStyle name="Normal 2 2 9 2 3 6" xfId="25383" xr:uid="{D9145492-127B-4B29-9909-8A59F19CF7CC}"/>
    <cellStyle name="Normal 2 2 9 2 3 7" xfId="13750" xr:uid="{35DC49CF-F7A0-4AD2-8F17-4913E8F088D1}"/>
    <cellStyle name="Normal 2 2 9 2 4" xfId="3206" xr:uid="{00000000-0005-0000-0000-00005A040000}"/>
    <cellStyle name="Normal 2 2 9 2 4 2" xfId="6264" xr:uid="{B7B4F429-72CC-4B01-A5F8-0C529335D655}"/>
    <cellStyle name="Normal 2 2 9 2 4 2 2" xfId="26783" xr:uid="{93E16350-F3BF-4D34-89D7-B9D07719EDD8}"/>
    <cellStyle name="Normal 2 2 9 2 4 2 3" xfId="15833" xr:uid="{D9C9F4E9-2D24-44EB-8BF5-15AD6CFAD07C}"/>
    <cellStyle name="Normal 2 2 9 2 4 3" xfId="8286" xr:uid="{73AFDC4F-E0AB-47D1-B20B-42EEACB2E07F}"/>
    <cellStyle name="Normal 2 2 9 2 4 3 2" xfId="18666" xr:uid="{0C532E37-1A5A-4B9A-B1DB-D07EB8FE32FC}"/>
    <cellStyle name="Normal 2 2 9 2 4 4" xfId="11119" xr:uid="{0875B57E-E03B-40DF-BD59-83999B593E62}"/>
    <cellStyle name="Normal 2 2 9 2 4 4 2" xfId="21499" xr:uid="{D0B66FE5-F5AC-4D88-8ABE-A01FDD7357CE}"/>
    <cellStyle name="Normal 2 2 9 2 4 5" xfId="23669" xr:uid="{52BF81DB-1EBD-4F0A-8845-443421D17A5E}"/>
    <cellStyle name="Normal 2 2 9 2 4 6" xfId="13748" xr:uid="{C218FCF3-95CC-4C06-9930-9B7704114871}"/>
    <cellStyle name="Normal 2 2 9 2 5" xfId="2655" xr:uid="{00000000-0005-0000-0000-00005B040000}"/>
    <cellStyle name="Normal 2 2 9 2 5 2" xfId="5915" xr:uid="{066E98A4-22C7-47F3-8C73-5BDE60E6F5CC}"/>
    <cellStyle name="Normal 2 2 9 2 5 2 2" xfId="28736" xr:uid="{2E3A3116-6CEA-4E37-8B3C-9372A85B73FE}"/>
    <cellStyle name="Normal 2 2 9 2 5 2 3" xfId="15327" xr:uid="{41F1E94F-584B-401E-B971-FE84B3C2D3E5}"/>
    <cellStyle name="Normal 2 2 9 2 5 3" xfId="7780" xr:uid="{931D7A9D-DA69-409F-8D14-CCDF93E8054F}"/>
    <cellStyle name="Normal 2 2 9 2 5 3 2" xfId="18160" xr:uid="{B380321C-8933-4980-9F6A-632936970452}"/>
    <cellStyle name="Normal 2 2 9 2 5 4" xfId="10613" xr:uid="{1B722676-E96F-4773-9FA7-78CE58CC446D}"/>
    <cellStyle name="Normal 2 2 9 2 5 4 2" xfId="20993" xr:uid="{15F1E175-287D-4154-B9DD-670FCF6D7170}"/>
    <cellStyle name="Normal 2 2 9 2 5 5" xfId="25108" xr:uid="{8B2AB8DF-A85E-42E0-8C01-CFAA26ABAD33}"/>
    <cellStyle name="Normal 2 2 9 2 5 6" xfId="13057" xr:uid="{DECB8372-EBEB-47DE-B3E9-29BACCC4346E}"/>
    <cellStyle name="Normal 2 2 9 2 6" xfId="2332" xr:uid="{00000000-0005-0000-0000-000056040000}"/>
    <cellStyle name="Normal 2 2 9 2 6 2" xfId="7459" xr:uid="{095F9ACA-1967-40DC-B76C-2E3068C34CEB}"/>
    <cellStyle name="Normal 2 2 9 2 6 2 2" xfId="17839" xr:uid="{E3132ED5-29A5-48BD-B9B1-3AF52FF49E93}"/>
    <cellStyle name="Normal 2 2 9 2 6 3" xfId="10292" xr:uid="{87F02579-74E7-4385-9A4A-08874974ACC2}"/>
    <cellStyle name="Normal 2 2 9 2 6 3 2" xfId="20672" xr:uid="{CDC89989-730D-42AB-93F0-D15E3FC232FB}"/>
    <cellStyle name="Normal 2 2 9 2 6 4" xfId="25506" xr:uid="{5ACC0668-A923-448C-A5F6-663164FD47CA}"/>
    <cellStyle name="Normal 2 2 9 2 6 5" xfId="15006" xr:uid="{2180B468-4F25-4079-806A-377A4FC24D79}"/>
    <cellStyle name="Normal 2 2 9 2 7" xfId="3847" xr:uid="{0F918769-EAD0-4AAC-89D1-AFD5A0859225}"/>
    <cellStyle name="Normal 2 2 9 2 7 2" xfId="8680" xr:uid="{17702334-6F58-4D1D-8F76-392FB67189FE}"/>
    <cellStyle name="Normal 2 2 9 2 7 2 2" xfId="19060" xr:uid="{E83FBBA5-B865-4F29-AED3-4279815F43B1}"/>
    <cellStyle name="Normal 2 2 9 2 7 3" xfId="11513" xr:uid="{A06F4A4B-CFB1-4587-BC27-6B7C366A5C70}"/>
    <cellStyle name="Normal 2 2 9 2 7 3 2" xfId="21893" xr:uid="{4F8D077A-8920-4403-A492-65E04ABDEB8B}"/>
    <cellStyle name="Normal 2 2 9 2 7 4" xfId="16227" xr:uid="{915258C8-FFAE-4D71-A04E-FA609227AEAA}"/>
    <cellStyle name="Normal 2 2 9 2 8" xfId="5133" xr:uid="{CB51AE57-2149-4880-9609-D38187E012F9}"/>
    <cellStyle name="Normal 2 2 9 2 8 2" xfId="14430" xr:uid="{8A864F12-A3AA-4C15-83D8-8C9A59A52F33}"/>
    <cellStyle name="Normal 2 2 9 2 9" xfId="6883" xr:uid="{C467FDC2-4DB3-4A1D-9E21-AA019FB5FE93}"/>
    <cellStyle name="Normal 2 2 9 2 9 2" xfId="17263" xr:uid="{683B7DA7-1DCE-443A-B5D9-67FAD3561361}"/>
    <cellStyle name="Normal 2 2 9 3" xfId="782" xr:uid="{00000000-0005-0000-0000-0000BA040000}"/>
    <cellStyle name="Normal 2 2 9 3 2" xfId="3209" xr:uid="{00000000-0005-0000-0000-00005D040000}"/>
    <cellStyle name="Normal 2 2 9 3 2 2" xfId="6267" xr:uid="{2D39B0E6-DA01-474A-9F40-B5BCFAC53C15}"/>
    <cellStyle name="Normal 2 2 9 3 2 2 2" xfId="25384" xr:uid="{C4656239-B8BC-443D-853E-F056987458DC}"/>
    <cellStyle name="Normal 2 2 9 3 2 2 3" xfId="25859" xr:uid="{66097556-E49B-4F4C-8635-B96452D3A406}"/>
    <cellStyle name="Normal 2 2 9 3 2 2 4" xfId="15836" xr:uid="{5D12FDC6-4F4B-4742-80B9-35B01350A1F5}"/>
    <cellStyle name="Normal 2 2 9 3 2 3" xfId="8289" xr:uid="{C04C5994-F831-42BD-90BC-7748B06BE714}"/>
    <cellStyle name="Normal 2 2 9 3 2 3 2" xfId="28885" xr:uid="{B9B8D372-0877-44FD-830D-3BF7BDF9DD7F}"/>
    <cellStyle name="Normal 2 2 9 3 2 3 3" xfId="18669" xr:uid="{3DF00537-A76D-447F-855A-ED35DC09FE27}"/>
    <cellStyle name="Normal 2 2 9 3 2 4" xfId="11122" xr:uid="{71FCBC8A-BA68-40C6-AB05-C08B6BB06E3D}"/>
    <cellStyle name="Normal 2 2 9 3 2 4 2" xfId="21502" xr:uid="{07FAC4F6-9AA7-44B9-B5BC-E1D15A92E555}"/>
    <cellStyle name="Normal 2 2 9 3 2 5" xfId="24333" xr:uid="{D30AE943-4C2B-4A0A-B6D6-D40C34E2C1FC}"/>
    <cellStyle name="Normal 2 2 9 3 2 6" xfId="13751" xr:uid="{7F3501BC-CFB5-4D54-8025-838897D480A6}"/>
    <cellStyle name="Normal 2 2 9 3 3" xfId="2737" xr:uid="{00000000-0005-0000-0000-00005E040000}"/>
    <cellStyle name="Normal 2 2 9 3 3 2" xfId="5955" xr:uid="{CA157C0C-9946-47FB-8046-B4118CED5502}"/>
    <cellStyle name="Normal 2 2 9 3 3 2 2" xfId="27631" xr:uid="{0832856C-A4A1-46D5-A04B-C16C014805C7}"/>
    <cellStyle name="Normal 2 2 9 3 3 2 3" xfId="15408" xr:uid="{87F9BCF7-26E8-4CFE-AAE2-2AE359D46526}"/>
    <cellStyle name="Normal 2 2 9 3 3 3" xfId="7861" xr:uid="{6C8BC6E1-66F6-4088-9D06-12D6397B34CE}"/>
    <cellStyle name="Normal 2 2 9 3 3 3 2" xfId="18241" xr:uid="{C1AEDF79-5688-48D9-BB5F-4443F978B2D7}"/>
    <cellStyle name="Normal 2 2 9 3 3 4" xfId="10694" xr:uid="{1E554B85-7C58-4404-B8DA-DDFB13DA88CA}"/>
    <cellStyle name="Normal 2 2 9 3 3 4 2" xfId="21074" xr:uid="{398ED5F8-6BA0-4FA3-B54A-3D345AA9D874}"/>
    <cellStyle name="Normal 2 2 9 3 3 5" xfId="23532" xr:uid="{66FA9E7D-DB2A-42CB-9CC1-8544D5CCF801}"/>
    <cellStyle name="Normal 2 2 9 3 3 6" xfId="13174" xr:uid="{2F8F91B4-B11E-421A-A325-03EAD955C403}"/>
    <cellStyle name="Normal 2 2 9 3 4" xfId="4166" xr:uid="{FEB2FCC6-654F-434C-915F-516E367874F6}"/>
    <cellStyle name="Normal 2 2 9 3 4 2" xfId="8938" xr:uid="{A9821F10-8F72-4E8A-BDA2-3A2376E9360F}"/>
    <cellStyle name="Normal 2 2 9 3 4 2 2" xfId="29033" xr:uid="{1CB40375-5086-42D8-8885-66B42A40EFCF}"/>
    <cellStyle name="Normal 2 2 9 3 4 2 3" xfId="19318" xr:uid="{6D20E4E7-A0F4-465C-A2D5-52BB620504B2}"/>
    <cellStyle name="Normal 2 2 9 3 4 3" xfId="11771" xr:uid="{D87D4F8C-C2DF-4B10-BE47-9078CC604945}"/>
    <cellStyle name="Normal 2 2 9 3 4 3 2" xfId="22151" xr:uid="{11C94CFB-BF39-4075-9EA9-95DC12699D91}"/>
    <cellStyle name="Normal 2 2 9 3 4 4" xfId="24721" xr:uid="{0CAC1D0B-164D-4449-98BB-B0A088896CF1}"/>
    <cellStyle name="Normal 2 2 9 3 4 5" xfId="16485" xr:uid="{5EE6D20E-DD12-42B4-9D95-F43D84C6E645}"/>
    <cellStyle name="Normal 2 2 9 3 5" xfId="5135" xr:uid="{8F6503DE-4DD2-4276-8C13-F64470D91849}"/>
    <cellStyle name="Normal 2 2 9 3 5 2" xfId="27228" xr:uid="{1DB8C7D0-5465-403D-AA5E-C8B10D5727A7}"/>
    <cellStyle name="Normal 2 2 9 3 5 3" xfId="14432" xr:uid="{A5BEBA1A-0BAC-4895-BF49-67CD6C7D4BCE}"/>
    <cellStyle name="Normal 2 2 9 3 6" xfId="6885" xr:uid="{D51A0510-A5CA-4ACB-BD8C-0F4B9BC12523}"/>
    <cellStyle name="Normal 2 2 9 3 6 2" xfId="17265" xr:uid="{479A240C-41B7-436D-949C-CE5F0F19A676}"/>
    <cellStyle name="Normal 2 2 9 3 7" xfId="9718" xr:uid="{89CE7C24-6BF3-4902-ABB6-96B10B2FBB84}"/>
    <cellStyle name="Normal 2 2 9 3 7 2" xfId="20098" xr:uid="{11556F6B-9D61-475C-BEF8-37F48BB4F626}"/>
    <cellStyle name="Normal 2 2 9 3 8" xfId="22786" xr:uid="{9C66E7C5-1CD0-4DCF-A016-59965DFC2551}"/>
    <cellStyle name="Normal 2 2 9 3 9" xfId="12724" xr:uid="{FF18E998-1704-41C2-BBEA-6237A32D147E}"/>
    <cellStyle name="Normal 2 2 9 4" xfId="783" xr:uid="{00000000-0005-0000-0000-0000BB040000}"/>
    <cellStyle name="Normal 2 2 9 4 2" xfId="4477" xr:uid="{2362C482-E221-495B-A354-A7272537504C}"/>
    <cellStyle name="Normal 2 2 9 4 2 2" xfId="9249" xr:uid="{82B3185A-4D0E-48D1-B44F-6BC0DD3BAA10}"/>
    <cellStyle name="Normal 2 2 9 4 2 2 2" xfId="29238" xr:uid="{054C77C3-338F-4438-9C03-0948B3A815A7}"/>
    <cellStyle name="Normal 2 2 9 4 2 2 3" xfId="19629" xr:uid="{D973F2FA-31B8-4A99-9C9E-0B85E23657FB}"/>
    <cellStyle name="Normal 2 2 9 4 2 3" xfId="12082" xr:uid="{88842306-2D0F-47F7-A6B7-38FA18A8BE23}"/>
    <cellStyle name="Normal 2 2 9 4 2 3 2" xfId="22462" xr:uid="{617208F0-696B-428C-8DE5-F78444531BA4}"/>
    <cellStyle name="Normal 2 2 9 4 2 4" xfId="24533" xr:uid="{D0D79DD2-3E3D-4A7F-B862-6DF0B1F4B4DD}"/>
    <cellStyle name="Normal 2 2 9 4 2 5" xfId="16796" xr:uid="{DB8D4652-4D6D-4810-8B3D-5210F22E6A1C}"/>
    <cellStyle name="Normal 2 2 9 4 3" xfId="5136" xr:uid="{E9254D01-BFB0-402E-8D52-577A6300D105}"/>
    <cellStyle name="Normal 2 2 9 4 3 2" xfId="27865" xr:uid="{C90B883F-4BE4-4F2F-BC2A-CE93656741F3}"/>
    <cellStyle name="Normal 2 2 9 4 3 3" xfId="14433" xr:uid="{212F0685-2D21-4A1A-BFF9-C490BE9112DB}"/>
    <cellStyle name="Normal 2 2 9 4 4" xfId="6886" xr:uid="{D2E6984A-27CB-4F5F-926F-84B2AD048FF4}"/>
    <cellStyle name="Normal 2 2 9 4 4 2" xfId="17266" xr:uid="{9162E991-4889-41FF-BA25-F3773EA10E60}"/>
    <cellStyle name="Normal 2 2 9 4 5" xfId="9719" xr:uid="{7ADA9F6F-75BB-4559-B04B-0B2186D06BA4}"/>
    <cellStyle name="Normal 2 2 9 4 5 2" xfId="20099" xr:uid="{C6F61D03-9224-494C-9E9F-EA2D76108A8F}"/>
    <cellStyle name="Normal 2 2 9 4 6" xfId="23897" xr:uid="{6B65C735-A254-4FFA-81E7-3E81A6CB83CF}"/>
    <cellStyle name="Normal 2 2 9 4 7" xfId="13752" xr:uid="{CF41414D-EF66-49D0-89CA-717D1B7EFB5E}"/>
    <cellStyle name="Normal 2 2 9 5" xfId="2907" xr:uid="{00000000-0005-0000-0000-000060040000}"/>
    <cellStyle name="Normal 2 2 9 5 2" xfId="6093" xr:uid="{37308E7F-B354-4837-8AB8-6A00B87C44A8}"/>
    <cellStyle name="Normal 2 2 9 5 2 2" xfId="25631" xr:uid="{274D68A6-4AC9-4AE4-A5B5-F8EF1F0D5761}"/>
    <cellStyle name="Normal 2 2 9 5 2 3" xfId="26809" xr:uid="{0EF4F193-EFA2-4A8C-BE91-8711529663F0}"/>
    <cellStyle name="Normal 2 2 9 5 2 4" xfId="15571" xr:uid="{76171DE7-4B64-4499-B37F-8A00D8588858}"/>
    <cellStyle name="Normal 2 2 9 5 3" xfId="8024" xr:uid="{E5ABCE4A-2750-4DE7-8801-3C1797140E86}"/>
    <cellStyle name="Normal 2 2 9 5 3 2" xfId="26452" xr:uid="{B0CBD696-8FF6-45FA-BBB1-A52347B32FE1}"/>
    <cellStyle name="Normal 2 2 9 5 3 3" xfId="18404" xr:uid="{0B10E619-CD0B-4530-8AF2-0CFEF6F96613}"/>
    <cellStyle name="Normal 2 2 9 5 4" xfId="10857" xr:uid="{C4A97003-54B9-485F-9DC3-3A90E0E98911}"/>
    <cellStyle name="Normal 2 2 9 5 4 2" xfId="21237" xr:uid="{B2BD5171-07AB-4494-95AD-84D624E33E80}"/>
    <cellStyle name="Normal 2 2 9 5 5" xfId="24817" xr:uid="{351993E5-0C93-4305-A53D-BD7DF217C1D9}"/>
    <cellStyle name="Normal 2 2 9 5 6" xfId="13422" xr:uid="{90038945-AB67-4587-BCA3-8445C4049B75}"/>
    <cellStyle name="Normal 2 2 9 6" xfId="2504" xr:uid="{00000000-0005-0000-0000-000061040000}"/>
    <cellStyle name="Normal 2 2 9 6 2" xfId="5784" xr:uid="{99F00FA8-1C72-462C-986D-098929DDBBCD}"/>
    <cellStyle name="Normal 2 2 9 6 2 2" xfId="26275" xr:uid="{754D8D62-5814-4C0C-A531-1E296D13A397}"/>
    <cellStyle name="Normal 2 2 9 6 2 3" xfId="15176" xr:uid="{58736A76-0640-4F58-A9CC-0974276567D3}"/>
    <cellStyle name="Normal 2 2 9 6 3" xfId="7629" xr:uid="{66D056DA-CA68-4D77-A082-6CF8276E79B6}"/>
    <cellStyle name="Normal 2 2 9 6 3 2" xfId="18009" xr:uid="{C20690F7-80B9-4ED5-96CA-C224C49DD706}"/>
    <cellStyle name="Normal 2 2 9 6 4" xfId="10462" xr:uid="{5FA20005-EFBC-4345-AB55-D6B0B1C08945}"/>
    <cellStyle name="Normal 2 2 9 6 4 2" xfId="20842" xr:uid="{878CD430-7F17-4A9F-8EAB-2DBCEBCDB694}"/>
    <cellStyle name="Normal 2 2 9 6 5" xfId="23143" xr:uid="{23FE7488-E8F4-40A5-9259-94282E8DA33D}"/>
    <cellStyle name="Normal 2 2 9 6 6" xfId="12892" xr:uid="{FC830CD8-3471-4BDF-8C41-641F6B16E563}"/>
    <cellStyle name="Normal 2 2 9 7" xfId="2260" xr:uid="{00000000-0005-0000-0000-000055040000}"/>
    <cellStyle name="Normal 2 2 9 7 2" xfId="7387" xr:uid="{EE74E906-B95A-4AB1-9CE9-DBC558707711}"/>
    <cellStyle name="Normal 2 2 9 7 2 2" xfId="17767" xr:uid="{8269C437-07F7-4931-A0BD-24CABA577458}"/>
    <cellStyle name="Normal 2 2 9 7 3" xfId="10220" xr:uid="{BB514019-6FF5-4114-B8C4-6676DD5F8790}"/>
    <cellStyle name="Normal 2 2 9 7 3 2" xfId="20600" xr:uid="{A8F49CE9-37D1-4F8A-89E3-8039BE91ECDC}"/>
    <cellStyle name="Normal 2 2 9 7 4" xfId="22871" xr:uid="{D303FCCE-F40D-463A-A780-4CE811BD7827}"/>
    <cellStyle name="Normal 2 2 9 7 5" xfId="14934" xr:uid="{F86A18D8-C7DF-48AB-8EDA-F9A1BAF34F45}"/>
    <cellStyle name="Normal 2 2 9 8" xfId="3939" xr:uid="{96E0C2AE-9DCB-4C66-8281-C0A9CC7202B4}"/>
    <cellStyle name="Normal 2 2 9 8 2" xfId="8771" xr:uid="{6D375651-796F-482E-BEDF-D8B7B596C8E2}"/>
    <cellStyle name="Normal 2 2 9 8 2 2" xfId="19151" xr:uid="{256C7DC4-4D46-4D28-99C4-BD1827B0AC3E}"/>
    <cellStyle name="Normal 2 2 9 8 3" xfId="11604" xr:uid="{52340EEA-7A47-46AE-BFEA-789AAC2A9B97}"/>
    <cellStyle name="Normal 2 2 9 8 3 2" xfId="21984" xr:uid="{4ED2DC6C-96A3-4FDB-B281-60419CF414B7}"/>
    <cellStyle name="Normal 2 2 9 8 4" xfId="16318" xr:uid="{C4A7D629-C3DD-4EE4-8EEA-12322EF71CB7}"/>
    <cellStyle name="Normal 2 2 9 9" xfId="5132" xr:uid="{A06390DB-BBFA-486C-ADF2-9350D719BB3F}"/>
    <cellStyle name="Normal 2 2 9 9 2" xfId="14429" xr:uid="{2BA6E952-82D0-4EF4-B62B-56E2C51F8061}"/>
    <cellStyle name="Normal 2 20" xfId="25547" xr:uid="{8C07E1A6-A1CC-4080-84CB-6FD0AE66A6D9}"/>
    <cellStyle name="Normal 2 20 2" xfId="25745" xr:uid="{307D95C4-C3D3-4858-8958-4CE880C31BF9}"/>
    <cellStyle name="Normal 2 21" xfId="22711" xr:uid="{946996B7-D821-4E03-9730-38F8FCB07445}"/>
    <cellStyle name="Normal 2 22" xfId="23636" xr:uid="{A4E39459-462C-454A-A30C-B043BE56C80C}"/>
    <cellStyle name="Normal 2 23" xfId="12386" xr:uid="{E65DE861-3430-4CC0-B8E2-F1AE8E21C22C}"/>
    <cellStyle name="Normal 2 24" xfId="29563" xr:uid="{8B3042BB-E780-4116-ACB4-69BF5D526462}"/>
    <cellStyle name="Normal 2 25" xfId="30100" xr:uid="{5AB8A7DA-FFAA-4EB5-9950-87FFA7645D23}"/>
    <cellStyle name="Normal 2 3" xfId="784" xr:uid="{00000000-0005-0000-0000-0000BC040000}"/>
    <cellStyle name="Normal 2 3 2" xfId="29565" xr:uid="{F18019D2-0B1A-48F3-A5C5-3D5F4CA2DF1A}"/>
    <cellStyle name="Normal 2 3 2 2" xfId="29628" xr:uid="{656E65D2-23FD-4E43-B6BE-DB53AC61741A}"/>
    <cellStyle name="Normal 2 3 2 3" xfId="29594" xr:uid="{82C16487-6617-4685-AEC1-6C7043E9D731}"/>
    <cellStyle name="Normal 2 4" xfId="785" xr:uid="{00000000-0005-0000-0000-0000BD040000}"/>
    <cellStyle name="Normal 2 4 2" xfId="29567" xr:uid="{8285FB9B-A599-4592-A61F-F7A876DCE316}"/>
    <cellStyle name="Normal 2 4 3" xfId="29566" xr:uid="{11DD0961-B7F5-48F1-BEE3-E9918CE52AA0}"/>
    <cellStyle name="Normal 2 5" xfId="786" xr:uid="{00000000-0005-0000-0000-0000BE040000}"/>
    <cellStyle name="Normal 2 5 10" xfId="787" xr:uid="{00000000-0005-0000-0000-0000BF040000}"/>
    <cellStyle name="Normal 2 5 10 2" xfId="3210" xr:uid="{00000000-0005-0000-0000-000066040000}"/>
    <cellStyle name="Normal 2 5 10 2 2" xfId="6268" xr:uid="{BB570923-EB98-4E0A-A52E-B4A7D9FAB640}"/>
    <cellStyle name="Normal 2 5 10 2 2 2" xfId="28718" xr:uid="{5F5F8159-8F49-4161-AE72-F6F10E85D3B5}"/>
    <cellStyle name="Normal 2 5 10 2 2 3" xfId="15837" xr:uid="{4324C264-E210-4C34-B4F6-2998CC94C58C}"/>
    <cellStyle name="Normal 2 5 10 2 3" xfId="8290" xr:uid="{D24D90A7-DC6C-4EDA-9592-6191A6C11F6A}"/>
    <cellStyle name="Normal 2 5 10 2 3 2" xfId="18670" xr:uid="{EAC5383B-5809-41BD-8073-95280C01FF36}"/>
    <cellStyle name="Normal 2 5 10 2 4" xfId="11123" xr:uid="{C8439742-051E-4ABE-9CB3-AA49C50B305A}"/>
    <cellStyle name="Normal 2 5 10 2 4 2" xfId="21503" xr:uid="{C20AE42A-BAD0-41E5-B8AB-06260DFE89CD}"/>
    <cellStyle name="Normal 2 5 10 2 5" xfId="23830" xr:uid="{80B8D4F9-2934-4D7A-BC9A-BF723751EF12}"/>
    <cellStyle name="Normal 2 5 10 2 6" xfId="13753" xr:uid="{55EE152E-587A-4ED0-91D8-A91793FF282A}"/>
    <cellStyle name="Normal 2 5 10 3" xfId="4118" xr:uid="{DDB8ACD5-94B4-4458-86EE-644F5AE09792}"/>
    <cellStyle name="Normal 2 5 10 3 2" xfId="8890" xr:uid="{EF530358-A2BC-41AF-895D-3DE813854A26}"/>
    <cellStyle name="Normal 2 5 10 3 2 2" xfId="29004" xr:uid="{BAA8C525-3BA7-44D3-AFCB-1185746F267E}"/>
    <cellStyle name="Normal 2 5 10 3 2 3" xfId="19270" xr:uid="{04ACBD67-1562-4A9A-BCEC-7BA8F903CE24}"/>
    <cellStyle name="Normal 2 5 10 3 3" xfId="11723" xr:uid="{AFB8A9D2-2B05-4E6F-BF1B-033DE40C0E1D}"/>
    <cellStyle name="Normal 2 5 10 3 3 2" xfId="22103" xr:uid="{A5BA9508-4759-408B-A6BF-B9D8634B3BAD}"/>
    <cellStyle name="Normal 2 5 10 3 4" xfId="24190" xr:uid="{A9E07380-D1BA-4535-9303-56888FAC8040}"/>
    <cellStyle name="Normal 2 5 10 3 5" xfId="16437" xr:uid="{C1FDBDBD-D88E-44A0-87B5-4724356DA33F}"/>
    <cellStyle name="Normal 2 5 10 4" xfId="5138" xr:uid="{496D32EC-DDFF-4EDD-A308-A2AE93E9F8B1}"/>
    <cellStyle name="Normal 2 5 10 4 2" xfId="24078" xr:uid="{7ECB6E9A-F36D-494A-AB71-30687663ED72}"/>
    <cellStyle name="Normal 2 5 10 4 3" xfId="28013" xr:uid="{91CED4CF-F180-4B9C-83CD-484CBD483A1E}"/>
    <cellStyle name="Normal 2 5 10 4 4" xfId="14435" xr:uid="{37C093D4-CD1C-4EA5-92F8-E433DAF86FDD}"/>
    <cellStyle name="Normal 2 5 10 5" xfId="6888" xr:uid="{C63BBBE3-D939-40B3-9EF4-C31A308605D9}"/>
    <cellStyle name="Normal 2 5 10 5 2" xfId="26600" xr:uid="{93F8A69A-2E39-499E-BB48-B66C048A9AC1}"/>
    <cellStyle name="Normal 2 5 10 5 3" xfId="17268" xr:uid="{0AF9C638-D7BF-4047-AAB7-143EFC618AB0}"/>
    <cellStyle name="Normal 2 5 10 6" xfId="9721" xr:uid="{937EB46E-F31B-420F-AD2A-16F82EBE2377}"/>
    <cellStyle name="Normal 2 5 10 6 2" xfId="20101" xr:uid="{10C10AB9-61A9-4274-9022-41E9537602AB}"/>
    <cellStyle name="Normal 2 5 10 7" xfId="24246" xr:uid="{02D79B2E-D591-4F79-889B-EEEFA7048349}"/>
    <cellStyle name="Normal 2 5 10 8" xfId="12661" xr:uid="{C7BC99CF-0783-4E1F-BB67-EDD91842DE03}"/>
    <cellStyle name="Normal 2 5 11" xfId="788" xr:uid="{00000000-0005-0000-0000-0000C0040000}"/>
    <cellStyle name="Normal 2 5 11 2" xfId="5139" xr:uid="{F005D30F-FF67-45E9-A450-26698085BABC}"/>
    <cellStyle name="Normal 2 5 11 2 2" xfId="24818" xr:uid="{008FDD4D-49A9-4BAF-BBA3-0E6B47ABC6DA}"/>
    <cellStyle name="Normal 2 5 11 2 3" xfId="26797" xr:uid="{B705362F-4C68-48B1-8997-9814484B93F3}"/>
    <cellStyle name="Normal 2 5 11 2 4" xfId="14436" xr:uid="{7EE87423-A796-4F51-8DFD-52589EF113D6}"/>
    <cellStyle name="Normal 2 5 11 3" xfId="6889" xr:uid="{9342098C-48F1-4F2B-9DD6-F182EDB8FE95}"/>
    <cellStyle name="Normal 2 5 11 3 2" xfId="26999" xr:uid="{B3C9FD38-4A6F-4077-8BAB-0AD1D9A12233}"/>
    <cellStyle name="Normal 2 5 11 3 3" xfId="17269" xr:uid="{3279319A-C6BB-4F64-BC8B-351BF97426E6}"/>
    <cellStyle name="Normal 2 5 11 4" xfId="9722" xr:uid="{E53A3328-A7EF-467F-B730-4075A2473213}"/>
    <cellStyle name="Normal 2 5 11 4 2" xfId="20102" xr:uid="{FD5C7BF8-B5BD-4C7D-9F3B-7D99FCDC4075}"/>
    <cellStyle name="Normal 2 5 11 5" xfId="24244" xr:uid="{3788D9FA-66EB-47C5-9AEC-7332395FD6AF}"/>
    <cellStyle name="Normal 2 5 11 6" xfId="13359" xr:uid="{B01AB50D-938E-4718-A14C-7D42ECB88508}"/>
    <cellStyle name="Normal 2 5 12" xfId="2435" xr:uid="{00000000-0005-0000-0000-000068040000}"/>
    <cellStyle name="Normal 2 5 12 2" xfId="5730" xr:uid="{096EF621-B617-4627-98A1-6862B4F3B620}"/>
    <cellStyle name="Normal 2 5 12 2 2" xfId="26624" xr:uid="{DD4E1CB5-4B42-4295-A8A0-3B7AE1DAE113}"/>
    <cellStyle name="Normal 2 5 12 2 3" xfId="15107" xr:uid="{2C8232ED-F690-4082-926E-DB18085C5A02}"/>
    <cellStyle name="Normal 2 5 12 3" xfId="7560" xr:uid="{36C148BE-855D-4899-98EC-529E064364D5}"/>
    <cellStyle name="Normal 2 5 12 3 2" xfId="17940" xr:uid="{CEC03613-AB80-4C38-9B21-BDC899AC009A}"/>
    <cellStyle name="Normal 2 5 12 4" xfId="10393" xr:uid="{F0C15155-4B9D-4A0F-9507-2F92A24BFE07}"/>
    <cellStyle name="Normal 2 5 12 4 2" xfId="20773" xr:uid="{A49E76F3-A2AD-4C67-8430-BB24CD8F3F8C}"/>
    <cellStyle name="Normal 2 5 12 5" xfId="23766" xr:uid="{A1CE3D32-0046-48AD-B09B-D4083067B680}"/>
    <cellStyle name="Normal 2 5 12 6" xfId="12822" xr:uid="{86ACC9CC-F44C-4117-9AB4-6A9559F76DDC}"/>
    <cellStyle name="Normal 2 5 13" xfId="2162" xr:uid="{00000000-0005-0000-0000-000064040000}"/>
    <cellStyle name="Normal 2 5 13 2" xfId="7289" xr:uid="{ABEA086E-CEFA-489D-BD20-6B107CD1870B}"/>
    <cellStyle name="Normal 2 5 13 2 2" xfId="26578" xr:uid="{D260554D-4353-4EC1-B66F-311507496991}"/>
    <cellStyle name="Normal 2 5 13 2 3" xfId="17669" xr:uid="{8EBF220B-282E-41A7-AF41-C534F17701C9}"/>
    <cellStyle name="Normal 2 5 13 3" xfId="10122" xr:uid="{6A476768-D707-4ED5-BCB1-303E7DA4C769}"/>
    <cellStyle name="Normal 2 5 13 3 2" xfId="20502" xr:uid="{B3A61B77-C986-48B7-9343-6A8688595B2C}"/>
    <cellStyle name="Normal 2 5 13 4" xfId="22805" xr:uid="{6B0BA96D-35B7-49F7-830B-F9BFD253AA3E}"/>
    <cellStyle name="Normal 2 5 13 5" xfId="14836" xr:uid="{33123260-80D1-46FD-B871-43C333B6E120}"/>
    <cellStyle name="Normal 2 5 14" xfId="3942" xr:uid="{4DF58CCA-A726-4F51-8773-D10E59D234F1}"/>
    <cellStyle name="Normal 2 5 14 2" xfId="8774" xr:uid="{93949D46-D187-4026-9884-5EC9985C6C90}"/>
    <cellStyle name="Normal 2 5 14 2 2" xfId="19154" xr:uid="{AADD6B47-A051-4A52-B750-D6214780511B}"/>
    <cellStyle name="Normal 2 5 14 3" xfId="11607" xr:uid="{3030196D-AC29-4CC1-A4E3-429340782493}"/>
    <cellStyle name="Normal 2 5 14 3 2" xfId="21987" xr:uid="{B844FA76-9644-4BA7-AE11-FDA85DD4D7AB}"/>
    <cellStyle name="Normal 2 5 14 4" xfId="28132" xr:uid="{37A0DECA-5050-4AE6-BB44-4BBEC15BCA14}"/>
    <cellStyle name="Normal 2 5 14 5" xfId="16321" xr:uid="{9CBA3C09-DDE3-4A3A-B6FE-98AABDE829D0}"/>
    <cellStyle name="Normal 2 5 15" xfId="5137" xr:uid="{1552226D-8AD7-45BC-AC77-D1272FF83047}"/>
    <cellStyle name="Normal 2 5 15 2" xfId="14434" xr:uid="{8ABFF19D-954D-4F51-83EE-1B64AB4EC3AA}"/>
    <cellStyle name="Normal 2 5 16" xfId="6887" xr:uid="{E34B52DD-0D95-4E57-BBDB-84BDBA808D26}"/>
    <cellStyle name="Normal 2 5 16 2" xfId="17267" xr:uid="{FE68BB87-5ED9-416F-8B0B-1BBFB56CE6A4}"/>
    <cellStyle name="Normal 2 5 17" xfId="9720" xr:uid="{71B0E6CE-EC01-41D8-A4CF-0F31019EB11C}"/>
    <cellStyle name="Normal 2 5 17 2" xfId="20100" xr:uid="{A2897E3B-E47D-46A7-84AE-5CD93504EFEE}"/>
    <cellStyle name="Normal 2 5 18" xfId="24436" xr:uid="{282C5376-98C7-49DE-A520-F11DB1848102}"/>
    <cellStyle name="Normal 2 5 19" xfId="12394" xr:uid="{A5866C7D-4474-4E5B-A25F-02BFD262B28F}"/>
    <cellStyle name="Normal 2 5 2" xfId="789" xr:uid="{00000000-0005-0000-0000-0000C1040000}"/>
    <cellStyle name="Normal 2 5 2 10" xfId="5140" xr:uid="{5E4C7B78-933D-4945-8AEB-9937483272E2}"/>
    <cellStyle name="Normal 2 5 2 10 2" xfId="14437" xr:uid="{DFD9B2B3-2BCF-4C25-B678-8DFD6BBF2B8E}"/>
    <cellStyle name="Normal 2 5 2 11" xfId="6890" xr:uid="{D9368D94-A4FA-4857-9E07-D8B06B15D57E}"/>
    <cellStyle name="Normal 2 5 2 11 2" xfId="17270" xr:uid="{467655A8-F471-42A9-962E-68A05B36F8F6}"/>
    <cellStyle name="Normal 2 5 2 12" xfId="9723" xr:uid="{84496DC4-5C98-4F69-8436-A24D80912824}"/>
    <cellStyle name="Normal 2 5 2 12 2" xfId="20103" xr:uid="{D0C5DC80-66E8-42C1-AD5B-5C6E8F8A713F}"/>
    <cellStyle name="Normal 2 5 2 13" xfId="25178" xr:uid="{EC0F43C9-DBE0-4237-89D9-7AD8DC19F42E}"/>
    <cellStyle name="Normal 2 5 2 14" xfId="12420" xr:uid="{153135D3-00A7-45C2-8D52-0FCBDF0AC3C4}"/>
    <cellStyle name="Normal 2 5 2 2" xfId="790" xr:uid="{00000000-0005-0000-0000-0000C2040000}"/>
    <cellStyle name="Normal 2 5 2 2 10" xfId="6891" xr:uid="{E69D7650-486A-4491-800D-8F6D2504A896}"/>
    <cellStyle name="Normal 2 5 2 2 10 2" xfId="17271" xr:uid="{35F78DB7-03B7-43A3-895E-E46CB3E61D12}"/>
    <cellStyle name="Normal 2 5 2 2 11" xfId="9724" xr:uid="{A2374A83-C013-4CC2-A2DA-A768BC6DD1AF}"/>
    <cellStyle name="Normal 2 5 2 2 11 2" xfId="20104" xr:uid="{9CF102B4-BB9D-4FBF-A167-95DF46575A40}"/>
    <cellStyle name="Normal 2 5 2 2 12" xfId="23418" xr:uid="{AAF76358-571E-44F1-BBA4-5EEF5DABC461}"/>
    <cellStyle name="Normal 2 5 2 2 13" xfId="12480" xr:uid="{956D1D4A-D7F9-4B2D-BFE3-178543F91DF7}"/>
    <cellStyle name="Normal 2 5 2 2 2" xfId="791" xr:uid="{00000000-0005-0000-0000-0000C3040000}"/>
    <cellStyle name="Normal 2 5 2 2 2 10" xfId="13045" xr:uid="{C1BC4533-3E99-4779-BD5A-8281B4F68D49}"/>
    <cellStyle name="Normal 2 5 2 2 2 2" xfId="2741" xr:uid="{00000000-0005-0000-0000-00006C040000}"/>
    <cellStyle name="Normal 2 5 2 2 2 2 2" xfId="3213" xr:uid="{00000000-0005-0000-0000-00006D040000}"/>
    <cellStyle name="Normal 2 5 2 2 2 2 2 2" xfId="6271" xr:uid="{1F60F743-6634-4AA0-956C-50EA423C2DBB}"/>
    <cellStyle name="Normal 2 5 2 2 2 2 2 2 2" xfId="26707" xr:uid="{8E9EC44E-3D2B-402F-8E0F-730780C68AD0}"/>
    <cellStyle name="Normal 2 5 2 2 2 2 2 2 3" xfId="15840" xr:uid="{C7CCCB08-9E97-4003-A666-90BA8338079A}"/>
    <cellStyle name="Normal 2 5 2 2 2 2 2 3" xfId="8293" xr:uid="{746ED92A-4C36-47EA-B1E1-5D85EF50B979}"/>
    <cellStyle name="Normal 2 5 2 2 2 2 2 3 2" xfId="18673" xr:uid="{4F8F5E0A-42CF-4B14-8FC0-C80052C09717}"/>
    <cellStyle name="Normal 2 5 2 2 2 2 2 4" xfId="11126" xr:uid="{AB268A94-0A26-4D5B-9C10-AFABD460EAE7}"/>
    <cellStyle name="Normal 2 5 2 2 2 2 2 4 2" xfId="21506" xr:uid="{DD2C4C44-961D-43D9-96DD-698D8876E680}"/>
    <cellStyle name="Normal 2 5 2 2 2 2 2 5" xfId="24502" xr:uid="{B12373CE-A6D4-4B8B-8D2B-AE7DC049519C}"/>
    <cellStyle name="Normal 2 5 2 2 2 2 2 6" xfId="13756" xr:uid="{252D745E-372A-4110-9AA9-270F2D31A616}"/>
    <cellStyle name="Normal 2 5 2 2 2 2 3" xfId="4305" xr:uid="{8AEEB3DE-61B6-4FE7-AAE0-3DAE26A51726}"/>
    <cellStyle name="Normal 2 5 2 2 2 2 3 2" xfId="9077" xr:uid="{371B2CD9-BE12-46CB-B681-68BBCED36EC2}"/>
    <cellStyle name="Normal 2 5 2 2 2 2 3 2 2" xfId="29120" xr:uid="{B54BA6AD-664A-44A1-8BE5-620E3C67CD29}"/>
    <cellStyle name="Normal 2 5 2 2 2 2 3 2 3" xfId="19457" xr:uid="{08EA89A7-045C-4B3A-B081-E913B141AC40}"/>
    <cellStyle name="Normal 2 5 2 2 2 2 3 3" xfId="11910" xr:uid="{168DAC8F-2DA8-4EC2-B395-1396EA01EC77}"/>
    <cellStyle name="Normal 2 5 2 2 2 2 3 3 2" xfId="22290" xr:uid="{E1B7EF95-0888-4BAD-9712-ECB0A335DC93}"/>
    <cellStyle name="Normal 2 5 2 2 2 2 3 4" xfId="24850" xr:uid="{4D32A168-7AA7-4D6B-9397-C30D355B2B6A}"/>
    <cellStyle name="Normal 2 5 2 2 2 2 3 5" xfId="16624" xr:uid="{802E9D0C-24CF-4285-A4D4-FDCD9177C3AD}"/>
    <cellStyle name="Normal 2 5 2 2 2 2 4" xfId="5959" xr:uid="{3ED9C625-B21E-47E8-A34C-ADCFCCE51054}"/>
    <cellStyle name="Normal 2 5 2 2 2 2 4 2" xfId="26305" xr:uid="{39CA9F07-3D37-409F-9500-8112C39F74EA}"/>
    <cellStyle name="Normal 2 5 2 2 2 2 4 3" xfId="15412" xr:uid="{61405212-7891-41EA-896E-2CEFC2B3C91D}"/>
    <cellStyle name="Normal 2 5 2 2 2 2 5" xfId="7865" xr:uid="{6157CD86-5524-4E68-815E-14A2EDC57752}"/>
    <cellStyle name="Normal 2 5 2 2 2 2 5 2" xfId="18245" xr:uid="{5CF63585-ACE5-47AC-9BD4-224C128A839C}"/>
    <cellStyle name="Normal 2 5 2 2 2 2 6" xfId="10698" xr:uid="{83845B6A-E84F-4953-8868-036BFE90B244}"/>
    <cellStyle name="Normal 2 5 2 2 2 2 6 2" xfId="21078" xr:uid="{913A8362-ED8F-4942-9A55-8F5F9AF07E7C}"/>
    <cellStyle name="Normal 2 5 2 2 2 2 7" xfId="23019" xr:uid="{C96626A7-8A30-4A18-B351-B60F31361BBD}"/>
    <cellStyle name="Normal 2 5 2 2 2 2 8" xfId="13179" xr:uid="{891D6BE0-84F5-4991-A767-D7C48F75C934}"/>
    <cellStyle name="Normal 2 5 2 2 2 3" xfId="3214" xr:uid="{00000000-0005-0000-0000-00006E040000}"/>
    <cellStyle name="Normal 2 5 2 2 2 3 2" xfId="4478" xr:uid="{36BCBF59-3A2F-455A-91E4-3790C01DA354}"/>
    <cellStyle name="Normal 2 5 2 2 2 3 2 2" xfId="9250" xr:uid="{05652BB2-E29D-4C98-92EF-A8DDD59C9960}"/>
    <cellStyle name="Normal 2 5 2 2 2 3 2 2 2" xfId="19630" xr:uid="{E4DE5BF3-388A-4E0B-8922-811E7C8B7E95}"/>
    <cellStyle name="Normal 2 5 2 2 2 3 2 3" xfId="12083" xr:uid="{517B48F6-EBFD-4B47-85E1-E2002532C5F2}"/>
    <cellStyle name="Normal 2 5 2 2 2 3 2 3 2" xfId="22463" xr:uid="{A8B4C9C2-D85E-4D4E-BAEA-964415011FFD}"/>
    <cellStyle name="Normal 2 5 2 2 2 3 2 4" xfId="26010" xr:uid="{D767D733-1D9E-4A1B-B87C-48D72D4D16A6}"/>
    <cellStyle name="Normal 2 5 2 2 2 3 2 5" xfId="16797" xr:uid="{EDF6B23B-6D74-4B2F-8CF0-895567AF8D24}"/>
    <cellStyle name="Normal 2 5 2 2 2 3 3" xfId="6272" xr:uid="{E237BBFF-353E-4FF3-8F34-88D0CAFA6419}"/>
    <cellStyle name="Normal 2 5 2 2 2 3 3 2" xfId="15841" xr:uid="{21A2DB3F-C021-4DDF-9BCB-322B912BB2E6}"/>
    <cellStyle name="Normal 2 5 2 2 2 3 4" xfId="8294" xr:uid="{60218A56-EF6F-447B-A2DF-9964297231C1}"/>
    <cellStyle name="Normal 2 5 2 2 2 3 4 2" xfId="18674" xr:uid="{C8D3D6F3-F699-4739-8303-77921F1C33D5}"/>
    <cellStyle name="Normal 2 5 2 2 2 3 5" xfId="11127" xr:uid="{655DEBB3-451A-4310-A5ED-34F38583CCC7}"/>
    <cellStyle name="Normal 2 5 2 2 2 3 5 2" xfId="21507" xr:uid="{F09793CA-A50B-4AF8-B1E7-ECE6235C50DC}"/>
    <cellStyle name="Normal 2 5 2 2 2 3 6" xfId="23359" xr:uid="{6724D974-014A-4C1D-AFCF-15F0DAD3861B}"/>
    <cellStyle name="Normal 2 5 2 2 2 3 7" xfId="13757" xr:uid="{4550D860-A979-4584-9235-6FF3536883AB}"/>
    <cellStyle name="Normal 2 5 2 2 2 4" xfId="3212" xr:uid="{00000000-0005-0000-0000-00006F040000}"/>
    <cellStyle name="Normal 2 5 2 2 2 4 2" xfId="6270" xr:uid="{470586E9-20A5-4102-89F8-91C21CAF62B6}"/>
    <cellStyle name="Normal 2 5 2 2 2 4 2 2" xfId="27178" xr:uid="{76524590-BE25-4E90-9A12-CB4BABFB9FDE}"/>
    <cellStyle name="Normal 2 5 2 2 2 4 2 3" xfId="15839" xr:uid="{8468030D-1416-4FFD-A057-2D3BCFCE884E}"/>
    <cellStyle name="Normal 2 5 2 2 2 4 3" xfId="8292" xr:uid="{F94E1009-82AC-49F2-AFAA-D945FD059FB2}"/>
    <cellStyle name="Normal 2 5 2 2 2 4 3 2" xfId="18672" xr:uid="{3F375015-1CDB-494B-8980-F58059EB35D9}"/>
    <cellStyle name="Normal 2 5 2 2 2 4 4" xfId="11125" xr:uid="{DF4D42A6-4084-41D5-A4D8-2102E2D2B083}"/>
    <cellStyle name="Normal 2 5 2 2 2 4 4 2" xfId="21505" xr:uid="{100E25DA-9780-489B-ADB2-713629F41DAA}"/>
    <cellStyle name="Normal 2 5 2 2 2 4 5" xfId="22638" xr:uid="{ADDD103C-D91C-4D25-88C7-6C864115B982}"/>
    <cellStyle name="Normal 2 5 2 2 2 4 6" xfId="13755" xr:uid="{350B0D98-801D-41B9-B424-5D26F2704B71}"/>
    <cellStyle name="Normal 2 5 2 2 2 5" xfId="4244" xr:uid="{24E76430-8ACA-48F3-A78E-3C87E028080F}"/>
    <cellStyle name="Normal 2 5 2 2 2 5 2" xfId="9016" xr:uid="{940CCF05-FE4F-4221-95B5-FA400D2BE188}"/>
    <cellStyle name="Normal 2 5 2 2 2 5 2 2" xfId="29087" xr:uid="{CDE0CC06-AAAA-42B8-B54E-067A69769F33}"/>
    <cellStyle name="Normal 2 5 2 2 2 5 2 3" xfId="19396" xr:uid="{253F5665-A4C5-4FE6-B6BE-53C551428927}"/>
    <cellStyle name="Normal 2 5 2 2 2 5 3" xfId="11849" xr:uid="{90708FCE-840E-4C45-B1B5-79CF51B9DDDB}"/>
    <cellStyle name="Normal 2 5 2 2 2 5 3 2" xfId="22229" xr:uid="{65618ED9-2AE4-4168-8702-94242206482D}"/>
    <cellStyle name="Normal 2 5 2 2 2 5 4" xfId="23981" xr:uid="{F6874D78-530B-4FE8-8B44-AEA6932DCEEC}"/>
    <cellStyle name="Normal 2 5 2 2 2 5 5" xfId="16563" xr:uid="{565854D8-ADCC-4305-A1F4-C99591DB82BE}"/>
    <cellStyle name="Normal 2 5 2 2 2 6" xfId="5142" xr:uid="{26435337-A12E-4D95-98AB-E38E11DD752F}"/>
    <cellStyle name="Normal 2 5 2 2 2 6 2" xfId="28534" xr:uid="{03DCE3D8-53D6-433C-BE8F-3D8C50817AEB}"/>
    <cellStyle name="Normal 2 5 2 2 2 6 3" xfId="14439" xr:uid="{A6C71034-89B3-4B5C-8BE5-FF08CBE5277C}"/>
    <cellStyle name="Normal 2 5 2 2 2 7" xfId="6892" xr:uid="{0081EC98-3400-4E64-8DF1-938C9FDCD02D}"/>
    <cellStyle name="Normal 2 5 2 2 2 7 2" xfId="17272" xr:uid="{184AC13C-C047-4BF2-8489-DBA2F11BDC8E}"/>
    <cellStyle name="Normal 2 5 2 2 2 8" xfId="9725" xr:uid="{971CDE65-C117-4A08-A4DD-0AEC1378C835}"/>
    <cellStyle name="Normal 2 5 2 2 2 8 2" xfId="20105" xr:uid="{8CE5B0D4-4A3C-4CE9-A4A8-E0C5802DF3A5}"/>
    <cellStyle name="Normal 2 5 2 2 2 9" xfId="24177" xr:uid="{6618C867-3FA3-4D7B-8484-4741A6B6C9E4}"/>
    <cellStyle name="Normal 2 5 2 2 3" xfId="2740" xr:uid="{00000000-0005-0000-0000-000070040000}"/>
    <cellStyle name="Normal 2 5 2 2 3 2" xfId="3215" xr:uid="{00000000-0005-0000-0000-000071040000}"/>
    <cellStyle name="Normal 2 5 2 2 3 2 2" xfId="6273" xr:uid="{125526E2-1B68-4366-BC25-A88A855F197A}"/>
    <cellStyle name="Normal 2 5 2 2 3 2 2 2" xfId="27592" xr:uid="{49ACA487-4871-4BF4-8D6D-5E0878753C3F}"/>
    <cellStyle name="Normal 2 5 2 2 3 2 2 3" xfId="15842" xr:uid="{8760EBA9-5B3C-4871-B38E-FC4EAAB0B506}"/>
    <cellStyle name="Normal 2 5 2 2 3 2 3" xfId="8295" xr:uid="{047E0A3A-8119-44DD-A32E-978D1B8D470F}"/>
    <cellStyle name="Normal 2 5 2 2 3 2 3 2" xfId="18675" xr:uid="{91E8223E-5F4F-41A2-803B-12B570AE548B}"/>
    <cellStyle name="Normal 2 5 2 2 3 2 4" xfId="11128" xr:uid="{43966DBD-200E-4B8C-A4BF-B542AB3D9707}"/>
    <cellStyle name="Normal 2 5 2 2 3 2 4 2" xfId="21508" xr:uid="{12D8F5BF-15E9-42A9-AC8B-C14F93168DC3}"/>
    <cellStyle name="Normal 2 5 2 2 3 2 5" xfId="24620" xr:uid="{B6F4CE5C-2D10-44C3-87D3-1932D40F6231}"/>
    <cellStyle name="Normal 2 5 2 2 3 2 6" xfId="13758" xr:uid="{92FB54DC-6098-4D02-88D5-5E332F9EAF16}"/>
    <cellStyle name="Normal 2 5 2 2 3 3" xfId="4304" xr:uid="{213B3692-4C25-444C-BC01-9EEB2F1609AF}"/>
    <cellStyle name="Normal 2 5 2 2 3 3 2" xfId="9076" xr:uid="{23094562-15D6-4390-AC48-D99AC64F353F}"/>
    <cellStyle name="Normal 2 5 2 2 3 3 2 2" xfId="29119" xr:uid="{EAB57E5F-E699-4426-97B4-F4B7AE02A5C0}"/>
    <cellStyle name="Normal 2 5 2 2 3 3 2 3" xfId="19456" xr:uid="{868E6816-C0A7-4736-A4D9-D52FAAF98090}"/>
    <cellStyle name="Normal 2 5 2 2 3 3 3" xfId="11909" xr:uid="{208E8303-B51A-44B0-96FD-EBC47C97D28D}"/>
    <cellStyle name="Normal 2 5 2 2 3 3 3 2" xfId="22289" xr:uid="{ED6983D7-23B0-4DAB-9AFD-FBB55D688585}"/>
    <cellStyle name="Normal 2 5 2 2 3 3 4" xfId="24728" xr:uid="{144698A1-D602-4E2E-B2EB-596434FEF72C}"/>
    <cellStyle name="Normal 2 5 2 2 3 3 5" xfId="16623" xr:uid="{60893DA7-920E-432B-891E-C2AE7500FA73}"/>
    <cellStyle name="Normal 2 5 2 2 3 4" xfId="5958" xr:uid="{75E5890C-162B-446D-A6FF-7D7721D6D836}"/>
    <cellStyle name="Normal 2 5 2 2 3 4 2" xfId="25973" xr:uid="{0ACF9DCA-7666-484E-8883-6240D354069D}"/>
    <cellStyle name="Normal 2 5 2 2 3 4 3" xfId="15411" xr:uid="{E172702E-BDB1-4702-805E-4C1DCD1E5B32}"/>
    <cellStyle name="Normal 2 5 2 2 3 5" xfId="7864" xr:uid="{59A39C3A-389D-4DC2-92A0-02FC3B1FACB9}"/>
    <cellStyle name="Normal 2 5 2 2 3 5 2" xfId="18244" xr:uid="{113B81A0-4493-40B8-B212-0F69AC7550CE}"/>
    <cellStyle name="Normal 2 5 2 2 3 6" xfId="10697" xr:uid="{CF69B6F2-A989-48D6-A94B-0F7F4FD56EEE}"/>
    <cellStyle name="Normal 2 5 2 2 3 6 2" xfId="21077" xr:uid="{04A13D38-2234-4FD6-A2E3-F47286B10896}"/>
    <cellStyle name="Normal 2 5 2 2 3 7" xfId="23427" xr:uid="{70D0F8FF-967E-4511-B73D-49D36332934C}"/>
    <cellStyle name="Normal 2 5 2 2 3 8" xfId="13178" xr:uid="{8BDD633D-383C-4C98-9FC4-D321D6096FD2}"/>
    <cellStyle name="Normal 2 5 2 2 4" xfId="3216" xr:uid="{00000000-0005-0000-0000-000072040000}"/>
    <cellStyle name="Normal 2 5 2 2 4 2" xfId="4479" xr:uid="{3EB82FC1-B88A-40CB-8B41-892CF297600A}"/>
    <cellStyle name="Normal 2 5 2 2 4 2 2" xfId="9251" xr:uid="{AB393766-45FE-45E7-BEF7-E9C212E00415}"/>
    <cellStyle name="Normal 2 5 2 2 4 2 2 2" xfId="19631" xr:uid="{BDA5DE4C-A95E-47CB-8948-710A1806735B}"/>
    <cellStyle name="Normal 2 5 2 2 4 2 3" xfId="12084" xr:uid="{DE447C13-A5D0-4F50-926A-902D4B88F635}"/>
    <cellStyle name="Normal 2 5 2 2 4 2 3 2" xfId="22464" xr:uid="{C5128C15-52BF-4F32-BC14-73A902848545}"/>
    <cellStyle name="Normal 2 5 2 2 4 2 4" xfId="28300" xr:uid="{2BA84938-6D8B-4040-AC54-C200C5C16352}"/>
    <cellStyle name="Normal 2 5 2 2 4 2 5" xfId="16798" xr:uid="{4C17F181-C7EB-4246-B7FC-CFE4D8522DA3}"/>
    <cellStyle name="Normal 2 5 2 2 4 3" xfId="6274" xr:uid="{EBB1EE02-B42A-4E77-9B49-56D6E1FFFD4A}"/>
    <cellStyle name="Normal 2 5 2 2 4 3 2" xfId="15843" xr:uid="{850C2CBF-1712-4014-AF4B-81076ADA536E}"/>
    <cellStyle name="Normal 2 5 2 2 4 4" xfId="8296" xr:uid="{6E442549-9C68-43C3-9129-3B07F8B63376}"/>
    <cellStyle name="Normal 2 5 2 2 4 4 2" xfId="18676" xr:uid="{FEF55DD3-F186-4D2B-B89E-C73001FE7C5C}"/>
    <cellStyle name="Normal 2 5 2 2 4 5" xfId="11129" xr:uid="{3D4A8E3A-1147-4AB3-A43F-0856D74B5CD1}"/>
    <cellStyle name="Normal 2 5 2 2 4 5 2" xfId="21509" xr:uid="{A18CBA86-4193-4CE8-9494-FED6AB3ACEC4}"/>
    <cellStyle name="Normal 2 5 2 2 4 6" xfId="23803" xr:uid="{959BCB16-D8FF-4A2A-A7F6-1C42B383E0CB}"/>
    <cellStyle name="Normal 2 5 2 2 4 7" xfId="13759" xr:uid="{7FAA0FFF-905D-497A-8213-602202E02055}"/>
    <cellStyle name="Normal 2 5 2 2 5" xfId="3211" xr:uid="{00000000-0005-0000-0000-000073040000}"/>
    <cellStyle name="Normal 2 5 2 2 5 2" xfId="6269" xr:uid="{CD3B0AF8-2B88-4A79-A2DF-ABCE5E0EDF79}"/>
    <cellStyle name="Normal 2 5 2 2 5 2 2" xfId="27726" xr:uid="{5CB61858-C772-4C6A-B056-BF3189513D4D}"/>
    <cellStyle name="Normal 2 5 2 2 5 2 3" xfId="15838" xr:uid="{B1D79E71-55B0-4E3E-AFC9-50DB82A5E064}"/>
    <cellStyle name="Normal 2 5 2 2 5 3" xfId="8291" xr:uid="{A1986F02-78EF-49CB-8E39-1D7BB6EF8FE8}"/>
    <cellStyle name="Normal 2 5 2 2 5 3 2" xfId="18671" xr:uid="{E44D3349-AD8D-45AA-BA28-1E05F2043120}"/>
    <cellStyle name="Normal 2 5 2 2 5 4" xfId="11124" xr:uid="{A8B78940-A714-426F-95C6-F0F043E29AC7}"/>
    <cellStyle name="Normal 2 5 2 2 5 4 2" xfId="21504" xr:uid="{86A6F4A0-F698-4A00-A6C5-6641AC7BF20B}"/>
    <cellStyle name="Normal 2 5 2 2 5 5" xfId="24386" xr:uid="{4370B9C9-0A32-4408-A69F-24FE67FD33B1}"/>
    <cellStyle name="Normal 2 5 2 2 5 6" xfId="13754" xr:uid="{09B18C7C-625F-4F81-ADA0-84FD4BC75D0F}"/>
    <cellStyle name="Normal 2 5 2 2 6" xfId="2554" xr:uid="{00000000-0005-0000-0000-000074040000}"/>
    <cellStyle name="Normal 2 5 2 2 6 2" xfId="5824" xr:uid="{25A596B2-4983-4347-A690-43278B245CAC}"/>
    <cellStyle name="Normal 2 5 2 2 6 2 2" xfId="26561" xr:uid="{62A1FF07-A161-4AE6-9F6E-F3187B39ECEB}"/>
    <cellStyle name="Normal 2 5 2 2 6 2 3" xfId="15226" xr:uid="{5AB1F873-DCAA-4A9B-A682-F072D1FBC357}"/>
    <cellStyle name="Normal 2 5 2 2 6 3" xfId="7679" xr:uid="{0C0A9924-252A-42B0-BDDB-B5B69979F60C}"/>
    <cellStyle name="Normal 2 5 2 2 6 3 2" xfId="18059" xr:uid="{4DEFEA25-FE43-4D42-B1D0-51871E26E8EE}"/>
    <cellStyle name="Normal 2 5 2 2 6 4" xfId="10512" xr:uid="{933DF63A-C0DA-42F5-9816-F6E0F41558BF}"/>
    <cellStyle name="Normal 2 5 2 2 6 4 2" xfId="20892" xr:uid="{CD6C6E08-BA17-46EB-A495-C8ABABCD869E}"/>
    <cellStyle name="Normal 2 5 2 2 6 5" xfId="25030" xr:uid="{CAAD7571-4374-416C-A844-BBCDB30C7FAB}"/>
    <cellStyle name="Normal 2 5 2 2 6 6" xfId="12942" xr:uid="{BBE309FD-EDBF-4189-9F47-0F781820EC80}"/>
    <cellStyle name="Normal 2 5 2 2 7" xfId="2248" xr:uid="{00000000-0005-0000-0000-00006A040000}"/>
    <cellStyle name="Normal 2 5 2 2 7 2" xfId="7375" xr:uid="{8A0E426F-BD96-4854-BEE8-A381F0565431}"/>
    <cellStyle name="Normal 2 5 2 2 7 2 2" xfId="17755" xr:uid="{B33549B6-782C-45F9-8468-B96DDBD252ED}"/>
    <cellStyle name="Normal 2 5 2 2 7 3" xfId="10208" xr:uid="{9AAA16DB-2AD0-41E4-9AC8-EDB0BEB32C1F}"/>
    <cellStyle name="Normal 2 5 2 2 7 3 2" xfId="20588" xr:uid="{0627A3F8-427A-4A94-9241-143F14860458}"/>
    <cellStyle name="Normal 2 5 2 2 7 4" xfId="24581" xr:uid="{A184C3C5-F122-4C8E-AE7F-C541056A2995}"/>
    <cellStyle name="Normal 2 5 2 2 7 5" xfId="14922" xr:uid="{0492BAAF-A54E-4C53-A4CA-4A01C8374CC0}"/>
    <cellStyle name="Normal 2 5 2 2 8" xfId="3799" xr:uid="{F1877237-F3C3-480A-ACD6-54826A0E1805}"/>
    <cellStyle name="Normal 2 5 2 2 8 2" xfId="8635" xr:uid="{2291FA23-0A45-4B74-AAB2-583D1F5686DC}"/>
    <cellStyle name="Normal 2 5 2 2 8 2 2" xfId="19015" xr:uid="{A8C312C2-B2FF-4B22-9CE0-79791545C391}"/>
    <cellStyle name="Normal 2 5 2 2 8 3" xfId="11468" xr:uid="{DD4AA20B-8344-40EE-9939-7303F5E74F63}"/>
    <cellStyle name="Normal 2 5 2 2 8 3 2" xfId="21848" xr:uid="{193E3053-7BCB-4425-BC74-747EBCFF0BA6}"/>
    <cellStyle name="Normal 2 5 2 2 8 4" xfId="16182" xr:uid="{6EC87BB2-6594-44FF-B50E-BE165A843D5D}"/>
    <cellStyle name="Normal 2 5 2 2 9" xfId="5141" xr:uid="{FB36C901-C53D-4572-AAD4-AB23456790AB}"/>
    <cellStyle name="Normal 2 5 2 2 9 2" xfId="14438" xr:uid="{E0015A66-797F-4955-8A28-2011ECF45AD4}"/>
    <cellStyle name="Normal 2 5 2 3" xfId="792" xr:uid="{00000000-0005-0000-0000-0000C4040000}"/>
    <cellStyle name="Normal 2 5 2 3 10" xfId="9726" xr:uid="{029CE8BE-530F-475F-B07C-84FE1BD224D5}"/>
    <cellStyle name="Normal 2 5 2 3 10 2" xfId="20106" xr:uid="{227FDDB4-E945-4D7A-BFF9-673972C1A5A9}"/>
    <cellStyle name="Normal 2 5 2 3 11" xfId="24545" xr:uid="{E6EB4C6D-1B7C-4F2F-B0C3-F253D26CADD3}"/>
    <cellStyle name="Normal 2 5 2 3 12" xfId="12567" xr:uid="{FF76ED38-27B7-4009-A348-DED8E4FB6127}"/>
    <cellStyle name="Normal 2 5 2 3 2" xfId="2742" xr:uid="{00000000-0005-0000-0000-000076040000}"/>
    <cellStyle name="Normal 2 5 2 3 2 2" xfId="3218" xr:uid="{00000000-0005-0000-0000-000077040000}"/>
    <cellStyle name="Normal 2 5 2 3 2 2 2" xfId="6276" xr:uid="{87CA24AF-D326-41B1-BEB9-59A590033D7E}"/>
    <cellStyle name="Normal 2 5 2 3 2 2 2 2" xfId="26204" xr:uid="{13E15B1F-064C-4F1B-91DF-FDF8E941E0D8}"/>
    <cellStyle name="Normal 2 5 2 3 2 2 2 3" xfId="15845" xr:uid="{64CEC759-3E76-4255-BC35-68C1295D1A0D}"/>
    <cellStyle name="Normal 2 5 2 3 2 2 3" xfId="8298" xr:uid="{03B17314-33D4-4388-9F60-24F21A186C59}"/>
    <cellStyle name="Normal 2 5 2 3 2 2 3 2" xfId="18678" xr:uid="{5DB78E24-E019-4E71-8168-DC9A186C787E}"/>
    <cellStyle name="Normal 2 5 2 3 2 2 4" xfId="11131" xr:uid="{E7ABD13E-3F12-4E24-B708-1200CD919B5F}"/>
    <cellStyle name="Normal 2 5 2 3 2 2 4 2" xfId="21511" xr:uid="{EEF3DD65-6706-4152-A265-BA17749A068F}"/>
    <cellStyle name="Normal 2 5 2 3 2 2 5" xfId="24695" xr:uid="{848B1284-2455-4E63-8167-5F5BA0C50206}"/>
    <cellStyle name="Normal 2 5 2 3 2 2 6" xfId="13761" xr:uid="{FCD49A74-9347-4B00-B486-417D3D52E51A}"/>
    <cellStyle name="Normal 2 5 2 3 2 3" xfId="4306" xr:uid="{6411A7A5-5528-460F-89C7-299F9D1D5DAE}"/>
    <cellStyle name="Normal 2 5 2 3 2 3 2" xfId="9078" xr:uid="{18C614DB-215D-4A52-84F3-5E7CA58266A0}"/>
    <cellStyle name="Normal 2 5 2 3 2 3 2 2" xfId="29121" xr:uid="{7008841A-4354-4CE8-A78F-780DBC269B6A}"/>
    <cellStyle name="Normal 2 5 2 3 2 3 2 3" xfId="19458" xr:uid="{D37BDD27-B1E6-4871-8D8E-EE91AF61354E}"/>
    <cellStyle name="Normal 2 5 2 3 2 3 3" xfId="11911" xr:uid="{B840EF34-CC77-4681-97DA-172CBEC7162C}"/>
    <cellStyle name="Normal 2 5 2 3 2 3 3 2" xfId="22291" xr:uid="{6A72AABD-A8E1-4579-94D9-04D1508FCACA}"/>
    <cellStyle name="Normal 2 5 2 3 2 3 4" xfId="23322" xr:uid="{2C8C9217-83D7-42C9-A865-3FAB0F5B2521}"/>
    <cellStyle name="Normal 2 5 2 3 2 3 5" xfId="16625" xr:uid="{A878821D-7906-4FB0-BA82-3ECB642E23DA}"/>
    <cellStyle name="Normal 2 5 2 3 2 4" xfId="5960" xr:uid="{619B855B-733C-4135-AB31-940705AAA4BF}"/>
    <cellStyle name="Normal 2 5 2 3 2 4 2" xfId="26118" xr:uid="{CF1DDBE3-66A3-4A01-9B52-F15062DA060B}"/>
    <cellStyle name="Normal 2 5 2 3 2 4 3" xfId="15413" xr:uid="{92D48D94-1FE4-4232-853C-3A9176E88E41}"/>
    <cellStyle name="Normal 2 5 2 3 2 5" xfId="7866" xr:uid="{0F181675-17DB-4479-B20F-2450E7A23DE6}"/>
    <cellStyle name="Normal 2 5 2 3 2 5 2" xfId="18246" xr:uid="{CA0FF2B9-D524-4D77-BE3B-A1E3CA1E0A0B}"/>
    <cellStyle name="Normal 2 5 2 3 2 6" xfId="10699" xr:uid="{4123705F-7123-4EE3-A80A-6D8FCBE220CE}"/>
    <cellStyle name="Normal 2 5 2 3 2 6 2" xfId="21079" xr:uid="{EAC315FB-8969-47CD-8A28-D499AE1C02EA}"/>
    <cellStyle name="Normal 2 5 2 3 2 7" xfId="24805" xr:uid="{F0EA81D9-27CC-4047-8D40-89DAD5375548}"/>
    <cellStyle name="Normal 2 5 2 3 2 8" xfId="13180" xr:uid="{A6418468-8EC1-43B4-874F-6E1A6DE320F6}"/>
    <cellStyle name="Normal 2 5 2 3 3" xfId="3219" xr:uid="{00000000-0005-0000-0000-000078040000}"/>
    <cellStyle name="Normal 2 5 2 3 3 2" xfId="4480" xr:uid="{62550687-04CF-4DF5-89D5-F3C096152E91}"/>
    <cellStyle name="Normal 2 5 2 3 3 2 2" xfId="9252" xr:uid="{0DAAE6DE-98AA-4447-819B-9C901F645DC1}"/>
    <cellStyle name="Normal 2 5 2 3 3 2 2 2" xfId="29239" xr:uid="{1DDAA92C-45AD-4E21-B5A5-CBA7672AD962}"/>
    <cellStyle name="Normal 2 5 2 3 3 2 2 3" xfId="19632" xr:uid="{FA9809E8-4B7C-449B-97A2-E23E9066EA44}"/>
    <cellStyle name="Normal 2 5 2 3 3 2 3" xfId="12085" xr:uid="{7E6706F1-F3BC-4DE4-90C5-51754EF84A57}"/>
    <cellStyle name="Normal 2 5 2 3 3 2 3 2" xfId="22465" xr:uid="{B92C20CE-F04A-4C5F-8544-08FD1770A160}"/>
    <cellStyle name="Normal 2 5 2 3 3 2 4" xfId="24705" xr:uid="{F0CFE77C-8623-498D-A86F-1C84D94D2F02}"/>
    <cellStyle name="Normal 2 5 2 3 3 2 5" xfId="16799" xr:uid="{ED0D3814-8FBA-4ABE-BD44-FD369CE42E2D}"/>
    <cellStyle name="Normal 2 5 2 3 3 3" xfId="6277" xr:uid="{6B7E8AD6-2ED0-4DB0-B6B6-797418E549AD}"/>
    <cellStyle name="Normal 2 5 2 3 3 3 2" xfId="28667" xr:uid="{DBC7CC91-5ADA-4C37-BA92-BF3AFA28B1FF}"/>
    <cellStyle name="Normal 2 5 2 3 3 3 3" xfId="15846" xr:uid="{8AE53C57-9A0C-4A0E-B4B0-F8C4FDD3B24D}"/>
    <cellStyle name="Normal 2 5 2 3 3 4" xfId="8299" xr:uid="{A3E91B29-6F1C-4ACC-AFD8-E3F2F21FEC5F}"/>
    <cellStyle name="Normal 2 5 2 3 3 4 2" xfId="18679" xr:uid="{E8DC0184-69C1-46E8-B586-E9F1CCA48110}"/>
    <cellStyle name="Normal 2 5 2 3 3 5" xfId="11132" xr:uid="{BF792310-982E-4318-98E5-1DFAC5C18B15}"/>
    <cellStyle name="Normal 2 5 2 3 3 5 2" xfId="21512" xr:uid="{45E06DBE-6498-4D8D-9C18-15558C7DB73F}"/>
    <cellStyle name="Normal 2 5 2 3 3 6" xfId="24935" xr:uid="{71E6EFDE-88BC-4B59-8E98-465D5341ED21}"/>
    <cellStyle name="Normal 2 5 2 3 3 7" xfId="13762" xr:uid="{7A2E540D-36B5-476B-90B8-515E969C10D9}"/>
    <cellStyle name="Normal 2 5 2 3 4" xfId="3217" xr:uid="{00000000-0005-0000-0000-000079040000}"/>
    <cellStyle name="Normal 2 5 2 3 4 2" xfId="6275" xr:uid="{9AAF25EE-FB8E-4722-82FC-D8F8B86D1661}"/>
    <cellStyle name="Normal 2 5 2 3 4 2 2" xfId="27289" xr:uid="{30F52BE9-DC6B-4032-A086-8E83F0B26220}"/>
    <cellStyle name="Normal 2 5 2 3 4 2 3" xfId="15844" xr:uid="{41516B1E-32CC-4272-847E-3A420034FA18}"/>
    <cellStyle name="Normal 2 5 2 3 4 3" xfId="8297" xr:uid="{4C81EEC8-3539-4F8E-B7FA-09DA0A7684BA}"/>
    <cellStyle name="Normal 2 5 2 3 4 3 2" xfId="18677" xr:uid="{3D33B353-D445-4CDE-B1F8-FE5AF0ED8CFA}"/>
    <cellStyle name="Normal 2 5 2 3 4 4" xfId="11130" xr:uid="{DAD61EDE-170A-4B5A-BEE4-82688638A0E9}"/>
    <cellStyle name="Normal 2 5 2 3 4 4 2" xfId="21510" xr:uid="{E6D2FBAD-F889-4A7A-953F-88B854FD442B}"/>
    <cellStyle name="Normal 2 5 2 3 4 5" xfId="23579" xr:uid="{AC5BA273-55EE-4E9A-AEF3-E9321A648D82}"/>
    <cellStyle name="Normal 2 5 2 3 4 6" xfId="13760" xr:uid="{7A3046DE-830A-4E76-ADD2-33CBAD418714}"/>
    <cellStyle name="Normal 2 5 2 3 5" xfId="2597" xr:uid="{00000000-0005-0000-0000-00007A040000}"/>
    <cellStyle name="Normal 2 5 2 3 5 2" xfId="5862" xr:uid="{57F4218A-0856-4695-B7CD-070ED5C7857D}"/>
    <cellStyle name="Normal 2 5 2 3 5 2 2" xfId="25909" xr:uid="{C2C21EBE-0259-4024-8AB9-64DC316A0BE1}"/>
    <cellStyle name="Normal 2 5 2 3 5 2 3" xfId="15269" xr:uid="{82E013B2-446F-42DB-8AE4-05D8119EB650}"/>
    <cellStyle name="Normal 2 5 2 3 5 3" xfId="7722" xr:uid="{60E5F2DD-5A67-4A14-BCF3-1029110793D4}"/>
    <cellStyle name="Normal 2 5 2 3 5 3 2" xfId="18102" xr:uid="{903F867D-C52C-4F72-AAE6-EC9E6248ECF2}"/>
    <cellStyle name="Normal 2 5 2 3 5 4" xfId="10555" xr:uid="{C4AAA262-6DB3-4CCB-88CE-972140C6D5E1}"/>
    <cellStyle name="Normal 2 5 2 3 5 4 2" xfId="20935" xr:uid="{747C35FC-6408-44BA-9957-13386A0328E7}"/>
    <cellStyle name="Normal 2 5 2 3 5 5" xfId="23293" xr:uid="{9009F6E4-3888-457E-994B-1EF68210CA9B}"/>
    <cellStyle name="Normal 2 5 2 3 5 6" xfId="12985" xr:uid="{29E050E5-D4CF-4AAC-AD4D-658A6E1C7B05}"/>
    <cellStyle name="Normal 2 5 2 3 6" xfId="2333" xr:uid="{00000000-0005-0000-0000-000075040000}"/>
    <cellStyle name="Normal 2 5 2 3 6 2" xfId="7460" xr:uid="{1B6EE378-8B9C-47A7-8630-A6509BBE6949}"/>
    <cellStyle name="Normal 2 5 2 3 6 2 2" xfId="17840" xr:uid="{301CDB61-47D3-4DAF-9842-7871A055B12C}"/>
    <cellStyle name="Normal 2 5 2 3 6 3" xfId="10293" xr:uid="{01A84E7F-9D18-4484-A545-BCD477F02EDF}"/>
    <cellStyle name="Normal 2 5 2 3 6 3 2" xfId="20673" xr:uid="{6B9433DB-F847-48D5-9CA9-CD8CC6E91926}"/>
    <cellStyle name="Normal 2 5 2 3 6 4" xfId="23234" xr:uid="{5616085E-D1E4-475B-A134-244E040A0C3D}"/>
    <cellStyle name="Normal 2 5 2 3 6 5" xfId="15007" xr:uid="{2D52D98F-3300-4312-9DD2-A94489204E4A}"/>
    <cellStyle name="Normal 2 5 2 3 7" xfId="3848" xr:uid="{A0F0B495-44E9-4D87-8427-3065703ED31C}"/>
    <cellStyle name="Normal 2 5 2 3 7 2" xfId="8681" xr:uid="{5D0464CC-7BC2-46E4-9041-1B0CCFD048BC}"/>
    <cellStyle name="Normal 2 5 2 3 7 2 2" xfId="19061" xr:uid="{361A3BFB-7FB5-4E28-8E2A-327D80847DC1}"/>
    <cellStyle name="Normal 2 5 2 3 7 3" xfId="11514" xr:uid="{A0D666EA-7758-4A4D-B4CB-2775BEE55150}"/>
    <cellStyle name="Normal 2 5 2 3 7 3 2" xfId="21894" xr:uid="{B56248C6-390B-4CE6-98BE-BB02274D79ED}"/>
    <cellStyle name="Normal 2 5 2 3 7 4" xfId="16228" xr:uid="{014D6D88-15A7-412F-A1C0-B935C19E723F}"/>
    <cellStyle name="Normal 2 5 2 3 8" xfId="5143" xr:uid="{C637A8BE-D4E8-4CE6-9D9E-F7288871D17B}"/>
    <cellStyle name="Normal 2 5 2 3 8 2" xfId="14440" xr:uid="{1D8CC06A-14D7-4DFC-A85B-FB987D7EE3D5}"/>
    <cellStyle name="Normal 2 5 2 3 9" xfId="6893" xr:uid="{07C53E2F-55E7-4BCB-8812-7540EAE03A26}"/>
    <cellStyle name="Normal 2 5 2 3 9 2" xfId="17273" xr:uid="{38593FD1-BB1E-45AE-9E3B-057816A29D8E}"/>
    <cellStyle name="Normal 2 5 2 4" xfId="793" xr:uid="{00000000-0005-0000-0000-0000C5040000}"/>
    <cellStyle name="Normal 2 5 2 4 2" xfId="3220" xr:uid="{00000000-0005-0000-0000-00007C040000}"/>
    <cellStyle name="Normal 2 5 2 4 2 2" xfId="6278" xr:uid="{EEE2FE17-6B4C-4262-AD6A-9E5C22B87798}"/>
    <cellStyle name="Normal 2 5 2 4 2 2 2" xfId="27248" xr:uid="{07931A6B-F462-4D91-A266-D5022F75A9A7}"/>
    <cellStyle name="Normal 2 5 2 4 2 2 3" xfId="15847" xr:uid="{924739E1-A68B-41D2-A43F-1E9BB4A11579}"/>
    <cellStyle name="Normal 2 5 2 4 2 3" xfId="8300" xr:uid="{EB08D9D3-BE2B-4CEF-A0C6-C5955D24C885}"/>
    <cellStyle name="Normal 2 5 2 4 2 3 2" xfId="18680" xr:uid="{7719174E-AC06-4249-9BD7-55832E3EEC96}"/>
    <cellStyle name="Normal 2 5 2 4 2 4" xfId="11133" xr:uid="{EA91745C-2588-4CA4-82DF-04F4FFA8A36F}"/>
    <cellStyle name="Normal 2 5 2 4 2 4 2" xfId="21513" xr:uid="{78D5C279-A6F1-47C0-8CD0-C11C1DCE2BBF}"/>
    <cellStyle name="Normal 2 5 2 4 2 5" xfId="23369" xr:uid="{B1BAF2F6-6D8A-49A9-8A3A-39B752EAD3B7}"/>
    <cellStyle name="Normal 2 5 2 4 2 6" xfId="13763" xr:uid="{B34DFB72-EFBC-4647-BE4D-D840EECFE28B}"/>
    <cellStyle name="Normal 2 5 2 4 3" xfId="2739" xr:uid="{00000000-0005-0000-0000-00007D040000}"/>
    <cellStyle name="Normal 2 5 2 4 3 2" xfId="5957" xr:uid="{53D474A8-250B-4A0F-8833-5E811D83AD08}"/>
    <cellStyle name="Normal 2 5 2 4 3 2 2" xfId="26913" xr:uid="{4340A015-65D2-4715-B542-0AC3E1D1E874}"/>
    <cellStyle name="Normal 2 5 2 4 3 2 3" xfId="15410" xr:uid="{276446FA-B627-4DF3-976C-DD125ACCEF3A}"/>
    <cellStyle name="Normal 2 5 2 4 3 3" xfId="7863" xr:uid="{6BE22A1D-E582-4B42-AE90-314B96AA8A12}"/>
    <cellStyle name="Normal 2 5 2 4 3 3 2" xfId="18243" xr:uid="{3A9A18D3-B09B-4626-B506-04C2417F3A37}"/>
    <cellStyle name="Normal 2 5 2 4 3 4" xfId="10696" xr:uid="{7A96F4B5-A1CB-4D78-A0F0-587B367F80E0}"/>
    <cellStyle name="Normal 2 5 2 4 3 4 2" xfId="21076" xr:uid="{A4DCC127-A254-4CAB-A7B5-E42B9749139B}"/>
    <cellStyle name="Normal 2 5 2 4 3 5" xfId="23632" xr:uid="{3A0FDDF7-4CE5-4B2A-9275-84693E3FB79F}"/>
    <cellStyle name="Normal 2 5 2 4 3 6" xfId="13177" xr:uid="{4E10FE9B-F5DC-4BAC-804A-1B5E1352899A}"/>
    <cellStyle name="Normal 2 5 2 4 4" xfId="4167" xr:uid="{7D1ECE65-F0EB-4D6B-9500-CD08F41C9471}"/>
    <cellStyle name="Normal 2 5 2 4 4 2" xfId="8939" xr:uid="{2191E214-9052-48F1-9E96-A5E7810872BE}"/>
    <cellStyle name="Normal 2 5 2 4 4 2 2" xfId="19319" xr:uid="{F696EB39-AB37-4F5B-A1AE-CA4687B12113}"/>
    <cellStyle name="Normal 2 5 2 4 4 3" xfId="11772" xr:uid="{23EE8783-8212-4F57-8ECA-907796240104}"/>
    <cellStyle name="Normal 2 5 2 4 4 3 2" xfId="22152" xr:uid="{44BC714E-3EDF-4140-9297-8A37DBC943B9}"/>
    <cellStyle name="Normal 2 5 2 4 4 4" xfId="24947" xr:uid="{62D22C87-835B-403A-BC26-3CE93B532349}"/>
    <cellStyle name="Normal 2 5 2 4 4 5" xfId="16486" xr:uid="{E25BE7C9-BBB6-4D0A-B4EA-AB9EE862FB7D}"/>
    <cellStyle name="Normal 2 5 2 4 5" xfId="5144" xr:uid="{3C165FBA-6E04-463F-B297-973456C4E0A4}"/>
    <cellStyle name="Normal 2 5 2 4 5 2" xfId="14441" xr:uid="{4A1F2327-41D2-4272-8C23-A4BBA842D591}"/>
    <cellStyle name="Normal 2 5 2 4 6" xfId="6894" xr:uid="{32EC5D67-A489-4F87-BD0D-F04465B790FF}"/>
    <cellStyle name="Normal 2 5 2 4 6 2" xfId="17274" xr:uid="{79068C78-A9CE-4467-B711-613DF7980DC2}"/>
    <cellStyle name="Normal 2 5 2 4 7" xfId="9727" xr:uid="{05D479F6-8F2C-4987-B2C3-DA60C8369E04}"/>
    <cellStyle name="Normal 2 5 2 4 7 2" xfId="20107" xr:uid="{A8ECB67A-08CF-4B7A-A91A-162C5E733165}"/>
    <cellStyle name="Normal 2 5 2 4 8" xfId="24388" xr:uid="{F7A1A015-43C1-4E8B-A582-B9A54135F709}"/>
    <cellStyle name="Normal 2 5 2 4 9" xfId="12725" xr:uid="{3ED7CF03-90FB-4FFF-BC10-D1A1704AED85}"/>
    <cellStyle name="Normal 2 5 2 5" xfId="3221" xr:uid="{00000000-0005-0000-0000-00007E040000}"/>
    <cellStyle name="Normal 2 5 2 5 2" xfId="4481" xr:uid="{2CAEE3DB-359D-4F75-9894-D842204D562F}"/>
    <cellStyle name="Normal 2 5 2 5 2 2" xfId="9253" xr:uid="{07B8D04F-B436-468D-9D97-42EB2CDFEF8F}"/>
    <cellStyle name="Normal 2 5 2 5 2 2 2" xfId="29240" xr:uid="{AF5E4DEC-AED1-4352-9943-A57F31C0AA81}"/>
    <cellStyle name="Normal 2 5 2 5 2 2 3" xfId="19633" xr:uid="{4670DBA2-7760-4C78-9338-A289E30EBC5D}"/>
    <cellStyle name="Normal 2 5 2 5 2 3" xfId="12086" xr:uid="{787B96BF-C9E5-4EEA-9822-B7E04675F556}"/>
    <cellStyle name="Normal 2 5 2 5 2 3 2" xfId="22466" xr:uid="{D2107782-31B3-4BE5-B217-4EA741ED8E28}"/>
    <cellStyle name="Normal 2 5 2 5 2 4" xfId="25395" xr:uid="{F5C46202-F9BB-4824-8BE1-70E7454FDCDF}"/>
    <cellStyle name="Normal 2 5 2 5 2 5" xfId="16800" xr:uid="{89E11442-5DB0-4A0D-A1CA-DA7D312BC72D}"/>
    <cellStyle name="Normal 2 5 2 5 3" xfId="6279" xr:uid="{C22E0A54-0B0C-4FE3-A4DA-E7022E5BAE84}"/>
    <cellStyle name="Normal 2 5 2 5 3 2" xfId="26020" xr:uid="{83A952E5-3095-48EF-9E3B-9223594174E6}"/>
    <cellStyle name="Normal 2 5 2 5 3 3" xfId="15848" xr:uid="{9C3CFDC7-32E2-4113-A882-B18D0017921F}"/>
    <cellStyle name="Normal 2 5 2 5 4" xfId="8301" xr:uid="{2B5EC5B1-C9A6-49E7-BD0B-28F511F0FFFB}"/>
    <cellStyle name="Normal 2 5 2 5 4 2" xfId="18681" xr:uid="{65C2A20F-DFD8-4188-8956-A9FE2E941A8F}"/>
    <cellStyle name="Normal 2 5 2 5 5" xfId="11134" xr:uid="{AAEA1FD6-DC9D-4654-A0BA-EABC1796A96C}"/>
    <cellStyle name="Normal 2 5 2 5 5 2" xfId="21514" xr:uid="{7628DB45-4251-4BB8-AD09-352D02079EE8}"/>
    <cellStyle name="Normal 2 5 2 5 6" xfId="24711" xr:uid="{6F1D76E4-752F-4FFD-A731-1018C2BBD8E2}"/>
    <cellStyle name="Normal 2 5 2 5 7" xfId="13764" xr:uid="{653BB0C4-0C1C-4302-847F-B5E6308AF81B}"/>
    <cellStyle name="Normal 2 5 2 6" xfId="2908" xr:uid="{00000000-0005-0000-0000-00007F040000}"/>
    <cellStyle name="Normal 2 5 2 6 2" xfId="6094" xr:uid="{EF4B9E71-D2F2-4C8B-972D-177687E96515}"/>
    <cellStyle name="Normal 2 5 2 6 2 2" xfId="28195" xr:uid="{6A69E23C-421A-42A8-8575-D382A19C7F04}"/>
    <cellStyle name="Normal 2 5 2 6 2 3" xfId="15572" xr:uid="{859D1AE7-FB27-4187-B74D-CA98BB8D3202}"/>
    <cellStyle name="Normal 2 5 2 6 3" xfId="8025" xr:uid="{7579173E-DC72-4874-A64B-3673CCDE9864}"/>
    <cellStyle name="Normal 2 5 2 6 3 2" xfId="18405" xr:uid="{A2396188-FDDA-4696-B50E-EB2B6277FC67}"/>
    <cellStyle name="Normal 2 5 2 6 4" xfId="10858" xr:uid="{7B742B51-E818-4C84-9D60-F461B34C1576}"/>
    <cellStyle name="Normal 2 5 2 6 4 2" xfId="21238" xr:uid="{D4838F46-E9C8-47DA-AFE6-6C25E5582D21}"/>
    <cellStyle name="Normal 2 5 2 6 5" xfId="22698" xr:uid="{35487D1D-41C9-45EC-8536-378C0F4EEFB4}"/>
    <cellStyle name="Normal 2 5 2 6 6" xfId="13423" xr:uid="{91921D68-67D7-4B68-94FD-1F4FA3148177}"/>
    <cellStyle name="Normal 2 5 2 7" xfId="2494" xr:uid="{00000000-0005-0000-0000-000080040000}"/>
    <cellStyle name="Normal 2 5 2 7 2" xfId="5777" xr:uid="{99C2BA53-1365-4EB4-AB06-F7F7498A9696}"/>
    <cellStyle name="Normal 2 5 2 7 2 2" xfId="26061" xr:uid="{3C304D84-09DF-4795-9F57-2880C2D1D8FA}"/>
    <cellStyle name="Normal 2 5 2 7 2 3" xfId="15166" xr:uid="{919C06B2-919F-49E0-A5F5-3D16976D0918}"/>
    <cellStyle name="Normal 2 5 2 7 3" xfId="7619" xr:uid="{EE146622-CF2C-47FA-B51E-37A16AAF08E8}"/>
    <cellStyle name="Normal 2 5 2 7 3 2" xfId="17999" xr:uid="{4750487A-B7D3-4B35-8742-0AB55BA36BFA}"/>
    <cellStyle name="Normal 2 5 2 7 4" xfId="10452" xr:uid="{666CCBBF-6F67-4FD1-8753-3BBEBC1E9EC4}"/>
    <cellStyle name="Normal 2 5 2 7 4 2" xfId="20832" xr:uid="{DC00A23E-136E-459B-B5FD-DB187E2FE1F8}"/>
    <cellStyle name="Normal 2 5 2 7 5" xfId="25035" xr:uid="{A0702F01-6B20-415F-98D1-8AB87128CE06}"/>
    <cellStyle name="Normal 2 5 2 7 6" xfId="12882" xr:uid="{43C74731-0EAF-437F-B70C-459112110876}"/>
    <cellStyle name="Normal 2 5 2 8" xfId="2188" xr:uid="{00000000-0005-0000-0000-000069040000}"/>
    <cellStyle name="Normal 2 5 2 8 2" xfId="7315" xr:uid="{76F9C6E1-98BB-4CD5-9663-E35BB481387B}"/>
    <cellStyle name="Normal 2 5 2 8 2 2" xfId="17695" xr:uid="{78F6CB6F-EF45-4BA8-8861-8C2770619ABB}"/>
    <cellStyle name="Normal 2 5 2 8 3" xfId="10148" xr:uid="{66AB0743-5217-4D1A-ACDB-6DB31C0DC1FE}"/>
    <cellStyle name="Normal 2 5 2 8 3 2" xfId="20528" xr:uid="{03EE2923-0E90-4239-BE48-7DB4A2874218}"/>
    <cellStyle name="Normal 2 5 2 8 4" xfId="22639" xr:uid="{1929FE0D-2A66-4D62-AD03-D14638CF9BC1}"/>
    <cellStyle name="Normal 2 5 2 8 5" xfId="14862" xr:uid="{AF8078E8-36A5-4D2A-9238-FE17E1C01874}"/>
    <cellStyle name="Normal 2 5 2 9" xfId="3943" xr:uid="{08C0ECA0-D38B-41F7-AAD3-FF6FD8BC8E27}"/>
    <cellStyle name="Normal 2 5 2 9 2" xfId="8775" xr:uid="{F443E9E3-BF33-46DC-8E48-C86F6F9F61B2}"/>
    <cellStyle name="Normal 2 5 2 9 2 2" xfId="19155" xr:uid="{DA98C03B-4C78-4F2B-9725-F2F70D48E311}"/>
    <cellStyle name="Normal 2 5 2 9 3" xfId="11608" xr:uid="{E395D239-6ADD-4534-9D49-6EEA98B8A25F}"/>
    <cellStyle name="Normal 2 5 2 9 3 2" xfId="21988" xr:uid="{B165DF3C-AB91-4A18-A236-17AE971F1CB4}"/>
    <cellStyle name="Normal 2 5 2 9 4" xfId="16322" xr:uid="{4815F7E9-B950-4B34-90DA-2E75FE8DB948}"/>
    <cellStyle name="Normal 2 5 3" xfId="794" xr:uid="{00000000-0005-0000-0000-0000C6040000}"/>
    <cellStyle name="Normal 2 5 3 10" xfId="5145" xr:uid="{B901A708-D7E7-411F-A167-479150D6CF2A}"/>
    <cellStyle name="Normal 2 5 3 10 2" xfId="14442" xr:uid="{0105A7C3-D629-467C-B6CF-C7BABA0C9123}"/>
    <cellStyle name="Normal 2 5 3 11" xfId="6895" xr:uid="{5BE858C3-0F6A-4DB6-AD8F-B07F86E6E3FD}"/>
    <cellStyle name="Normal 2 5 3 11 2" xfId="17275" xr:uid="{313C113C-5C9F-40CE-A47E-8390E2C182D4}"/>
    <cellStyle name="Normal 2 5 3 12" xfId="9728" xr:uid="{D01B6235-68CA-4951-94F9-623B5B813D32}"/>
    <cellStyle name="Normal 2 5 3 12 2" xfId="20108" xr:uid="{74E602F9-776A-4F97-ADAF-01E963B1E38E}"/>
    <cellStyle name="Normal 2 5 3 13" xfId="23118" xr:uid="{34070B2D-BA9C-4441-AD3D-F887D0876F3A}"/>
    <cellStyle name="Normal 2 5 3 14" xfId="12454" xr:uid="{31EE617D-D551-439D-A1A3-02848639B573}"/>
    <cellStyle name="Normal 2 5 3 2" xfId="795" xr:uid="{00000000-0005-0000-0000-0000C7040000}"/>
    <cellStyle name="Normal 2 5 3 2 10" xfId="9729" xr:uid="{A17B91C3-1F56-4A4D-AF3E-AC7567B499B9}"/>
    <cellStyle name="Normal 2 5 3 2 10 2" xfId="20109" xr:uid="{8D32B545-DD11-49E7-9C36-403AB34BACC2}"/>
    <cellStyle name="Normal 2 5 3 2 11" xfId="23347" xr:uid="{03FECB21-470C-4A29-B147-7F0CAAF93F1C}"/>
    <cellStyle name="Normal 2 5 3 2 12" xfId="12568" xr:uid="{0CC7BC41-9A3A-413B-BA31-66A3CBC60725}"/>
    <cellStyle name="Normal 2 5 3 2 2" xfId="796" xr:uid="{00000000-0005-0000-0000-0000C8040000}"/>
    <cellStyle name="Normal 2 5 3 2 2 2" xfId="3223" xr:uid="{00000000-0005-0000-0000-000084040000}"/>
    <cellStyle name="Normal 2 5 3 2 2 2 2" xfId="6281" xr:uid="{AE06F968-3F82-490F-AD4C-E515EAC7C341}"/>
    <cellStyle name="Normal 2 5 3 2 2 2 2 2" xfId="26766" xr:uid="{963993A2-0774-4C0A-B203-58A1F09FDA20}"/>
    <cellStyle name="Normal 2 5 3 2 2 2 2 3" xfId="26117" xr:uid="{382095A3-94FE-451A-9763-D22227E7BA23}"/>
    <cellStyle name="Normal 2 5 3 2 2 2 2 4" xfId="15850" xr:uid="{F29EC348-A204-49F9-9C0B-8A7935371C81}"/>
    <cellStyle name="Normal 2 5 3 2 2 2 3" xfId="8303" xr:uid="{E305045C-647C-4253-B434-20A78C68A955}"/>
    <cellStyle name="Normal 2 5 3 2 2 2 3 2" xfId="28886" xr:uid="{20061D78-E085-449C-9839-E4A15376BA84}"/>
    <cellStyle name="Normal 2 5 3 2 2 2 3 3" xfId="18683" xr:uid="{F0D2C55F-846C-4A52-A4AD-F035A82C4E1C}"/>
    <cellStyle name="Normal 2 5 3 2 2 2 4" xfId="11136" xr:uid="{E4CB2C56-B398-45F3-93A2-52F64E8B4FCD}"/>
    <cellStyle name="Normal 2 5 3 2 2 2 4 2" xfId="21516" xr:uid="{2DAB53EB-DE63-46E2-B876-ED521E9991D1}"/>
    <cellStyle name="Normal 2 5 3 2 2 2 5" xfId="25073" xr:uid="{FCDC08AB-856B-4995-8B0C-50A17A951D0B}"/>
    <cellStyle name="Normal 2 5 3 2 2 2 6" xfId="13766" xr:uid="{E4C19338-8437-4B6F-85D2-7915BF2A8C43}"/>
    <cellStyle name="Normal 2 5 3 2 2 3" xfId="4308" xr:uid="{33CF12BE-4E15-4766-966E-D53F693A0B27}"/>
    <cellStyle name="Normal 2 5 3 2 2 3 2" xfId="9080" xr:uid="{C23A6B08-EE5B-4BE4-95C9-3351C454EDAE}"/>
    <cellStyle name="Normal 2 5 3 2 2 3 2 2" xfId="29123" xr:uid="{3A7666C7-A758-457F-8359-865586FD1FF3}"/>
    <cellStyle name="Normal 2 5 3 2 2 3 2 3" xfId="19460" xr:uid="{2BD31331-0623-4781-940B-7F530BD394EB}"/>
    <cellStyle name="Normal 2 5 3 2 2 3 3" xfId="11913" xr:uid="{8E817C7C-DF18-4E16-90F9-1F79D4240CD2}"/>
    <cellStyle name="Normal 2 5 3 2 2 3 3 2" xfId="22293" xr:uid="{A644BADA-4A7E-4705-BCE0-EA0AB7E48073}"/>
    <cellStyle name="Normal 2 5 3 2 2 3 4" xfId="24973" xr:uid="{F0163A7A-099C-4C94-A83D-65AF42BF9F57}"/>
    <cellStyle name="Normal 2 5 3 2 2 3 5" xfId="16627" xr:uid="{49A5CFFB-A459-42F3-B5BE-D78081F8FE19}"/>
    <cellStyle name="Normal 2 5 3 2 2 4" xfId="5147" xr:uid="{7CAF6CA8-B2D7-4ECB-85F2-7B29C7DE4354}"/>
    <cellStyle name="Normal 2 5 3 2 2 4 2" xfId="26945" xr:uid="{98549FEC-8556-468E-8063-23A0CEDA2D5A}"/>
    <cellStyle name="Normal 2 5 3 2 2 4 3" xfId="14444" xr:uid="{D57A7FE4-0A42-4484-9FAF-9EB466F5E4AC}"/>
    <cellStyle name="Normal 2 5 3 2 2 5" xfId="6897" xr:uid="{61B74B72-EE99-4F1C-807F-27989FC8E96E}"/>
    <cellStyle name="Normal 2 5 3 2 2 5 2" xfId="17277" xr:uid="{E73A2E4F-DE00-443A-8D3B-7B4D3860D75A}"/>
    <cellStyle name="Normal 2 5 3 2 2 6" xfId="9730" xr:uid="{9768CB4E-2714-4103-8E6E-910ACBC0179F}"/>
    <cellStyle name="Normal 2 5 3 2 2 6 2" xfId="20110" xr:uid="{A5754DFA-E505-4F9F-90A1-15537FC8F736}"/>
    <cellStyle name="Normal 2 5 3 2 2 7" xfId="23823" xr:uid="{1173EBCD-5665-49E6-AD5C-B2304B17161D}"/>
    <cellStyle name="Normal 2 5 3 2 2 8" xfId="13182" xr:uid="{80A92B38-ED87-4C56-BADD-16D35D522DD5}"/>
    <cellStyle name="Normal 2 5 3 2 3" xfId="3224" xr:uid="{00000000-0005-0000-0000-000085040000}"/>
    <cellStyle name="Normal 2 5 3 2 3 2" xfId="4482" xr:uid="{F84F9602-F0AE-4DC7-951D-91646602D2D6}"/>
    <cellStyle name="Normal 2 5 3 2 3 2 2" xfId="9254" xr:uid="{1FC5633E-CCE7-43C7-B1F4-4E2766DB1D61}"/>
    <cellStyle name="Normal 2 5 3 2 3 2 2 2" xfId="29241" xr:uid="{75E8350C-2217-4421-B096-6919CE67F2BD}"/>
    <cellStyle name="Normal 2 5 3 2 3 2 2 3" xfId="19634" xr:uid="{91447355-DCF7-4612-82E6-E8E17892F62D}"/>
    <cellStyle name="Normal 2 5 3 2 3 2 3" xfId="12087" xr:uid="{2C0ECAF3-4B2A-42C9-A3FF-16A3C46C8632}"/>
    <cellStyle name="Normal 2 5 3 2 3 2 3 2" xfId="22467" xr:uid="{F6199A07-8DCE-4968-A554-A033795ABB04}"/>
    <cellStyle name="Normal 2 5 3 2 3 2 4" xfId="22823" xr:uid="{CC24F134-ED75-48E1-BAB9-646D79CDE47F}"/>
    <cellStyle name="Normal 2 5 3 2 3 2 5" xfId="16801" xr:uid="{0EA075A4-7FF1-4EA2-9CF8-6CD4F1B6190C}"/>
    <cellStyle name="Normal 2 5 3 2 3 3" xfId="6282" xr:uid="{88C70F18-104D-4686-AE35-9A30C0FC5F3D}"/>
    <cellStyle name="Normal 2 5 3 2 3 3 2" xfId="28643" xr:uid="{F7A23F4E-268A-44DC-B3F7-D0F11D7E5095}"/>
    <cellStyle name="Normal 2 5 3 2 3 3 3" xfId="15851" xr:uid="{3F0CE3FA-F544-4381-B5C8-629B153FCFB3}"/>
    <cellStyle name="Normal 2 5 3 2 3 4" xfId="8304" xr:uid="{4AB34DBE-B719-405E-B495-A072AFC84F6D}"/>
    <cellStyle name="Normal 2 5 3 2 3 4 2" xfId="18684" xr:uid="{B90C945C-9FE6-4044-9571-4E2F08A49A16}"/>
    <cellStyle name="Normal 2 5 3 2 3 5" xfId="11137" xr:uid="{6F74A375-9431-4E90-97C0-BF826892E75E}"/>
    <cellStyle name="Normal 2 5 3 2 3 5 2" xfId="21517" xr:uid="{D3ADF032-A154-427E-AA45-97FB78A2C7A7}"/>
    <cellStyle name="Normal 2 5 3 2 3 6" xfId="24288" xr:uid="{C41AD594-8344-40FC-9BAB-4F9F300DC813}"/>
    <cellStyle name="Normal 2 5 3 2 3 7" xfId="13767" xr:uid="{361459F8-1D19-4B25-A48A-253C871852DA}"/>
    <cellStyle name="Normal 2 5 3 2 4" xfId="3222" xr:uid="{00000000-0005-0000-0000-000086040000}"/>
    <cellStyle name="Normal 2 5 3 2 4 2" xfId="6280" xr:uid="{BECEE6F2-A32E-4134-BA46-9763589BE9F2}"/>
    <cellStyle name="Normal 2 5 3 2 4 2 2" xfId="28707" xr:uid="{308930B8-2630-49A9-8636-EFF6988358E2}"/>
    <cellStyle name="Normal 2 5 3 2 4 2 3" xfId="15849" xr:uid="{0291A228-6AF3-4CBE-ACFB-E6F988A6A73A}"/>
    <cellStyle name="Normal 2 5 3 2 4 3" xfId="8302" xr:uid="{D80F0271-FBD8-4581-B581-CCC4DEAB2087}"/>
    <cellStyle name="Normal 2 5 3 2 4 3 2" xfId="18682" xr:uid="{9A2F5522-6710-48DA-93DF-AB57C204EE03}"/>
    <cellStyle name="Normal 2 5 3 2 4 4" xfId="11135" xr:uid="{66F5DD36-C143-4AFD-849D-8A1F27B73A18}"/>
    <cellStyle name="Normal 2 5 3 2 4 4 2" xfId="21515" xr:uid="{11A4F742-1E4F-443A-B812-6848ECD0CE9D}"/>
    <cellStyle name="Normal 2 5 3 2 4 5" xfId="24536" xr:uid="{26D90045-E0DA-4C17-A2DE-D05875D7DD77}"/>
    <cellStyle name="Normal 2 5 3 2 4 6" xfId="13765" xr:uid="{98C3BC26-DF6F-4124-B423-9B4CF26C537F}"/>
    <cellStyle name="Normal 2 5 3 2 5" xfId="2528" xr:uid="{00000000-0005-0000-0000-000087040000}"/>
    <cellStyle name="Normal 2 5 3 2 5 2" xfId="5804" xr:uid="{55D655E9-1F84-43FE-9320-62BF5B1C22F6}"/>
    <cellStyle name="Normal 2 5 3 2 5 2 2" xfId="26176" xr:uid="{50A77953-1BD7-4337-84BF-5813ED2F0752}"/>
    <cellStyle name="Normal 2 5 3 2 5 2 3" xfId="15200" xr:uid="{D22DC361-ACE5-49EE-B767-6EDC2400BE2C}"/>
    <cellStyle name="Normal 2 5 3 2 5 3" xfId="7653" xr:uid="{816ADA4C-2F33-426F-A37D-37AC2E6755CF}"/>
    <cellStyle name="Normal 2 5 3 2 5 3 2" xfId="18033" xr:uid="{D4504AA2-E25B-4DDE-BF21-0B20F0EB7EC1}"/>
    <cellStyle name="Normal 2 5 3 2 5 4" xfId="10486" xr:uid="{67D4F33F-8D42-447C-8A88-E27F61469A3C}"/>
    <cellStyle name="Normal 2 5 3 2 5 4 2" xfId="20866" xr:uid="{D91E4D89-AFFC-4684-9FD4-E8CA9AE82100}"/>
    <cellStyle name="Normal 2 5 3 2 5 5" xfId="23161" xr:uid="{E913EA84-6AD1-41E2-A6F2-988DCA44C904}"/>
    <cellStyle name="Normal 2 5 3 2 5 6" xfId="12916" xr:uid="{EBEFE572-9B04-49F8-9FA4-0183C7B8D7B7}"/>
    <cellStyle name="Normal 2 5 3 2 6" xfId="2334" xr:uid="{00000000-0005-0000-0000-000082040000}"/>
    <cellStyle name="Normal 2 5 3 2 6 2" xfId="7461" xr:uid="{8B280B00-8611-4835-8C2E-276957C20C28}"/>
    <cellStyle name="Normal 2 5 3 2 6 2 2" xfId="17841" xr:uid="{BF30448F-133B-415C-8778-53B63BAE02CB}"/>
    <cellStyle name="Normal 2 5 3 2 6 3" xfId="10294" xr:uid="{1992D4DC-B5AC-442B-A473-26CECB6553B9}"/>
    <cellStyle name="Normal 2 5 3 2 6 3 2" xfId="20674" xr:uid="{E0B28474-8A8E-4DD0-8EB0-A817622FB2F0}"/>
    <cellStyle name="Normal 2 5 3 2 6 4" xfId="25588" xr:uid="{68796DDE-58EE-4733-89EA-044952437EFA}"/>
    <cellStyle name="Normal 2 5 3 2 6 5" xfId="15008" xr:uid="{E209A7A4-6938-4DFD-A8BB-6B2ADF3713F4}"/>
    <cellStyle name="Normal 2 5 3 2 7" xfId="3849" xr:uid="{68EF5F68-1856-41ED-95F2-A0A18534450F}"/>
    <cellStyle name="Normal 2 5 3 2 7 2" xfId="8682" xr:uid="{6468FD96-C1EC-4926-9F24-4FB5A8D3D5E1}"/>
    <cellStyle name="Normal 2 5 3 2 7 2 2" xfId="19062" xr:uid="{E77C4959-A932-418D-B36C-E48F813800E6}"/>
    <cellStyle name="Normal 2 5 3 2 7 3" xfId="11515" xr:uid="{DB5AA5FF-FE6A-4E50-A827-E675B7C4F86F}"/>
    <cellStyle name="Normal 2 5 3 2 7 3 2" xfId="21895" xr:uid="{790401EC-BDE4-4FF2-ADB2-C7F7D34CF1E5}"/>
    <cellStyle name="Normal 2 5 3 2 7 4" xfId="16229" xr:uid="{B5229A24-93F2-4693-851B-06CC506A0C55}"/>
    <cellStyle name="Normal 2 5 3 2 8" xfId="5146" xr:uid="{71DFB732-21F4-419B-9955-A0214C926B6F}"/>
    <cellStyle name="Normal 2 5 3 2 8 2" xfId="14443" xr:uid="{8F70C548-A3C3-44C7-81EA-CBE29DAAE6C3}"/>
    <cellStyle name="Normal 2 5 3 2 9" xfId="6896" xr:uid="{A26A1334-8781-4C7F-832A-3113608D2B6B}"/>
    <cellStyle name="Normal 2 5 3 2 9 2" xfId="17276" xr:uid="{2F1103A3-D415-4772-9783-7DF3E96E5209}"/>
    <cellStyle name="Normal 2 5 3 3" xfId="797" xr:uid="{00000000-0005-0000-0000-0000C9040000}"/>
    <cellStyle name="Normal 2 5 3 3 10" xfId="23043" xr:uid="{031C11DD-FCFB-47AB-BA52-672EED5BF159}"/>
    <cellStyle name="Normal 2 5 3 3 11" xfId="12726" xr:uid="{959C6AC3-1A67-4C63-924F-C3073593B867}"/>
    <cellStyle name="Normal 2 5 3 3 2" xfId="2743" xr:uid="{00000000-0005-0000-0000-000089040000}"/>
    <cellStyle name="Normal 2 5 3 3 2 2" xfId="3226" xr:uid="{00000000-0005-0000-0000-00008A040000}"/>
    <cellStyle name="Normal 2 5 3 3 2 2 2" xfId="6284" xr:uid="{25804369-44D9-459B-AAF0-86CD4FE0C9F3}"/>
    <cellStyle name="Normal 2 5 3 3 2 2 2 2" xfId="28325" xr:uid="{13FB1E69-19B8-4F39-9B11-E56FDBFFE513}"/>
    <cellStyle name="Normal 2 5 3 3 2 2 2 3" xfId="15853" xr:uid="{CC4942FC-D8CD-4C14-A7DC-2C9F5FF6D062}"/>
    <cellStyle name="Normal 2 5 3 3 2 2 3" xfId="8306" xr:uid="{E1C95000-BFF6-4817-896D-FF8602CB33AA}"/>
    <cellStyle name="Normal 2 5 3 3 2 2 3 2" xfId="18686" xr:uid="{328EACC2-91C4-43B4-B8B1-A5B08CCE66FD}"/>
    <cellStyle name="Normal 2 5 3 3 2 2 4" xfId="11139" xr:uid="{C200ADDC-0253-4A5C-9380-03155673285D}"/>
    <cellStyle name="Normal 2 5 3 3 2 2 4 2" xfId="21519" xr:uid="{132883E7-FD5A-400D-A783-82E777FBEF89}"/>
    <cellStyle name="Normal 2 5 3 3 2 2 5" xfId="22931" xr:uid="{FD21EA28-58D8-4640-BCD8-436C2B747B36}"/>
    <cellStyle name="Normal 2 5 3 3 2 2 6" xfId="13769" xr:uid="{17D29EFB-3707-404C-85EF-176B86D713D6}"/>
    <cellStyle name="Normal 2 5 3 3 2 3" xfId="4309" xr:uid="{1107B74B-FE16-45DD-897B-F3FED8FBA035}"/>
    <cellStyle name="Normal 2 5 3 3 2 3 2" xfId="9081" xr:uid="{9A2F5A9A-DBFE-43CB-B7F4-1B81C1AC1F57}"/>
    <cellStyle name="Normal 2 5 3 3 2 3 2 2" xfId="29124" xr:uid="{C18B8F15-42E5-4CD1-B362-08EB4981DFEC}"/>
    <cellStyle name="Normal 2 5 3 3 2 3 2 3" xfId="19461" xr:uid="{9DA8E725-F94A-4428-B5C6-AF45C02AA7BE}"/>
    <cellStyle name="Normal 2 5 3 3 2 3 3" xfId="11914" xr:uid="{543B574E-E8BD-4E81-97A3-8F4AB0D957C5}"/>
    <cellStyle name="Normal 2 5 3 3 2 3 3 2" xfId="22294" xr:uid="{63B6EB05-9EB6-4DDA-92D3-E5C84ABB373C}"/>
    <cellStyle name="Normal 2 5 3 3 2 3 4" xfId="23577" xr:uid="{B183ABB5-AEAC-4324-B67A-883A055856E7}"/>
    <cellStyle name="Normal 2 5 3 3 2 3 5" xfId="16628" xr:uid="{AFF0AFBE-A036-4A2F-B7EC-418A4D0FA1E1}"/>
    <cellStyle name="Normal 2 5 3 3 2 4" xfId="5961" xr:uid="{7ABC2878-0CFB-4341-823C-590E345E96EA}"/>
    <cellStyle name="Normal 2 5 3 3 2 4 2" xfId="28131" xr:uid="{143786A4-9DA3-443C-89EF-AD66CA6AEBA1}"/>
    <cellStyle name="Normal 2 5 3 3 2 4 3" xfId="15414" xr:uid="{355A02C9-1378-4F95-9738-7D3BF406B401}"/>
    <cellStyle name="Normal 2 5 3 3 2 5" xfId="7867" xr:uid="{035FE164-C485-4BB7-9E30-1ED086CED099}"/>
    <cellStyle name="Normal 2 5 3 3 2 5 2" xfId="18247" xr:uid="{CEF946DA-5181-44CA-A469-BDDE98BFD9CD}"/>
    <cellStyle name="Normal 2 5 3 3 2 6" xfId="10700" xr:uid="{4DF713A1-28E6-4743-8E80-6C8DE2DFE72B}"/>
    <cellStyle name="Normal 2 5 3 3 2 6 2" xfId="21080" xr:uid="{57BA23C6-7D59-4F2B-9E49-34433176D4A4}"/>
    <cellStyle name="Normal 2 5 3 3 2 7" xfId="25224" xr:uid="{99AA99E4-312F-4C28-B193-CBEADDBB85D0}"/>
    <cellStyle name="Normal 2 5 3 3 2 8" xfId="13183" xr:uid="{3EA2A6FB-FCFB-4DCB-AA36-A0B7FFC6C9D6}"/>
    <cellStyle name="Normal 2 5 3 3 3" xfId="3227" xr:uid="{00000000-0005-0000-0000-00008B040000}"/>
    <cellStyle name="Normal 2 5 3 3 3 2" xfId="4483" xr:uid="{951FAC34-D5FB-48AC-B36C-45BCE8EFE642}"/>
    <cellStyle name="Normal 2 5 3 3 3 2 2" xfId="9255" xr:uid="{545DCAC0-08C9-4B07-BBF3-506B166FD2F6}"/>
    <cellStyle name="Normal 2 5 3 3 3 2 2 2" xfId="29242" xr:uid="{EF85B97C-056C-4973-A746-58F159A92BF8}"/>
    <cellStyle name="Normal 2 5 3 3 3 2 2 3" xfId="19635" xr:uid="{4B0A08D7-8B3A-4832-B9C7-BA2320660323}"/>
    <cellStyle name="Normal 2 5 3 3 3 2 3" xfId="12088" xr:uid="{408152FC-D79D-445C-8162-5DA9B3B886FA}"/>
    <cellStyle name="Normal 2 5 3 3 3 2 3 2" xfId="22468" xr:uid="{88B369D0-AC3C-442D-A3E2-DF14A0BE12CB}"/>
    <cellStyle name="Normal 2 5 3 3 3 2 4" xfId="25589" xr:uid="{7B11F276-EFB1-4CE5-AAAF-C81351D04808}"/>
    <cellStyle name="Normal 2 5 3 3 3 2 5" xfId="16802" xr:uid="{ED702B6E-C0C9-4D8B-9646-FCD99BC5123F}"/>
    <cellStyle name="Normal 2 5 3 3 3 3" xfId="6285" xr:uid="{49E23FAE-86D7-4637-91B5-D4535F3EEE3C}"/>
    <cellStyle name="Normal 2 5 3 3 3 3 2" xfId="25887" xr:uid="{985224D8-D2DF-4B30-BBC4-0C734A65E8E8}"/>
    <cellStyle name="Normal 2 5 3 3 3 3 3" xfId="15854" xr:uid="{86784FBA-6E6F-4752-B168-C9D11180137E}"/>
    <cellStyle name="Normal 2 5 3 3 3 4" xfId="8307" xr:uid="{A33E524C-83A4-40D8-82B9-596C924968C8}"/>
    <cellStyle name="Normal 2 5 3 3 3 4 2" xfId="18687" xr:uid="{6CD46AB8-ED21-465B-BC4C-415C8155090A}"/>
    <cellStyle name="Normal 2 5 3 3 3 5" xfId="11140" xr:uid="{864771EB-E8B7-4442-AE35-32F1E104751C}"/>
    <cellStyle name="Normal 2 5 3 3 3 5 2" xfId="21520" xr:uid="{790328D7-A0B3-499C-A593-89CAAC845012}"/>
    <cellStyle name="Normal 2 5 3 3 3 6" xfId="23127" xr:uid="{1C7FF4AA-F112-4817-AFA7-337311AE8D92}"/>
    <cellStyle name="Normal 2 5 3 3 3 7" xfId="13770" xr:uid="{6D3BB943-701D-4A19-A4C9-AC850DE15A54}"/>
    <cellStyle name="Normal 2 5 3 3 4" xfId="3225" xr:uid="{00000000-0005-0000-0000-00008C040000}"/>
    <cellStyle name="Normal 2 5 3 3 4 2" xfId="6283" xr:uid="{0C3BD62F-F8AC-44D4-B5FF-7BFACC6D07D5}"/>
    <cellStyle name="Normal 2 5 3 3 4 2 2" xfId="26473" xr:uid="{8CD69CCA-B0FD-4E9A-8CEB-542155F751F2}"/>
    <cellStyle name="Normal 2 5 3 3 4 2 3" xfId="15852" xr:uid="{F2D39404-8D23-4B87-A925-2E52341FF785}"/>
    <cellStyle name="Normal 2 5 3 3 4 3" xfId="8305" xr:uid="{9527BE1E-DE74-4998-8553-7E5E26C1EFA2}"/>
    <cellStyle name="Normal 2 5 3 3 4 3 2" xfId="18685" xr:uid="{8647DFEC-5795-4E25-89C9-3F75FA989953}"/>
    <cellStyle name="Normal 2 5 3 3 4 4" xfId="11138" xr:uid="{BF522B7D-4624-4E56-92C8-332BB22C2467}"/>
    <cellStyle name="Normal 2 5 3 3 4 4 2" xfId="21518" xr:uid="{AD49A652-9991-4344-BEAB-0B78CFBD538D}"/>
    <cellStyle name="Normal 2 5 3 3 4 5" xfId="25368" xr:uid="{1A593429-A8C9-479E-AE78-CA9217A38F3D}"/>
    <cellStyle name="Normal 2 5 3 3 4 6" xfId="13768" xr:uid="{AC368816-52E5-4934-81B9-98172E0CCDC2}"/>
    <cellStyle name="Normal 2 5 3 3 5" xfId="2631" xr:uid="{00000000-0005-0000-0000-00008D040000}"/>
    <cellStyle name="Normal 2 5 3 3 5 2" xfId="5893" xr:uid="{E2E090D2-3735-478B-9685-CCDCF79CED39}"/>
    <cellStyle name="Normal 2 5 3 3 5 2 2" xfId="27103" xr:uid="{333B7E22-A868-4CDD-A946-650B7FE6FE6C}"/>
    <cellStyle name="Normal 2 5 3 3 5 2 3" xfId="15303" xr:uid="{3BD07DCA-A157-45A3-9D9D-4CE33245103F}"/>
    <cellStyle name="Normal 2 5 3 3 5 3" xfId="7756" xr:uid="{44037371-D29E-4521-A158-ED7938454E68}"/>
    <cellStyle name="Normal 2 5 3 3 5 3 2" xfId="18136" xr:uid="{7B599C7F-7535-42B4-89BD-95E9A2D3F07C}"/>
    <cellStyle name="Normal 2 5 3 3 5 4" xfId="10589" xr:uid="{E91E3381-5744-4EBC-9023-F0BB8787BB8D}"/>
    <cellStyle name="Normal 2 5 3 3 5 4 2" xfId="20969" xr:uid="{7903732C-1E4A-4DC7-B982-0AEDE4E5D11B}"/>
    <cellStyle name="Normal 2 5 3 3 5 5" xfId="23998" xr:uid="{4039D8F0-F054-40B7-A0E4-A4EEF489507E}"/>
    <cellStyle name="Normal 2 5 3 3 5 6" xfId="13019" xr:uid="{319D4F10-0955-4B1D-89ED-2AA232155015}"/>
    <cellStyle name="Normal 2 5 3 3 6" xfId="4168" xr:uid="{35C1B1DB-A382-4B39-99E3-95C074285C85}"/>
    <cellStyle name="Normal 2 5 3 3 6 2" xfId="8940" xr:uid="{197E43BB-D3CA-4368-8652-4F2402FD33CF}"/>
    <cellStyle name="Normal 2 5 3 3 6 2 2" xfId="19320" xr:uid="{C20EE58D-61B1-4AC0-9ECC-59C8ABA034D1}"/>
    <cellStyle name="Normal 2 5 3 3 6 3" xfId="11773" xr:uid="{6912843E-C807-46F5-A8E0-BFBD90824D89}"/>
    <cellStyle name="Normal 2 5 3 3 6 3 2" xfId="22153" xr:uid="{F9645213-A636-4326-A20E-01F43408CF55}"/>
    <cellStyle name="Normal 2 5 3 3 6 4" xfId="23253" xr:uid="{BFC4F051-9596-4F76-8BB4-0E786E3321A9}"/>
    <cellStyle name="Normal 2 5 3 3 6 5" xfId="16487" xr:uid="{FC561C2F-9FA6-44E0-9C95-BE24AEDE5EFF}"/>
    <cellStyle name="Normal 2 5 3 3 7" xfId="5148" xr:uid="{4D4DAB8C-6541-4D40-B66B-25E93FFC5312}"/>
    <cellStyle name="Normal 2 5 3 3 7 2" xfId="14445" xr:uid="{247654F7-094F-4AFD-A419-E1CB39ADDB4F}"/>
    <cellStyle name="Normal 2 5 3 3 8" xfId="6898" xr:uid="{59698C3A-0669-4F1E-A984-FF5FCC3E5BB2}"/>
    <cellStyle name="Normal 2 5 3 3 8 2" xfId="17278" xr:uid="{764DED76-B7F8-4062-9FCB-E9395AA4FBDE}"/>
    <cellStyle name="Normal 2 5 3 3 9" xfId="9731" xr:uid="{DDC34514-64B4-4F84-98A4-2EFE22B6C6E5}"/>
    <cellStyle name="Normal 2 5 3 3 9 2" xfId="20111" xr:uid="{F025BD27-34F3-48F0-B228-4A8C03A77A11}"/>
    <cellStyle name="Normal 2 5 3 4" xfId="798" xr:uid="{00000000-0005-0000-0000-0000CA040000}"/>
    <cellStyle name="Normal 2 5 3 4 2" xfId="3228" xr:uid="{00000000-0005-0000-0000-00008F040000}"/>
    <cellStyle name="Normal 2 5 3 4 2 2" xfId="6286" xr:uid="{939D3226-FF87-4B90-8B78-7DCCABB05372}"/>
    <cellStyle name="Normal 2 5 3 4 2 2 2" xfId="28351" xr:uid="{BDDB8FB3-B852-4AC3-909E-8381C8EE5F07}"/>
    <cellStyle name="Normal 2 5 3 4 2 2 3" xfId="15855" xr:uid="{67F8E193-0006-4149-A486-5372E80E5353}"/>
    <cellStyle name="Normal 2 5 3 4 2 3" xfId="8308" xr:uid="{97661A0C-02BE-4843-B20A-0599541327DA}"/>
    <cellStyle name="Normal 2 5 3 4 2 3 2" xfId="18688" xr:uid="{E3B21853-34F4-4D63-B8A5-6F26848BF5E6}"/>
    <cellStyle name="Normal 2 5 3 4 2 4" xfId="11141" xr:uid="{20CEBD95-A24D-4833-AA7C-61ABA764AF01}"/>
    <cellStyle name="Normal 2 5 3 4 2 4 2" xfId="21521" xr:uid="{EE6BB99F-8026-4268-A515-EB4C8CF86425}"/>
    <cellStyle name="Normal 2 5 3 4 2 5" xfId="22748" xr:uid="{21AC6561-6D20-4301-9BD5-28C92FA245FB}"/>
    <cellStyle name="Normal 2 5 3 4 2 6" xfId="13771" xr:uid="{09592D99-3FF8-4948-8C83-7C4357ADCF7D}"/>
    <cellStyle name="Normal 2 5 3 4 3" xfId="4307" xr:uid="{8785D825-AD3B-422C-B285-0ED6DFADF3AA}"/>
    <cellStyle name="Normal 2 5 3 4 3 2" xfId="9079" xr:uid="{1AEF477D-B7CC-4B72-839F-C3FEFE9A4BAD}"/>
    <cellStyle name="Normal 2 5 3 4 3 2 2" xfId="29122" xr:uid="{7D56A3C7-B510-4AF6-A7C9-2AFE343805E0}"/>
    <cellStyle name="Normal 2 5 3 4 3 2 3" xfId="19459" xr:uid="{68CC6781-067F-410D-9D7C-53706A48857F}"/>
    <cellStyle name="Normal 2 5 3 4 3 3" xfId="11912" xr:uid="{48D8519C-8B33-4196-A3C8-2457043A9426}"/>
    <cellStyle name="Normal 2 5 3 4 3 3 2" xfId="22292" xr:uid="{BEFA8E93-EC49-4FFB-B041-79172E4D6AF5}"/>
    <cellStyle name="Normal 2 5 3 4 3 4" xfId="23298" xr:uid="{36DA8047-9FFD-408A-BD6B-41D321FDAFDA}"/>
    <cellStyle name="Normal 2 5 3 4 3 5" xfId="16626" xr:uid="{2B3C2E63-D44C-493B-B335-CDDA83344D56}"/>
    <cellStyle name="Normal 2 5 3 4 4" xfId="5149" xr:uid="{1EBB81B8-9642-443C-94EC-CAA1770A8AEE}"/>
    <cellStyle name="Normal 2 5 3 4 4 2" xfId="27532" xr:uid="{DCB1CF7B-C50A-41FA-BA0E-FF1F7397F6F1}"/>
    <cellStyle name="Normal 2 5 3 4 4 3" xfId="14446" xr:uid="{6BD61CC2-EDD3-4400-959C-EFD03CC473F5}"/>
    <cellStyle name="Normal 2 5 3 4 5" xfId="6899" xr:uid="{119BD438-A9F8-4395-8923-C1F3953BFF58}"/>
    <cellStyle name="Normal 2 5 3 4 5 2" xfId="17279" xr:uid="{17D9B5A9-2EA1-48FA-8482-A29367EFE490}"/>
    <cellStyle name="Normal 2 5 3 4 6" xfId="9732" xr:uid="{A2428498-4586-460F-8F4A-BCF95294D36C}"/>
    <cellStyle name="Normal 2 5 3 4 6 2" xfId="20112" xr:uid="{3B2726D7-2DEB-4F18-9DB3-4E9F9D6183D9}"/>
    <cellStyle name="Normal 2 5 3 4 7" xfId="22889" xr:uid="{75F175D2-DA8D-44A4-B513-2FF835520016}"/>
    <cellStyle name="Normal 2 5 3 4 8" xfId="13181" xr:uid="{9C962EB9-99D8-44F6-AF18-7961AAE03E43}"/>
    <cellStyle name="Normal 2 5 3 5" xfId="3229" xr:uid="{00000000-0005-0000-0000-000090040000}"/>
    <cellStyle name="Normal 2 5 3 5 2" xfId="4484" xr:uid="{0BEB3A3D-C3D5-4EF2-8C83-3DFDED1B22B5}"/>
    <cellStyle name="Normal 2 5 3 5 2 2" xfId="9256" xr:uid="{2334310F-F348-438D-9405-FA364CD2B800}"/>
    <cellStyle name="Normal 2 5 3 5 2 2 2" xfId="29243" xr:uid="{6449A4A3-0FAB-4007-B0A2-B93EB0EB0140}"/>
    <cellStyle name="Normal 2 5 3 5 2 2 3" xfId="19636" xr:uid="{81B52144-2BFB-48B6-8A11-7CE4262E25DB}"/>
    <cellStyle name="Normal 2 5 3 5 2 3" xfId="12089" xr:uid="{A11F0EBF-9EB0-432B-A975-C574975B3A88}"/>
    <cellStyle name="Normal 2 5 3 5 2 3 2" xfId="22469" xr:uid="{791D0D36-F9CD-407E-8DCB-DB6164200372}"/>
    <cellStyle name="Normal 2 5 3 5 2 4" xfId="25074" xr:uid="{4A45569A-ABAA-4AA9-86E4-7D83925BB77D}"/>
    <cellStyle name="Normal 2 5 3 5 2 5" xfId="16803" xr:uid="{159A6CA8-3B65-4566-BDE1-8560AA86B86A}"/>
    <cellStyle name="Normal 2 5 3 5 3" xfId="6287" xr:uid="{1E0D802E-7B4A-4613-998F-F3E8DC8B81D2}"/>
    <cellStyle name="Normal 2 5 3 5 3 2" xfId="26825" xr:uid="{2E287158-7645-4617-8F5E-3637269961B0}"/>
    <cellStyle name="Normal 2 5 3 5 3 3" xfId="15856" xr:uid="{97635189-8BE7-436A-9583-42A16340DD0C}"/>
    <cellStyle name="Normal 2 5 3 5 4" xfId="8309" xr:uid="{A6997152-AC19-4A7E-A648-37891E593E8D}"/>
    <cellStyle name="Normal 2 5 3 5 4 2" xfId="18689" xr:uid="{30137378-1DE8-4737-B755-36460CF52729}"/>
    <cellStyle name="Normal 2 5 3 5 5" xfId="11142" xr:uid="{5A8FDB6A-5572-465A-8380-F41460F1A1DD}"/>
    <cellStyle name="Normal 2 5 3 5 5 2" xfId="21522" xr:uid="{70535393-DBC4-4BFC-9C91-EB6899198642}"/>
    <cellStyle name="Normal 2 5 3 5 6" xfId="23839" xr:uid="{49743946-3652-472F-9C52-EEEE5544C403}"/>
    <cellStyle name="Normal 2 5 3 5 7" xfId="13772" xr:uid="{D2F7F6C9-BFCC-4D3B-8892-9645E9B61F3C}"/>
    <cellStyle name="Normal 2 5 3 6" xfId="2909" xr:uid="{00000000-0005-0000-0000-000091040000}"/>
    <cellStyle name="Normal 2 5 3 6 2" xfId="6095" xr:uid="{B73878D2-5259-4990-81CF-080BA4EF1E5D}"/>
    <cellStyle name="Normal 2 5 3 6 2 2" xfId="28698" xr:uid="{EEF64A54-E212-4C60-BD41-D668E418A9DB}"/>
    <cellStyle name="Normal 2 5 3 6 2 3" xfId="15573" xr:uid="{0CB61A38-7EF3-43D6-948B-ECC541C781F9}"/>
    <cellStyle name="Normal 2 5 3 6 3" xfId="8026" xr:uid="{CE48BB44-792E-4F21-902E-4BB97AEF7655}"/>
    <cellStyle name="Normal 2 5 3 6 3 2" xfId="18406" xr:uid="{B62B2F41-6AB8-4DD0-AA31-E28A19E9F9D8}"/>
    <cellStyle name="Normal 2 5 3 6 4" xfId="10859" xr:uid="{C24DB934-6084-4D07-9EF6-4CE5B68AFF5C}"/>
    <cellStyle name="Normal 2 5 3 6 4 2" xfId="21239" xr:uid="{D38D8EEE-5F99-45F1-B30F-54336C143397}"/>
    <cellStyle name="Normal 2 5 3 6 5" xfId="25235" xr:uid="{A43D021D-1A55-47BA-A9F1-5348C5A3DDE9}"/>
    <cellStyle name="Normal 2 5 3 6 6" xfId="13424" xr:uid="{C1A7CE82-9259-47E3-BDAE-73A09C85EBF4}"/>
    <cellStyle name="Normal 2 5 3 7" xfId="2468" xr:uid="{00000000-0005-0000-0000-000092040000}"/>
    <cellStyle name="Normal 2 5 3 7 2" xfId="5758" xr:uid="{B168AF0A-31FE-458F-BE87-E8C90E776266}"/>
    <cellStyle name="Normal 2 5 3 7 2 2" xfId="28481" xr:uid="{F70FBECB-9D83-407D-84C4-17ADF63D7726}"/>
    <cellStyle name="Normal 2 5 3 7 2 3" xfId="15140" xr:uid="{6FE660AB-0937-442F-801C-F3C087699BEE}"/>
    <cellStyle name="Normal 2 5 3 7 3" xfId="7593" xr:uid="{58A42B35-60C8-41F2-AB70-65F4EF71C1DB}"/>
    <cellStyle name="Normal 2 5 3 7 3 2" xfId="17973" xr:uid="{DE52DCE9-40C2-452D-8456-5FF6AE9695A2}"/>
    <cellStyle name="Normal 2 5 3 7 4" xfId="10426" xr:uid="{910D1454-1412-4868-8BB6-9C605C88F5FF}"/>
    <cellStyle name="Normal 2 5 3 7 4 2" xfId="20806" xr:uid="{432812E6-7CDF-4C1E-BE4E-1CA4F7330669}"/>
    <cellStyle name="Normal 2 5 3 7 5" xfId="24120" xr:uid="{5C2766B1-ADA5-410F-A742-1CD7F4FC1B84}"/>
    <cellStyle name="Normal 2 5 3 7 6" xfId="12856" xr:uid="{7BA044FC-A76D-402C-8E1A-800974FD98C4}"/>
    <cellStyle name="Normal 2 5 3 8" xfId="2222" xr:uid="{00000000-0005-0000-0000-000081040000}"/>
    <cellStyle name="Normal 2 5 3 8 2" xfId="7349" xr:uid="{D2E4E38C-8D19-4275-8CE0-B7119B823696}"/>
    <cellStyle name="Normal 2 5 3 8 2 2" xfId="17729" xr:uid="{70C14F63-2795-48D7-A7DB-4101B9D794A7}"/>
    <cellStyle name="Normal 2 5 3 8 3" xfId="10182" xr:uid="{2F070E58-C7D0-4A47-8D76-D4BA544C705D}"/>
    <cellStyle name="Normal 2 5 3 8 3 2" xfId="20562" xr:uid="{AD63F703-5A02-4C99-8AFF-7D536F35CDF4}"/>
    <cellStyle name="Normal 2 5 3 8 4" xfId="24187" xr:uid="{0FB55210-A2F4-4E4D-A13B-45A04BF0A794}"/>
    <cellStyle name="Normal 2 5 3 8 5" xfId="14896" xr:uid="{C54113B0-249C-46BC-B11D-F443BD6799E6}"/>
    <cellStyle name="Normal 2 5 3 9" xfId="3944" xr:uid="{C0CC3FD7-CAC4-47BD-B3E9-E4DC609FB2A0}"/>
    <cellStyle name="Normal 2 5 3 9 2" xfId="8776" xr:uid="{0FA45915-D319-4183-BC2E-0054D365287E}"/>
    <cellStyle name="Normal 2 5 3 9 2 2" xfId="19156" xr:uid="{40D9AE69-1328-49C7-B694-85C243E1431D}"/>
    <cellStyle name="Normal 2 5 3 9 3" xfId="11609" xr:uid="{92587BA5-D326-4636-B8B0-18FE1AF758F5}"/>
    <cellStyle name="Normal 2 5 3 9 3 2" xfId="21989" xr:uid="{28E55DE2-C0C0-4102-854E-8884C587AD00}"/>
    <cellStyle name="Normal 2 5 3 9 4" xfId="16323" xr:uid="{93415755-5E1E-453E-9415-6BDBF66ECB00}"/>
    <cellStyle name="Normal 2 5 4" xfId="799" xr:uid="{00000000-0005-0000-0000-0000CB040000}"/>
    <cellStyle name="Normal 2 5 4 10" xfId="6900" xr:uid="{CB047E49-D53E-46AE-A873-27ABC9EECBD9}"/>
    <cellStyle name="Normal 2 5 4 10 2" xfId="17280" xr:uid="{B519EA17-B023-4DF0-876F-5671CF66B8AC}"/>
    <cellStyle name="Normal 2 5 4 11" xfId="9733" xr:uid="{9BB6EF12-CDE5-4744-8831-F0761B12D963}"/>
    <cellStyle name="Normal 2 5 4 11 2" xfId="20113" xr:uid="{170C48B2-6AEB-488F-BA8F-E698B6827046}"/>
    <cellStyle name="Normal 2 5 4 12" xfId="24914" xr:uid="{5B9F2A8E-0104-4D27-A837-7C63A45FF2A2}"/>
    <cellStyle name="Normal 2 5 4 13" xfId="12437" xr:uid="{F32A1A22-7BBF-4368-843F-7792A7197D73}"/>
    <cellStyle name="Normal 2 5 4 2" xfId="800" xr:uid="{00000000-0005-0000-0000-0000CC040000}"/>
    <cellStyle name="Normal 2 5 4 2 10" xfId="9734" xr:uid="{EB95C9A1-1894-4AD2-A17A-AC8E7ADD68F2}"/>
    <cellStyle name="Normal 2 5 4 2 10 2" xfId="20114" xr:uid="{2A98D9B5-85DE-413A-BB07-64EB77C01AF5}"/>
    <cellStyle name="Normal 2 5 4 2 11" xfId="23463" xr:uid="{27BC0A7A-B2F6-4886-A2DF-E73BCA1ECB62}"/>
    <cellStyle name="Normal 2 5 4 2 12" xfId="12569" xr:uid="{1CBDEFBE-2FCD-4FCB-A936-03F1F88C37C1}"/>
    <cellStyle name="Normal 2 5 4 2 2" xfId="801" xr:uid="{00000000-0005-0000-0000-0000CD040000}"/>
    <cellStyle name="Normal 2 5 4 2 2 2" xfId="3231" xr:uid="{00000000-0005-0000-0000-000096040000}"/>
    <cellStyle name="Normal 2 5 4 2 2 2 2" xfId="6289" xr:uid="{8892750F-7025-4C9C-96FB-CD8CFED5DCC5}"/>
    <cellStyle name="Normal 2 5 4 2 2 2 2 2" xfId="25962" xr:uid="{94FE1B15-B6FD-4918-B240-16B296DF0B2E}"/>
    <cellStyle name="Normal 2 5 4 2 2 2 2 3" xfId="26644" xr:uid="{7860B85E-A5C5-4E53-A052-92B8E69EEA39}"/>
    <cellStyle name="Normal 2 5 4 2 2 2 2 4" xfId="15858" xr:uid="{4E977405-66D9-42F9-A3FE-75344B532578}"/>
    <cellStyle name="Normal 2 5 4 2 2 2 3" xfId="8311" xr:uid="{FF599439-A5F8-4927-9DEE-E1B4DD50819A}"/>
    <cellStyle name="Normal 2 5 4 2 2 2 3 2" xfId="28887" xr:uid="{AA552203-6951-4942-B5F2-AC43969F3824}"/>
    <cellStyle name="Normal 2 5 4 2 2 2 3 3" xfId="18691" xr:uid="{06BB6B0A-50C3-4A17-B81D-AF2B71346F71}"/>
    <cellStyle name="Normal 2 5 4 2 2 2 4" xfId="11144" xr:uid="{65CD692F-6D05-4FC2-A4EB-56577F60FDE2}"/>
    <cellStyle name="Normal 2 5 4 2 2 2 4 2" xfId="21524" xr:uid="{6C0FFF33-281F-48A1-BC00-C6A7D8863B2C}"/>
    <cellStyle name="Normal 2 5 4 2 2 2 5" xfId="24945" xr:uid="{F48912EC-9A15-480E-92DD-56E3E099D83C}"/>
    <cellStyle name="Normal 2 5 4 2 2 2 6" xfId="13774" xr:uid="{3D655155-08D8-4600-B855-F8E49E61D9CD}"/>
    <cellStyle name="Normal 2 5 4 2 2 3" xfId="4310" xr:uid="{7FBF59B4-F836-44E7-BC8A-67A9782E935E}"/>
    <cellStyle name="Normal 2 5 4 2 2 3 2" xfId="9082" xr:uid="{6B304CD8-61FF-4486-AB86-0AA2692CB6CA}"/>
    <cellStyle name="Normal 2 5 4 2 2 3 2 2" xfId="29125" xr:uid="{8ADA81D0-515D-4FB2-B6C9-B393393B47A9}"/>
    <cellStyle name="Normal 2 5 4 2 2 3 2 3" xfId="19462" xr:uid="{B7804AE3-567D-4EC7-B458-518B57E6F949}"/>
    <cellStyle name="Normal 2 5 4 2 2 3 3" xfId="11915" xr:uid="{3CB8E62F-7E18-47BB-ACB0-0813D775BCC8}"/>
    <cellStyle name="Normal 2 5 4 2 2 3 3 2" xfId="22295" xr:uid="{54CFFEC8-9A5F-41D0-B3D3-81D04AAFAC3A}"/>
    <cellStyle name="Normal 2 5 4 2 2 3 4" xfId="23385" xr:uid="{DDC27A66-FC4B-4B00-AD6B-5CC898FB1855}"/>
    <cellStyle name="Normal 2 5 4 2 2 3 5" xfId="16629" xr:uid="{5CF0219C-D170-41C4-B12D-DE085AAAB22B}"/>
    <cellStyle name="Normal 2 5 4 2 2 4" xfId="5152" xr:uid="{0778C214-8051-49D9-A6EC-36AB2F8093BD}"/>
    <cellStyle name="Normal 2 5 4 2 2 4 2" xfId="28584" xr:uid="{7F0573E1-36D3-46C8-A8FD-9C4773A8E12C}"/>
    <cellStyle name="Normal 2 5 4 2 2 4 3" xfId="14449" xr:uid="{0CCCFEA0-645C-4913-A729-F698F8D2CE21}"/>
    <cellStyle name="Normal 2 5 4 2 2 5" xfId="6902" xr:uid="{48F2EDB2-782A-4B9C-BBD5-2644FB43DB10}"/>
    <cellStyle name="Normal 2 5 4 2 2 5 2" xfId="17282" xr:uid="{40A490A8-A648-4202-820A-452251C7EA31}"/>
    <cellStyle name="Normal 2 5 4 2 2 6" xfId="9735" xr:uid="{62E04ED5-DBA4-49DE-BE42-8EC1B0449D0A}"/>
    <cellStyle name="Normal 2 5 4 2 2 6 2" xfId="20115" xr:uid="{3CC93754-9412-4E1B-BF1C-75BB4310CF7D}"/>
    <cellStyle name="Normal 2 5 4 2 2 7" xfId="25552" xr:uid="{379DBCBE-3014-4986-A692-82ABB0DF1F03}"/>
    <cellStyle name="Normal 2 5 4 2 2 8" xfId="13185" xr:uid="{F21C79F2-99B4-471A-8405-E298CB8D5B4B}"/>
    <cellStyle name="Normal 2 5 4 2 3" xfId="3232" xr:uid="{00000000-0005-0000-0000-000097040000}"/>
    <cellStyle name="Normal 2 5 4 2 3 2" xfId="4485" xr:uid="{5DC40255-4AB9-41D9-AA22-7F46584C7977}"/>
    <cellStyle name="Normal 2 5 4 2 3 2 2" xfId="9257" xr:uid="{A6CD52E1-8F01-4B11-8E41-3640A9E23CA8}"/>
    <cellStyle name="Normal 2 5 4 2 3 2 2 2" xfId="29244" xr:uid="{E5527572-4523-48F2-8335-40563C2D2BD9}"/>
    <cellStyle name="Normal 2 5 4 2 3 2 2 3" xfId="19637" xr:uid="{3D618317-D045-49C1-B479-ECBF6F101EA3}"/>
    <cellStyle name="Normal 2 5 4 2 3 2 3" xfId="12090" xr:uid="{8623B10A-97D4-44F2-AB73-D17D6B7CA6D2}"/>
    <cellStyle name="Normal 2 5 4 2 3 2 3 2" xfId="22470" xr:uid="{E2BD33F1-B295-44CF-AC3B-B63D13292E28}"/>
    <cellStyle name="Normal 2 5 4 2 3 2 4" xfId="23219" xr:uid="{DEC4DE71-6A92-4A94-9895-3CE20C6033CC}"/>
    <cellStyle name="Normal 2 5 4 2 3 2 5" xfId="16804" xr:uid="{03831A9E-3093-4AD7-B572-9DA03DEBA0A9}"/>
    <cellStyle name="Normal 2 5 4 2 3 3" xfId="6290" xr:uid="{E6D74EAA-6FE7-442E-A52E-B57B18C5E209}"/>
    <cellStyle name="Normal 2 5 4 2 3 3 2" xfId="27321" xr:uid="{CF77D49A-D9CD-44D2-AA9F-B29A6E780FC6}"/>
    <cellStyle name="Normal 2 5 4 2 3 3 3" xfId="15859" xr:uid="{ABFFC3E6-8148-47F1-8C67-E614D71AE630}"/>
    <cellStyle name="Normal 2 5 4 2 3 4" xfId="8312" xr:uid="{29BCBE05-055A-4AA4-A916-C30589B88393}"/>
    <cellStyle name="Normal 2 5 4 2 3 4 2" xfId="18692" xr:uid="{3D1BD514-A17F-42EF-9782-850874232843}"/>
    <cellStyle name="Normal 2 5 4 2 3 5" xfId="11145" xr:uid="{E430120C-1198-478F-9570-5613C973472C}"/>
    <cellStyle name="Normal 2 5 4 2 3 5 2" xfId="21525" xr:uid="{EE98C3E7-679E-436B-84BB-40510BAA4D7E}"/>
    <cellStyle name="Normal 2 5 4 2 3 6" xfId="23011" xr:uid="{B630333F-32C6-44E8-B1BA-4EB5CB71210F}"/>
    <cellStyle name="Normal 2 5 4 2 3 7" xfId="13775" xr:uid="{CABF6DF4-D203-40E7-8580-375F9E0B5520}"/>
    <cellStyle name="Normal 2 5 4 2 4" xfId="3230" xr:uid="{00000000-0005-0000-0000-000098040000}"/>
    <cellStyle name="Normal 2 5 4 2 4 2" xfId="6288" xr:uid="{DB80DA47-D9AB-4FA4-8155-F6D6F7D36B71}"/>
    <cellStyle name="Normal 2 5 4 2 4 2 2" xfId="26739" xr:uid="{9107CABB-44EF-46AF-A11E-13BEE7C4AC89}"/>
    <cellStyle name="Normal 2 5 4 2 4 2 3" xfId="15857" xr:uid="{82395B0F-9FBC-4A63-BA5B-789770D2B473}"/>
    <cellStyle name="Normal 2 5 4 2 4 3" xfId="8310" xr:uid="{F16C64E1-BB72-42DE-86F4-36E661E71648}"/>
    <cellStyle name="Normal 2 5 4 2 4 3 2" xfId="18690" xr:uid="{F772F717-D7F6-4290-A6E4-0AF6BC7B9D9A}"/>
    <cellStyle name="Normal 2 5 4 2 4 4" xfId="11143" xr:uid="{4A04CFD3-6C2A-4A0B-B0CB-853EE8160755}"/>
    <cellStyle name="Normal 2 5 4 2 4 4 2" xfId="21523" xr:uid="{170C47F2-7A01-4395-9C80-6B5D4B0F0975}"/>
    <cellStyle name="Normal 2 5 4 2 4 5" xfId="22895" xr:uid="{1848D2BC-0BF3-48A3-B42C-9E19ACF9A27C}"/>
    <cellStyle name="Normal 2 5 4 2 4 6" xfId="13773" xr:uid="{DF0108D8-7A87-4479-8691-E338607AEFDA}"/>
    <cellStyle name="Normal 2 5 4 2 5" xfId="2614" xr:uid="{00000000-0005-0000-0000-000099040000}"/>
    <cellStyle name="Normal 2 5 4 2 5 2" xfId="5876" xr:uid="{C6ED515C-823D-465B-8FA8-CE37855AFDFD}"/>
    <cellStyle name="Normal 2 5 4 2 5 2 2" xfId="27069" xr:uid="{788B9FD6-1B42-42DE-B104-07F1F18FCFA8}"/>
    <cellStyle name="Normal 2 5 4 2 5 2 3" xfId="15286" xr:uid="{D877FED5-C8D1-4A35-B433-3E952F9E622C}"/>
    <cellStyle name="Normal 2 5 4 2 5 3" xfId="7739" xr:uid="{D7217A46-636B-4E62-8C1D-44E495DC81DF}"/>
    <cellStyle name="Normal 2 5 4 2 5 3 2" xfId="18119" xr:uid="{137CCD0F-8E52-4BBD-A882-F23F6AA0A4A2}"/>
    <cellStyle name="Normal 2 5 4 2 5 4" xfId="10572" xr:uid="{AC736895-F3E6-437E-899E-AD19F45FFECD}"/>
    <cellStyle name="Normal 2 5 4 2 5 4 2" xfId="20952" xr:uid="{C2AA678F-17E9-4DB7-9978-72037C745C82}"/>
    <cellStyle name="Normal 2 5 4 2 5 5" xfId="25063" xr:uid="{DED9F27F-1D36-4A74-9781-40DFB816567F}"/>
    <cellStyle name="Normal 2 5 4 2 5 6" xfId="13002" xr:uid="{76BA3568-8444-479A-ACBE-F14C4BAD7BE8}"/>
    <cellStyle name="Normal 2 5 4 2 6" xfId="2335" xr:uid="{00000000-0005-0000-0000-000094040000}"/>
    <cellStyle name="Normal 2 5 4 2 6 2" xfId="7462" xr:uid="{25409F02-F46E-4D75-88A6-DDC0D0A166E8}"/>
    <cellStyle name="Normal 2 5 4 2 6 2 2" xfId="17842" xr:uid="{0643C825-0F1C-4F25-8705-92A30E6D91AB}"/>
    <cellStyle name="Normal 2 5 4 2 6 3" xfId="10295" xr:uid="{CD562E2F-C260-4F18-BEB9-19724D5EF427}"/>
    <cellStyle name="Normal 2 5 4 2 6 3 2" xfId="20675" xr:uid="{14277278-988F-4838-B827-6AAFBE72922E}"/>
    <cellStyle name="Normal 2 5 4 2 6 4" xfId="23528" xr:uid="{62257298-F20E-40FE-A285-25EB21138115}"/>
    <cellStyle name="Normal 2 5 4 2 6 5" xfId="15009" xr:uid="{39738CDA-B811-40FE-BB3C-B0CCEF5195E5}"/>
    <cellStyle name="Normal 2 5 4 2 7" xfId="3850" xr:uid="{162D58BF-87B5-4024-9A43-A5B2C04A0161}"/>
    <cellStyle name="Normal 2 5 4 2 7 2" xfId="8683" xr:uid="{65B605F4-4609-4305-8D28-2EE553D95677}"/>
    <cellStyle name="Normal 2 5 4 2 7 2 2" xfId="19063" xr:uid="{A5D90364-D8A4-4F97-B71B-2126BE45F25C}"/>
    <cellStyle name="Normal 2 5 4 2 7 3" xfId="11516" xr:uid="{700EFDCE-B801-4804-99CD-8A45C4D03B2C}"/>
    <cellStyle name="Normal 2 5 4 2 7 3 2" xfId="21896" xr:uid="{3D215DEC-F09D-4E9E-8183-935E0541AAAE}"/>
    <cellStyle name="Normal 2 5 4 2 7 4" xfId="16230" xr:uid="{3762B984-E117-4881-8D1B-7C3DE39B9EDD}"/>
    <cellStyle name="Normal 2 5 4 2 8" xfId="5151" xr:uid="{341430D9-980A-4F5D-B039-7FC0AD728E13}"/>
    <cellStyle name="Normal 2 5 4 2 8 2" xfId="14448" xr:uid="{785D2A81-823E-486F-BA6E-029A4B9F26F2}"/>
    <cellStyle name="Normal 2 5 4 2 9" xfId="6901" xr:uid="{7DBA4338-0581-447F-8ED7-CC1DDC537A18}"/>
    <cellStyle name="Normal 2 5 4 2 9 2" xfId="17281" xr:uid="{C4C678DC-DD02-4458-A5EA-3D98E50F3F9A}"/>
    <cellStyle name="Normal 2 5 4 3" xfId="802" xr:uid="{00000000-0005-0000-0000-0000CE040000}"/>
    <cellStyle name="Normal 2 5 4 3 2" xfId="3233" xr:uid="{00000000-0005-0000-0000-00009B040000}"/>
    <cellStyle name="Normal 2 5 4 3 2 2" xfId="6291" xr:uid="{50B50866-DA33-4B3F-8008-086AF650AE48}"/>
    <cellStyle name="Normal 2 5 4 3 2 2 2" xfId="25755" xr:uid="{1C0872C6-FFD3-4987-A6E5-5ED601C8D81E}"/>
    <cellStyle name="Normal 2 5 4 3 2 2 3" xfId="26334" xr:uid="{4B84C1BB-C313-4CFC-9FA0-D99D406DB19D}"/>
    <cellStyle name="Normal 2 5 4 3 2 2 4" xfId="15860" xr:uid="{DDB198C1-AB0F-41D9-B1B6-8437B7591C65}"/>
    <cellStyle name="Normal 2 5 4 3 2 3" xfId="8313" xr:uid="{1E8B7BDA-BCFF-4187-8D93-94A7A0F3C02E}"/>
    <cellStyle name="Normal 2 5 4 3 2 3 2" xfId="28888" xr:uid="{633CD293-4B43-4169-A162-738BB7F75997}"/>
    <cellStyle name="Normal 2 5 4 3 2 3 3" xfId="18693" xr:uid="{D0EA3727-7953-4F37-975F-2E8BDC4A612A}"/>
    <cellStyle name="Normal 2 5 4 3 2 4" xfId="11146" xr:uid="{6CD7079C-C4CF-491D-8DF4-9F094A829A7A}"/>
    <cellStyle name="Normal 2 5 4 3 2 4 2" xfId="21526" xr:uid="{AD540BEF-2E78-4785-A94F-B2AEF5F157C4}"/>
    <cellStyle name="Normal 2 5 4 3 2 5" xfId="24497" xr:uid="{CDB605C4-6B54-4A38-AAF7-EF67EA92A5A8}"/>
    <cellStyle name="Normal 2 5 4 3 2 6" xfId="13776" xr:uid="{659849B3-E706-44C8-A5BB-7B76C0F6DE21}"/>
    <cellStyle name="Normal 2 5 4 3 3" xfId="2744" xr:uid="{00000000-0005-0000-0000-00009C040000}"/>
    <cellStyle name="Normal 2 5 4 3 3 2" xfId="5962" xr:uid="{479FE92E-C60D-4791-AA5D-06281A84CF93}"/>
    <cellStyle name="Normal 2 5 4 3 3 2 2" xfId="27014" xr:uid="{007A9210-C9B0-4830-B436-4DEEA162BB27}"/>
    <cellStyle name="Normal 2 5 4 3 3 2 3" xfId="15415" xr:uid="{58905F66-01AB-4E82-90BC-B3BA69878392}"/>
    <cellStyle name="Normal 2 5 4 3 3 3" xfId="7868" xr:uid="{E680DD54-98F0-451A-8320-193E0CA21586}"/>
    <cellStyle name="Normal 2 5 4 3 3 3 2" xfId="18248" xr:uid="{7B1E9CA3-28C2-4984-95A2-EA840AEA72D8}"/>
    <cellStyle name="Normal 2 5 4 3 3 4" xfId="10701" xr:uid="{772511E3-642B-4AE0-A070-393A8F866D2F}"/>
    <cellStyle name="Normal 2 5 4 3 3 4 2" xfId="21081" xr:uid="{9524AED9-478F-4837-BFD2-BB4C654ADB2C}"/>
    <cellStyle name="Normal 2 5 4 3 3 5" xfId="25123" xr:uid="{056D29C0-6E4A-449F-82BA-019D4A853108}"/>
    <cellStyle name="Normal 2 5 4 3 3 6" xfId="13184" xr:uid="{99A645E2-323D-45E7-B252-D6C9B1CE15A1}"/>
    <cellStyle name="Normal 2 5 4 3 4" xfId="4169" xr:uid="{C18E6F66-FC48-49F9-94ED-CD9928116EBF}"/>
    <cellStyle name="Normal 2 5 4 3 4 2" xfId="8941" xr:uid="{3179B175-76D2-4BCE-AC32-159A0E477C5D}"/>
    <cellStyle name="Normal 2 5 4 3 4 2 2" xfId="29034" xr:uid="{17BA5E51-32A3-4C19-BB28-A18B680D8648}"/>
    <cellStyle name="Normal 2 5 4 3 4 2 3" xfId="19321" xr:uid="{40E053A9-3D90-44F5-AC11-D6D8C5BEA08D}"/>
    <cellStyle name="Normal 2 5 4 3 4 3" xfId="11774" xr:uid="{B5616F0F-C1A1-4239-A9D4-0050D295F49E}"/>
    <cellStyle name="Normal 2 5 4 3 4 3 2" xfId="22154" xr:uid="{17C9D815-38BA-46F8-A4D9-8C27A342056E}"/>
    <cellStyle name="Normal 2 5 4 3 4 4" xfId="22775" xr:uid="{BE1605A0-33D5-4801-B0B1-0E1562485F13}"/>
    <cellStyle name="Normal 2 5 4 3 4 5" xfId="16488" xr:uid="{CC38903E-021A-4601-B2EE-565691E281E2}"/>
    <cellStyle name="Normal 2 5 4 3 5" xfId="5153" xr:uid="{C952C535-5D53-4DD0-ABCF-C3136F3BE241}"/>
    <cellStyle name="Normal 2 5 4 3 5 2" xfId="26062" xr:uid="{B4B54ED6-BB80-4607-99C0-3ADC5434626C}"/>
    <cellStyle name="Normal 2 5 4 3 5 3" xfId="14450" xr:uid="{F3560938-C0A9-4375-BD62-149F4CD9E68C}"/>
    <cellStyle name="Normal 2 5 4 3 6" xfId="6903" xr:uid="{999E3F87-A5E8-423B-BA0B-DBFB7ED339E7}"/>
    <cellStyle name="Normal 2 5 4 3 6 2" xfId="17283" xr:uid="{0D1258FF-8C1B-44EA-AC66-98F18429218A}"/>
    <cellStyle name="Normal 2 5 4 3 7" xfId="9736" xr:uid="{66E8417C-927D-43DC-B500-0F097AF38B13}"/>
    <cellStyle name="Normal 2 5 4 3 7 2" xfId="20116" xr:uid="{86413260-1DE6-41C4-B186-ADF7C2E1CD7B}"/>
    <cellStyle name="Normal 2 5 4 3 8" xfId="23504" xr:uid="{5D740C48-E90D-42E6-BCDE-0B4EA2C97E76}"/>
    <cellStyle name="Normal 2 5 4 3 9" xfId="12727" xr:uid="{4FA03352-1107-47C3-A077-A9C56727C82B}"/>
    <cellStyle name="Normal 2 5 4 4" xfId="803" xr:uid="{00000000-0005-0000-0000-0000CF040000}"/>
    <cellStyle name="Normal 2 5 4 4 2" xfId="4486" xr:uid="{D6978C43-CA09-4E04-9AE2-D0E1B87F7F35}"/>
    <cellStyle name="Normal 2 5 4 4 2 2" xfId="9258" xr:uid="{62B451D0-F95D-4505-85F8-E7252DA4D7AE}"/>
    <cellStyle name="Normal 2 5 4 4 2 2 2" xfId="29245" xr:uid="{DDF38908-85C6-44E3-94B7-62BF0D524807}"/>
    <cellStyle name="Normal 2 5 4 4 2 2 3" xfId="19638" xr:uid="{DFB0C713-B0F3-4C72-815E-F5A1BEB135E1}"/>
    <cellStyle name="Normal 2 5 4 4 2 3" xfId="12091" xr:uid="{832CE881-65AD-44F1-9428-BA88AA1B34FD}"/>
    <cellStyle name="Normal 2 5 4 4 2 3 2" xfId="22471" xr:uid="{B0F12F65-F66F-43F3-8DEC-28564B5E735F}"/>
    <cellStyle name="Normal 2 5 4 4 2 4" xfId="25256" xr:uid="{BA0120A3-6D5F-4DAF-A9FF-0F7F3816C122}"/>
    <cellStyle name="Normal 2 5 4 4 2 5" xfId="16805" xr:uid="{5C630BA1-81F8-474C-9DAE-3EEB55F3D215}"/>
    <cellStyle name="Normal 2 5 4 4 3" xfId="5154" xr:uid="{21F11453-0AEC-4C46-90D3-7FD45CBC21B2}"/>
    <cellStyle name="Normal 2 5 4 4 3 2" xfId="27382" xr:uid="{FC498850-FDAB-404A-9CB3-FC604ED9283B}"/>
    <cellStyle name="Normal 2 5 4 4 3 3" xfId="14451" xr:uid="{29479F74-D8CA-4820-9FD5-9DA190167237}"/>
    <cellStyle name="Normal 2 5 4 4 4" xfId="6904" xr:uid="{E97DD30D-E566-40B7-968C-42988E13AD67}"/>
    <cellStyle name="Normal 2 5 4 4 4 2" xfId="17284" xr:uid="{2F07B4BE-3BBD-4DD8-AFDB-7528BE40E92D}"/>
    <cellStyle name="Normal 2 5 4 4 5" xfId="9737" xr:uid="{E5FED9C7-A660-41B8-80AB-7D3A5B9CB8E1}"/>
    <cellStyle name="Normal 2 5 4 4 5 2" xfId="20117" xr:uid="{27CB0F03-6C83-46FE-84F0-3FDF60330C1F}"/>
    <cellStyle name="Normal 2 5 4 4 6" xfId="25314" xr:uid="{9D63DE6D-DEDE-48E2-B56F-918C29F19298}"/>
    <cellStyle name="Normal 2 5 4 4 7" xfId="13777" xr:uid="{F66F2F40-AACE-4F6A-A14D-072FE1923A67}"/>
    <cellStyle name="Normal 2 5 4 5" xfId="2910" xr:uid="{00000000-0005-0000-0000-00009E040000}"/>
    <cellStyle name="Normal 2 5 4 5 2" xfId="6096" xr:uid="{82F3BA4F-E207-4B9A-9910-359101949C60}"/>
    <cellStyle name="Normal 2 5 4 5 2 2" xfId="25716" xr:uid="{ED5540AF-927E-4978-A626-22773E44B889}"/>
    <cellStyle name="Normal 2 5 4 5 2 3" xfId="28151" xr:uid="{B947B300-9284-4F02-B8DE-8739518CABA9}"/>
    <cellStyle name="Normal 2 5 4 5 2 4" xfId="15574" xr:uid="{F83BDE56-1621-49B9-95C9-8E09BCA53E9A}"/>
    <cellStyle name="Normal 2 5 4 5 3" xfId="8027" xr:uid="{58964821-1480-4CFF-BC1E-DEE28ABAA3A4}"/>
    <cellStyle name="Normal 2 5 4 5 3 2" xfId="27573" xr:uid="{3FCD6158-F55C-4A99-AFE8-AC0AD8F1C5FC}"/>
    <cellStyle name="Normal 2 5 4 5 3 3" xfId="18407" xr:uid="{2B12AB97-715F-4CA4-8118-7E048D4818B9}"/>
    <cellStyle name="Normal 2 5 4 5 4" xfId="10860" xr:uid="{322344A4-6370-448D-9A19-9FFF0A0EBB87}"/>
    <cellStyle name="Normal 2 5 4 5 4 2" xfId="21240" xr:uid="{BD3D013F-FB52-4781-ACDA-6CB9E0DFDAC2}"/>
    <cellStyle name="Normal 2 5 4 5 5" xfId="25008" xr:uid="{DBB906A4-FF99-44A3-B072-54C59F3AC677}"/>
    <cellStyle name="Normal 2 5 4 5 6" xfId="13425" xr:uid="{89C3CDA7-AD13-48C2-A787-E7820AD12A83}"/>
    <cellStyle name="Normal 2 5 4 6" xfId="2451" xr:uid="{00000000-0005-0000-0000-00009F040000}"/>
    <cellStyle name="Normal 2 5 4 6 2" xfId="5743" xr:uid="{01AA28DA-82FD-467D-B845-688DE3C577C9}"/>
    <cellStyle name="Normal 2 5 4 6 2 2" xfId="26720" xr:uid="{1F1772C2-D89B-42CA-99EC-EE93D20588DC}"/>
    <cellStyle name="Normal 2 5 4 6 2 3" xfId="15123" xr:uid="{4A88CE08-1C4A-461C-B06A-DAB10521AF1D}"/>
    <cellStyle name="Normal 2 5 4 6 3" xfId="7576" xr:uid="{85BF8BDC-C508-491C-B3C6-0293DB61FF09}"/>
    <cellStyle name="Normal 2 5 4 6 3 2" xfId="17956" xr:uid="{5B1A1E34-F1F5-40B8-8182-566002DFEC83}"/>
    <cellStyle name="Normal 2 5 4 6 4" xfId="10409" xr:uid="{A231B469-232B-4AC3-9BA9-13557F9698A4}"/>
    <cellStyle name="Normal 2 5 4 6 4 2" xfId="20789" xr:uid="{581BFFB7-F2DC-42A1-9FD8-3017C7ACE419}"/>
    <cellStyle name="Normal 2 5 4 6 5" xfId="22958" xr:uid="{08418D1B-1606-4AFE-A702-B20050467076}"/>
    <cellStyle name="Normal 2 5 4 6 6" xfId="12839" xr:uid="{F02D17FD-1E6F-458B-A1C6-7D0836E4FA05}"/>
    <cellStyle name="Normal 2 5 4 7" xfId="2205" xr:uid="{00000000-0005-0000-0000-000093040000}"/>
    <cellStyle name="Normal 2 5 4 7 2" xfId="7332" xr:uid="{76FB4F97-C557-4187-A6A1-DD18FD9DC2BC}"/>
    <cellStyle name="Normal 2 5 4 7 2 2" xfId="17712" xr:uid="{5DBBF08A-9324-4334-B237-F04D6D5C5324}"/>
    <cellStyle name="Normal 2 5 4 7 3" xfId="10165" xr:uid="{6CA286A1-3D3E-4B88-A600-03E8AA933411}"/>
    <cellStyle name="Normal 2 5 4 7 3 2" xfId="20545" xr:uid="{FC2443B2-1DCD-4E48-80DF-F9D548EFC27B}"/>
    <cellStyle name="Normal 2 5 4 7 4" xfId="23565" xr:uid="{E0153EB8-F150-4EB2-9768-23A91346042C}"/>
    <cellStyle name="Normal 2 5 4 7 5" xfId="14879" xr:uid="{33E111B5-39AB-47F9-AD6C-B963E736D7C1}"/>
    <cellStyle name="Normal 2 5 4 8" xfId="3945" xr:uid="{FCE84AC3-A42E-44D6-ACFD-6746D094449F}"/>
    <cellStyle name="Normal 2 5 4 8 2" xfId="8777" xr:uid="{689D8527-76D0-44A6-A103-A5584523EA58}"/>
    <cellStyle name="Normal 2 5 4 8 2 2" xfId="19157" xr:uid="{865D3EDE-D9F8-4849-8638-DF9B7FE9C26B}"/>
    <cellStyle name="Normal 2 5 4 8 3" xfId="11610" xr:uid="{BECE0860-AF21-493B-A6D3-4385EFE92B85}"/>
    <cellStyle name="Normal 2 5 4 8 3 2" xfId="21990" xr:uid="{F5092BC2-FB1C-4116-99C2-328FF80CD80C}"/>
    <cellStyle name="Normal 2 5 4 8 4" xfId="16324" xr:uid="{FDE69E20-2578-4DAD-82A7-9D3AF28CFA02}"/>
    <cellStyle name="Normal 2 5 4 9" xfId="5150" xr:uid="{69E00AE9-3840-4742-BD70-C16F595F6463}"/>
    <cellStyle name="Normal 2 5 4 9 2" xfId="14447" xr:uid="{666B43F1-6AEA-475C-9BCA-812F21795D68}"/>
    <cellStyle name="Normal 2 5 5" xfId="804" xr:uid="{00000000-0005-0000-0000-0000D0040000}"/>
    <cellStyle name="Normal 2 5 5 10" xfId="9738" xr:uid="{25B12A57-E01A-4D69-B103-01944B1F5B60}"/>
    <cellStyle name="Normal 2 5 5 10 2" xfId="20118" xr:uid="{3D2F8A98-9310-40FF-A621-67EB1D26F989}"/>
    <cellStyle name="Normal 2 5 5 11" xfId="23690" xr:uid="{FFC1CC40-2164-4803-8DCB-63637F628ECC}"/>
    <cellStyle name="Normal 2 5 5 12" xfId="12570" xr:uid="{8D9806FB-F064-4F62-A65F-BCB332ACA626}"/>
    <cellStyle name="Normal 2 5 5 2" xfId="805" xr:uid="{00000000-0005-0000-0000-0000D1040000}"/>
    <cellStyle name="Normal 2 5 5 2 2" xfId="806" xr:uid="{00000000-0005-0000-0000-0000D2040000}"/>
    <cellStyle name="Normal 2 5 5 2 2 2" xfId="5157" xr:uid="{E4B2A9DC-582B-4F55-9A01-4E2F555AEC5F}"/>
    <cellStyle name="Normal 2 5 5 2 2 2 2" xfId="25675" xr:uid="{05F2C159-3DE3-4AE9-834D-4BEE22F5B177}"/>
    <cellStyle name="Normal 2 5 5 2 2 2 3" xfId="27075" xr:uid="{E0F32341-9C91-4C31-9C59-F218A4623226}"/>
    <cellStyle name="Normal 2 5 5 2 2 2 4" xfId="14454" xr:uid="{39357364-8AC4-4EE6-9889-F524869D438A}"/>
    <cellStyle name="Normal 2 5 5 2 2 3" xfId="6907" xr:uid="{0F15B9DC-FF63-4B34-BBEA-DB66AB1B5CA0}"/>
    <cellStyle name="Normal 2 5 5 2 2 3 2" xfId="27599" xr:uid="{BB063906-2095-4817-B9F7-5DC408AE9E4F}"/>
    <cellStyle name="Normal 2 5 5 2 2 3 3" xfId="28635" xr:uid="{2BA02F08-B258-425A-A010-B1546EEBA161}"/>
    <cellStyle name="Normal 2 5 5 2 2 3 4" xfId="17287" xr:uid="{5E8AC5CE-5089-4B39-9FAC-DFBDA6E02A98}"/>
    <cellStyle name="Normal 2 5 5 2 2 4" xfId="9740" xr:uid="{5A2F8EB4-5643-4570-9FE1-F0F031665C2A}"/>
    <cellStyle name="Normal 2 5 5 2 2 4 2" xfId="29398" xr:uid="{00692C25-6D45-4B77-A7AB-87FA4AF12D4B}"/>
    <cellStyle name="Normal 2 5 5 2 2 4 3" xfId="20120" xr:uid="{A704B41A-EB47-4AD2-BD7C-903D2864E934}"/>
    <cellStyle name="Normal 2 5 5 2 2 5" xfId="24774" xr:uid="{28DEBFA8-394C-4FF4-933C-F9077E12D851}"/>
    <cellStyle name="Normal 2 5 5 2 2 6" xfId="13778" xr:uid="{8BAC12EE-1A3B-44CF-A790-EFBF3FE73BC5}"/>
    <cellStyle name="Normal 2 5 5 2 3" xfId="2745" xr:uid="{00000000-0005-0000-0000-0000A3040000}"/>
    <cellStyle name="Normal 2 5 5 2 3 2" xfId="5963" xr:uid="{56366823-1D59-4259-945F-8F38B6326D03}"/>
    <cellStyle name="Normal 2 5 5 2 3 2 2" xfId="27949" xr:uid="{DA4AE47D-0BBD-4E15-BE53-1FB7D61FC10B}"/>
    <cellStyle name="Normal 2 5 5 2 3 2 3" xfId="15416" xr:uid="{7FEBD8A0-FE79-4BA7-A602-B1D99217517A}"/>
    <cellStyle name="Normal 2 5 5 2 3 3" xfId="7869" xr:uid="{2D3488C1-607B-4B74-A36B-4651CFF59756}"/>
    <cellStyle name="Normal 2 5 5 2 3 3 2" xfId="18249" xr:uid="{7D4E7861-73EC-46ED-95BA-5C4ADD31208D}"/>
    <cellStyle name="Normal 2 5 5 2 3 4" xfId="10702" xr:uid="{886ADC12-704C-4686-A78B-6A81205343BF}"/>
    <cellStyle name="Normal 2 5 5 2 3 4 2" xfId="21082" xr:uid="{55EFF2CD-C8E8-44C9-B4DD-BAD7B5E54D2C}"/>
    <cellStyle name="Normal 2 5 5 2 3 5" xfId="24917" xr:uid="{3AB73BA5-C584-4DFE-9B25-CF46E0D80100}"/>
    <cellStyle name="Normal 2 5 5 2 3 6" xfId="13186" xr:uid="{F9627F31-EA33-46EE-90D0-B661B3464917}"/>
    <cellStyle name="Normal 2 5 5 2 4" xfId="4170" xr:uid="{01146833-4B57-4ED5-BB9C-C716F4DA5178}"/>
    <cellStyle name="Normal 2 5 5 2 4 2" xfId="8942" xr:uid="{987E1115-D183-47A1-A5EF-D2BC195641EB}"/>
    <cellStyle name="Normal 2 5 5 2 4 2 2" xfId="29035" xr:uid="{253D3476-2FDD-4EF7-8CEB-E4E65439E1EB}"/>
    <cellStyle name="Normal 2 5 5 2 4 2 3" xfId="19322" xr:uid="{E6D2F63C-E15D-4754-81ED-31F6A6C18E83}"/>
    <cellStyle name="Normal 2 5 5 2 4 3" xfId="11775" xr:uid="{238DB489-BBA8-427C-B1ED-753DEA94FCC0}"/>
    <cellStyle name="Normal 2 5 5 2 4 3 2" xfId="22155" xr:uid="{86432B90-59F4-43FF-8900-0658A11B8AD1}"/>
    <cellStyle name="Normal 2 5 5 2 4 4" xfId="24331" xr:uid="{A134472F-4F0C-4B36-89AC-E882025ED22F}"/>
    <cellStyle name="Normal 2 5 5 2 4 5" xfId="16489" xr:uid="{BC840C62-7931-4908-B05E-8878F6D5BE02}"/>
    <cellStyle name="Normal 2 5 5 2 5" xfId="5156" xr:uid="{8D8DB419-A577-4C87-85B3-8E77FEA28754}"/>
    <cellStyle name="Normal 2 5 5 2 5 2" xfId="26220" xr:uid="{0B4E32D5-20C8-4ABE-9578-A416367360DB}"/>
    <cellStyle name="Normal 2 5 5 2 5 3" xfId="14453" xr:uid="{CB357D9E-C48B-4566-9649-283D305F8546}"/>
    <cellStyle name="Normal 2 5 5 2 6" xfId="6906" xr:uid="{FD52F4DB-C700-4971-8543-2462E176B89D}"/>
    <cellStyle name="Normal 2 5 5 2 6 2" xfId="17286" xr:uid="{CB4915F8-72F2-4AAF-BD9C-0336461E94C6}"/>
    <cellStyle name="Normal 2 5 5 2 7" xfId="9739" xr:uid="{87680FF5-81D1-4C2C-A4D7-75E52405DD48}"/>
    <cellStyle name="Normal 2 5 5 2 7 2" xfId="20119" xr:uid="{8ED05A9E-B87A-4474-B4E5-92C8203103D6}"/>
    <cellStyle name="Normal 2 5 5 2 8" xfId="23256" xr:uid="{6F526BDC-8D93-4CA2-BE0C-F2116A473742}"/>
    <cellStyle name="Normal 2 5 5 2 9" xfId="12728" xr:uid="{4393172E-B977-4BFD-9CBB-45548A785D2D}"/>
    <cellStyle name="Normal 2 5 5 3" xfId="807" xr:uid="{00000000-0005-0000-0000-0000D3040000}"/>
    <cellStyle name="Normal 2 5 5 3 2" xfId="4487" xr:uid="{191D5304-2252-407A-9F2F-C5169E3303B7}"/>
    <cellStyle name="Normal 2 5 5 3 2 2" xfId="9259" xr:uid="{3374D08B-9E7E-417E-85CE-960300A98FF7}"/>
    <cellStyle name="Normal 2 5 5 3 2 2 2" xfId="29246" xr:uid="{67EF28EC-1281-48F9-9714-DA45D7F343B0}"/>
    <cellStyle name="Normal 2 5 5 3 2 2 3" xfId="19639" xr:uid="{1AE8119A-1E32-495A-9E96-17F3F3C26B7E}"/>
    <cellStyle name="Normal 2 5 5 3 2 3" xfId="12092" xr:uid="{FD263DEC-19CA-42C9-B0CF-1372320E17FC}"/>
    <cellStyle name="Normal 2 5 5 3 2 3 2" xfId="22472" xr:uid="{A734C87D-1856-47B5-82DB-A492D3B3CA73}"/>
    <cellStyle name="Normal 2 5 5 3 2 4" xfId="25656" xr:uid="{5CC917C6-B20D-4A15-98EC-39307646EEC9}"/>
    <cellStyle name="Normal 2 5 5 3 2 5" xfId="16806" xr:uid="{EE13CA3C-0AC0-45AB-A3D7-00B192BA0EAC}"/>
    <cellStyle name="Normal 2 5 5 3 3" xfId="5158" xr:uid="{2FD359F9-0260-41C0-8B6C-193FE44FC7F7}"/>
    <cellStyle name="Normal 2 5 5 3 3 2" xfId="24143" xr:uid="{8243E976-362A-490C-ADBF-9D69A88FDAE2}"/>
    <cellStyle name="Normal 2 5 5 3 3 3" xfId="28703" xr:uid="{BB72FBDB-62A7-4935-A335-B18AB8140F0B}"/>
    <cellStyle name="Normal 2 5 5 3 3 4" xfId="14455" xr:uid="{6774E968-FF01-46F8-818E-5F6444BCD5F2}"/>
    <cellStyle name="Normal 2 5 5 3 4" xfId="6908" xr:uid="{03100050-60A7-436A-A4B1-C230ED560312}"/>
    <cellStyle name="Normal 2 5 5 3 4 2" xfId="24591" xr:uid="{72BADDE7-E342-49AD-B407-03B19458F00D}"/>
    <cellStyle name="Normal 2 5 5 3 4 3" xfId="26088" xr:uid="{21D00A71-A155-4754-B813-A137C4A7D1A9}"/>
    <cellStyle name="Normal 2 5 5 3 4 4" xfId="17288" xr:uid="{3D5887B5-0C78-4532-938D-B6883292D212}"/>
    <cellStyle name="Normal 2 5 5 3 5" xfId="9741" xr:uid="{C8D474EF-47D4-4C9B-A8F0-5822422A0989}"/>
    <cellStyle name="Normal 2 5 5 3 5 2" xfId="29399" xr:uid="{F33B7BCD-EEF5-4CFD-8501-64A2C3D7626C}"/>
    <cellStyle name="Normal 2 5 5 3 5 3" xfId="20121" xr:uid="{F5561920-D92C-46DE-805C-D1A4400C9246}"/>
    <cellStyle name="Normal 2 5 5 3 6" xfId="24113" xr:uid="{1558BF14-0991-45EB-A8A0-A54A9F7B67CF}"/>
    <cellStyle name="Normal 2 5 5 3 7" xfId="13779" xr:uid="{F77CD249-A86A-49E5-A77C-E453DCCBE8B6}"/>
    <cellStyle name="Normal 2 5 5 4" xfId="808" xr:uid="{00000000-0005-0000-0000-0000D4040000}"/>
    <cellStyle name="Normal 2 5 5 4 2" xfId="5159" xr:uid="{6D1D414A-CE50-456F-8C49-760601DA2E06}"/>
    <cellStyle name="Normal 2 5 5 4 2 2" xfId="22860" xr:uid="{3C224F4A-0DB5-40E6-86B3-5ED639DBC91A}"/>
    <cellStyle name="Normal 2 5 5 4 2 3" xfId="28647" xr:uid="{57A2BC08-CDBC-4928-A843-E101DB341CB4}"/>
    <cellStyle name="Normal 2 5 5 4 2 4" xfId="14456" xr:uid="{31AD36F2-4296-49C8-98D7-7E079A6919C8}"/>
    <cellStyle name="Normal 2 5 5 4 3" xfId="6909" xr:uid="{B7E5FDCD-8734-465C-B37F-2240D2E10103}"/>
    <cellStyle name="Normal 2 5 5 4 3 2" xfId="27491" xr:uid="{09496E9D-914A-4116-A437-9A8141488D37}"/>
    <cellStyle name="Normal 2 5 5 4 3 3" xfId="17289" xr:uid="{1C70BFF1-E58F-487A-8E99-F0B5233B39AF}"/>
    <cellStyle name="Normal 2 5 5 4 4" xfId="9742" xr:uid="{E85922E4-1D79-42A8-88AF-B706E9AE9261}"/>
    <cellStyle name="Normal 2 5 5 4 4 2" xfId="20122" xr:uid="{49AB2CEE-D5CD-4CE6-B735-18026E5AB2BD}"/>
    <cellStyle name="Normal 2 5 5 4 5" xfId="24670" xr:uid="{096666E4-7CB5-40BE-BFB0-6575E6AC2A48}"/>
    <cellStyle name="Normal 2 5 5 4 6" xfId="13426" xr:uid="{A99E2888-EADF-45AF-9B36-96131DB17096}"/>
    <cellStyle name="Normal 2 5 5 5" xfId="2511" xr:uid="{00000000-0005-0000-0000-0000A6040000}"/>
    <cellStyle name="Normal 2 5 5 5 2" xfId="5789" xr:uid="{FFF60220-2786-411A-9B50-E225FE6F36F5}"/>
    <cellStyle name="Normal 2 5 5 5 2 2" xfId="27130" xr:uid="{049A9345-1A3E-4FB5-9036-C28462255F0D}"/>
    <cellStyle name="Normal 2 5 5 5 2 3" xfId="15183" xr:uid="{6ED711E2-CAF3-4922-B860-D26E76152B0F}"/>
    <cellStyle name="Normal 2 5 5 5 3" xfId="7636" xr:uid="{8C412F03-3421-40A2-8714-A3D8920E6471}"/>
    <cellStyle name="Normal 2 5 5 5 3 2" xfId="18016" xr:uid="{2F416906-81F2-40D7-8B7B-7E893B5AE1D9}"/>
    <cellStyle name="Normal 2 5 5 5 4" xfId="10469" xr:uid="{B8EC647C-D67B-4C93-953A-43AEBF4EE549}"/>
    <cellStyle name="Normal 2 5 5 5 4 2" xfId="20849" xr:uid="{5911B648-2C07-4037-BB52-5BDD180633B0}"/>
    <cellStyle name="Normal 2 5 5 5 5" xfId="25007" xr:uid="{922CF97B-09FC-43DA-A5EF-FB3E7E9160B0}"/>
    <cellStyle name="Normal 2 5 5 5 6" xfId="12899" xr:uid="{3658C039-508D-4EC0-99B4-84299BFEA525}"/>
    <cellStyle name="Normal 2 5 5 6" xfId="2336" xr:uid="{00000000-0005-0000-0000-0000A0040000}"/>
    <cellStyle name="Normal 2 5 5 6 2" xfId="7463" xr:uid="{57926AC5-6E4B-43A3-8C65-7B2C057D4C82}"/>
    <cellStyle name="Normal 2 5 5 6 2 2" xfId="28669" xr:uid="{60F91A4A-E8B1-41DE-95B0-919E0B327C4E}"/>
    <cellStyle name="Normal 2 5 5 6 2 3" xfId="17843" xr:uid="{69D2B5F7-D825-4AA8-B391-E5230B93471C}"/>
    <cellStyle name="Normal 2 5 5 6 3" xfId="10296" xr:uid="{C2179902-CDB0-4A1A-B237-4EB459DC62C0}"/>
    <cellStyle name="Normal 2 5 5 6 3 2" xfId="20676" xr:uid="{95765E09-A067-4D27-B847-7163FBAD6A66}"/>
    <cellStyle name="Normal 2 5 5 6 4" xfId="23535" xr:uid="{96D6EEA7-A537-4F4A-832E-D68AB5BF6E5F}"/>
    <cellStyle name="Normal 2 5 5 6 5" xfId="15010" xr:uid="{5A2B3A4D-2CE3-450A-9DCC-3A4FF764A548}"/>
    <cellStyle name="Normal 2 5 5 7" xfId="3946" xr:uid="{EF085D8D-28F0-466A-BBF2-EED4A39AFFD2}"/>
    <cellStyle name="Normal 2 5 5 7 2" xfId="8778" xr:uid="{CA52A4E3-0621-44FD-909F-CC18099E41F4}"/>
    <cellStyle name="Normal 2 5 5 7 2 2" xfId="19158" xr:uid="{970252EB-210E-4296-AFBB-D75F9CCCAEFF}"/>
    <cellStyle name="Normal 2 5 5 7 3" xfId="11611" xr:uid="{2A1D49EC-593F-4AC0-B416-5873F09EB11C}"/>
    <cellStyle name="Normal 2 5 5 7 3 2" xfId="21991" xr:uid="{630AA5E5-BD14-4C57-85F7-AE3482E3B782}"/>
    <cellStyle name="Normal 2 5 5 7 4" xfId="27656" xr:uid="{53950138-3F82-479C-8C91-FE240C438FE1}"/>
    <cellStyle name="Normal 2 5 5 7 5" xfId="16325" xr:uid="{18281AEF-7046-46C3-B4A5-18EF338E06BB}"/>
    <cellStyle name="Normal 2 5 5 8" xfId="5155" xr:uid="{7DBACFB2-6346-48C9-85E2-8C057E240FB7}"/>
    <cellStyle name="Normal 2 5 5 8 2" xfId="14452" xr:uid="{DEB9018E-24E2-4ABC-85A9-9D75899727C0}"/>
    <cellStyle name="Normal 2 5 5 9" xfId="6905" xr:uid="{3EE8168B-B675-4A9E-B2BF-348E84C5F0D0}"/>
    <cellStyle name="Normal 2 5 5 9 2" xfId="17285" xr:uid="{60885E3C-2268-4B3E-82B4-199A69B7F15A}"/>
    <cellStyle name="Normal 2 5 6" xfId="809" xr:uid="{00000000-0005-0000-0000-0000D5040000}"/>
    <cellStyle name="Normal 2 5 6 10" xfId="9743" xr:uid="{E647F6A0-AA55-4642-8B1A-5907D03C6043}"/>
    <cellStyle name="Normal 2 5 6 10 2" xfId="20123" xr:uid="{799EE20D-967E-48D8-A554-5FF94DA07D60}"/>
    <cellStyle name="Normal 2 5 6 11" xfId="24496" xr:uid="{08F54CFD-D446-4130-8002-ACBDE1C687DE}"/>
    <cellStyle name="Normal 2 5 6 12" xfId="12571" xr:uid="{D006A9F5-CDF7-4863-BAFB-18C352EC2AAE}"/>
    <cellStyle name="Normal 2 5 6 2" xfId="810" xr:uid="{00000000-0005-0000-0000-0000D6040000}"/>
    <cellStyle name="Normal 2 5 6 2 2" xfId="811" xr:uid="{00000000-0005-0000-0000-0000D7040000}"/>
    <cellStyle name="Normal 2 5 6 2 2 2" xfId="5162" xr:uid="{F7783696-BA91-4035-9991-FCD5ED4764BA}"/>
    <cellStyle name="Normal 2 5 6 2 2 2 2" xfId="23133" xr:uid="{39AD109F-AA1C-4B13-8D11-D0204ACF839D}"/>
    <cellStyle name="Normal 2 5 6 2 2 2 3" xfId="26668" xr:uid="{189EA8B2-EE50-405F-803B-5E12B1EEE24C}"/>
    <cellStyle name="Normal 2 5 6 2 2 2 4" xfId="14459" xr:uid="{71149186-853F-411A-9B4D-9C718DE28DA4}"/>
    <cellStyle name="Normal 2 5 6 2 2 3" xfId="6912" xr:uid="{E522E7DC-73F8-4F04-B758-6934AC101907}"/>
    <cellStyle name="Normal 2 5 6 2 2 3 2" xfId="27600" xr:uid="{51B1B0F4-C357-417D-BD02-C5091349C45B}"/>
    <cellStyle name="Normal 2 5 6 2 2 3 3" xfId="27082" xr:uid="{499384BA-6A41-4563-9C34-49C32AA8493F}"/>
    <cellStyle name="Normal 2 5 6 2 2 3 4" xfId="17292" xr:uid="{13735354-3337-4563-8786-AD14C0D03D21}"/>
    <cellStyle name="Normal 2 5 6 2 2 4" xfId="9745" xr:uid="{C7FD1E7E-7AA2-4F79-8594-D7727377F753}"/>
    <cellStyle name="Normal 2 5 6 2 2 4 2" xfId="29400" xr:uid="{FD78A985-A23C-40CD-AA3B-B6AB1C7B6782}"/>
    <cellStyle name="Normal 2 5 6 2 2 4 3" xfId="20125" xr:uid="{E59AC640-1BFA-478A-BE11-676A567264EF}"/>
    <cellStyle name="Normal 2 5 6 2 2 5" xfId="23772" xr:uid="{AA0452BB-4774-42F6-B9FC-DCBA94F93C4D}"/>
    <cellStyle name="Normal 2 5 6 2 2 6" xfId="13780" xr:uid="{8E6833F2-7012-4919-8CB0-1B8040C9A082}"/>
    <cellStyle name="Normal 2 5 6 2 3" xfId="2746" xr:uid="{00000000-0005-0000-0000-0000AA040000}"/>
    <cellStyle name="Normal 2 5 6 2 3 2" xfId="5964" xr:uid="{5AD3EB0F-55A0-4193-B99F-0A4B83A6B386}"/>
    <cellStyle name="Normal 2 5 6 2 3 2 2" xfId="26047" xr:uid="{F3FAAF56-BD20-4265-ACC7-D113767692D9}"/>
    <cellStyle name="Normal 2 5 6 2 3 2 3" xfId="15417" xr:uid="{593A3771-F3F3-4C2F-BD05-965E5D230ECC}"/>
    <cellStyle name="Normal 2 5 6 2 3 3" xfId="7870" xr:uid="{CE435B7E-3D91-4800-B01D-30190F28995D}"/>
    <cellStyle name="Normal 2 5 6 2 3 3 2" xfId="18250" xr:uid="{0057DEFD-DF6F-493C-908D-19F4665E2493}"/>
    <cellStyle name="Normal 2 5 6 2 3 4" xfId="10703" xr:uid="{FBD18F8E-9092-4773-9FEB-17153209D404}"/>
    <cellStyle name="Normal 2 5 6 2 3 4 2" xfId="21083" xr:uid="{28A1C5C3-337F-4AB4-A40F-B8D98E69D42B}"/>
    <cellStyle name="Normal 2 5 6 2 3 5" xfId="24525" xr:uid="{69E51C89-7C9B-40BB-8265-ED1106437471}"/>
    <cellStyle name="Normal 2 5 6 2 3 6" xfId="13187" xr:uid="{69B771A7-1FE4-47C6-8EE8-0468B2EBCFF7}"/>
    <cellStyle name="Normal 2 5 6 2 4" xfId="4171" xr:uid="{468F8C98-F069-4C30-B20D-4EDDD61853C6}"/>
    <cellStyle name="Normal 2 5 6 2 4 2" xfId="8943" xr:uid="{3C07AE65-6C1E-469D-A796-B29C4E8F435D}"/>
    <cellStyle name="Normal 2 5 6 2 4 2 2" xfId="29036" xr:uid="{8B50EBCC-5682-4DCB-AF84-E9874895EDF6}"/>
    <cellStyle name="Normal 2 5 6 2 4 2 3" xfId="19323" xr:uid="{340F7BEB-2B03-40A0-92EA-8B24E7B2B530}"/>
    <cellStyle name="Normal 2 5 6 2 4 3" xfId="11776" xr:uid="{5C06D9C0-A551-4428-83CA-225306F6804B}"/>
    <cellStyle name="Normal 2 5 6 2 4 3 2" xfId="22156" xr:uid="{7FCBB29D-E41D-4560-8452-0F80E9FA145E}"/>
    <cellStyle name="Normal 2 5 6 2 4 4" xfId="24144" xr:uid="{80A6AC0C-C184-4AEB-AD7E-74DD7E264942}"/>
    <cellStyle name="Normal 2 5 6 2 4 5" xfId="16490" xr:uid="{C654EA87-A17D-43CD-94B0-BD5410B86DCE}"/>
    <cellStyle name="Normal 2 5 6 2 5" xfId="5161" xr:uid="{BCD21F37-0CA3-4ACD-BE2D-9BE2F599701D}"/>
    <cellStyle name="Normal 2 5 6 2 5 2" xfId="27231" xr:uid="{A0A5AC45-5E2B-4A9C-A967-7707BCCE0E9B}"/>
    <cellStyle name="Normal 2 5 6 2 5 3" xfId="14458" xr:uid="{7634AFDC-A55D-43CC-AEA8-12EAF20DD7FC}"/>
    <cellStyle name="Normal 2 5 6 2 6" xfId="6911" xr:uid="{2938A14E-2CE9-495D-A995-8C7367A244A7}"/>
    <cellStyle name="Normal 2 5 6 2 6 2" xfId="17291" xr:uid="{C8B9F7F4-07FA-4E6B-B487-F46767231431}"/>
    <cellStyle name="Normal 2 5 6 2 7" xfId="9744" xr:uid="{F7F33E34-2320-49C4-B316-3989FF3DBBD8}"/>
    <cellStyle name="Normal 2 5 6 2 7 2" xfId="20124" xr:uid="{D4BA64FD-61F6-4CAD-9E81-2F675D968DDC}"/>
    <cellStyle name="Normal 2 5 6 2 8" xfId="25537" xr:uid="{23799D15-3FD3-459D-BF5E-823E455FBD63}"/>
    <cellStyle name="Normal 2 5 6 2 9" xfId="12729" xr:uid="{8B129022-E842-4CF5-8F81-35C448F71090}"/>
    <cellStyle name="Normal 2 5 6 3" xfId="812" xr:uid="{00000000-0005-0000-0000-0000D8040000}"/>
    <cellStyle name="Normal 2 5 6 3 2" xfId="4488" xr:uid="{B3A1ADE1-A789-4D80-9D7F-9CD90D1970AB}"/>
    <cellStyle name="Normal 2 5 6 3 2 2" xfId="9260" xr:uid="{BB1F39FD-4F88-4726-B049-48262EE4DBFD}"/>
    <cellStyle name="Normal 2 5 6 3 2 2 2" xfId="29247" xr:uid="{DC146D67-3B6C-49EF-AF17-0007CF7B2B3C}"/>
    <cellStyle name="Normal 2 5 6 3 2 2 3" xfId="19640" xr:uid="{41906DF1-2A53-4B39-9CF6-7E7FC938F6C6}"/>
    <cellStyle name="Normal 2 5 6 3 2 3" xfId="12093" xr:uid="{CFAA8862-E2E2-47CB-A863-B4E1751A9859}"/>
    <cellStyle name="Normal 2 5 6 3 2 3 2" xfId="22473" xr:uid="{32594672-1082-4272-819E-D4957F3EB5E0}"/>
    <cellStyle name="Normal 2 5 6 3 2 4" xfId="25120" xr:uid="{6B086E71-DC77-4112-A649-22379E72209C}"/>
    <cellStyle name="Normal 2 5 6 3 2 5" xfId="16807" xr:uid="{4139A793-79BB-4B2A-91A6-5EBDAC9E072C}"/>
    <cellStyle name="Normal 2 5 6 3 3" xfId="5163" xr:uid="{B6ED6CCB-18F6-4DD2-8BC3-B96CD4195331}"/>
    <cellStyle name="Normal 2 5 6 3 3 2" xfId="26800" xr:uid="{E675E9C9-E5B5-49C1-BAA0-383CE5F0681E}"/>
    <cellStyle name="Normal 2 5 6 3 3 3" xfId="27749" xr:uid="{0B1514A7-1C4A-4D2C-968E-E610E2AF131E}"/>
    <cellStyle name="Normal 2 5 6 3 3 4" xfId="14460" xr:uid="{398E7279-C1DA-4365-94B9-89CFE882DA92}"/>
    <cellStyle name="Normal 2 5 6 3 4" xfId="6913" xr:uid="{9CF2DFCB-0B7C-45DA-A00E-F11E5A07CA4C}"/>
    <cellStyle name="Normal 2 5 6 3 4 2" xfId="27898" xr:uid="{6C8EF23C-23C8-4098-91DE-7E4C48FC6EE1}"/>
    <cellStyle name="Normal 2 5 6 3 4 3" xfId="28575" xr:uid="{4A7D326D-8E84-4E02-BFAE-50977B647D39}"/>
    <cellStyle name="Normal 2 5 6 3 4 4" xfId="17293" xr:uid="{4CFCBA14-C4E9-4D8D-BF04-23FA1F0C23D1}"/>
    <cellStyle name="Normal 2 5 6 3 5" xfId="9746" xr:uid="{EC6F99EB-EA78-44D8-8450-FF21D4492BB7}"/>
    <cellStyle name="Normal 2 5 6 3 5 2" xfId="29401" xr:uid="{0DDD90E9-666E-4C0F-B6FD-D1F25453D04F}"/>
    <cellStyle name="Normal 2 5 6 3 5 3" xfId="20126" xr:uid="{E33FA4E8-75AA-404D-88E5-2C6C0F487917}"/>
    <cellStyle name="Normal 2 5 6 3 6" xfId="24433" xr:uid="{BAFCFC8E-A3FC-44C5-A554-810DD9E1181C}"/>
    <cellStyle name="Normal 2 5 6 3 7" xfId="13781" xr:uid="{AABED0DE-DA74-4CF5-AD07-5B8A0CAAF3D1}"/>
    <cellStyle name="Normal 2 5 6 4" xfId="813" xr:uid="{00000000-0005-0000-0000-0000D9040000}"/>
    <cellStyle name="Normal 2 5 6 4 2" xfId="5164" xr:uid="{2EED1908-67AF-4BF9-A22D-A02BFAA9EA49}"/>
    <cellStyle name="Normal 2 5 6 4 2 2" xfId="25635" xr:uid="{DE70DFCE-68B9-4548-82C4-81426A2E52B2}"/>
    <cellStyle name="Normal 2 5 6 4 2 3" xfId="27753" xr:uid="{875D9C06-8A7A-4F2B-8200-1E6500CBF0D8}"/>
    <cellStyle name="Normal 2 5 6 4 2 4" xfId="14461" xr:uid="{5589403F-483E-4AA1-95BD-131F1D9D0150}"/>
    <cellStyle name="Normal 2 5 6 4 3" xfId="6914" xr:uid="{E374B837-8176-423D-8660-6D02A228E049}"/>
    <cellStyle name="Normal 2 5 6 4 3 2" xfId="27810" xr:uid="{58AC779F-8147-46B5-B25C-A348491B40EB}"/>
    <cellStyle name="Normal 2 5 6 4 3 3" xfId="17294" xr:uid="{B9A0940A-3AD4-463D-9C85-1D43B8C761E2}"/>
    <cellStyle name="Normal 2 5 6 4 4" xfId="9747" xr:uid="{AE3BCF6D-F51F-419E-93B4-AC61634FEE93}"/>
    <cellStyle name="Normal 2 5 6 4 4 2" xfId="20127" xr:uid="{E8C2213E-0914-43AA-88BE-E77305A7B81B}"/>
    <cellStyle name="Normal 2 5 6 4 5" xfId="24656" xr:uid="{653AE55E-4F69-4F74-A475-C25B2410ABC3}"/>
    <cellStyle name="Normal 2 5 6 4 6" xfId="13427" xr:uid="{41BBA974-C802-4600-8ADC-6D323B2F6DFE}"/>
    <cellStyle name="Normal 2 5 6 5" xfId="2571" xr:uid="{00000000-0005-0000-0000-0000AD040000}"/>
    <cellStyle name="Normal 2 5 6 5 2" xfId="5838" xr:uid="{396B18D2-0248-4D0C-94CE-1E15E30FAB3E}"/>
    <cellStyle name="Normal 2 5 6 5 2 2" xfId="26424" xr:uid="{D6A82BEC-47F7-4D35-95A1-5F0E6BBE6154}"/>
    <cellStyle name="Normal 2 5 6 5 2 3" xfId="15243" xr:uid="{C235AA02-DAD8-42A6-996B-6D0C224E6E36}"/>
    <cellStyle name="Normal 2 5 6 5 3" xfId="7696" xr:uid="{6D751735-06AC-497B-96C2-5BAE0FA91DA6}"/>
    <cellStyle name="Normal 2 5 6 5 3 2" xfId="18076" xr:uid="{F488D38A-3567-482A-B0DC-5032FCE973D8}"/>
    <cellStyle name="Normal 2 5 6 5 4" xfId="10529" xr:uid="{69BA77E9-E489-4BDE-9BFA-BE463FD6F086}"/>
    <cellStyle name="Normal 2 5 6 5 4 2" xfId="20909" xr:uid="{DB8D6011-850E-4248-997E-D64ACC70B29C}"/>
    <cellStyle name="Normal 2 5 6 5 5" xfId="25372" xr:uid="{2428CB0A-2075-47FA-BD75-893BD251E405}"/>
    <cellStyle name="Normal 2 5 6 5 6" xfId="12959" xr:uid="{B3E79A95-7E45-4BBE-8139-AC5A8949078F}"/>
    <cellStyle name="Normal 2 5 6 6" xfId="2337" xr:uid="{00000000-0005-0000-0000-0000A7040000}"/>
    <cellStyle name="Normal 2 5 6 6 2" xfId="7464" xr:uid="{912A32E9-CAE1-4A74-9950-D92D57BAA7F7}"/>
    <cellStyle name="Normal 2 5 6 6 2 2" xfId="27150" xr:uid="{61860902-6BF2-44FA-A1C5-18D58D3C9CB0}"/>
    <cellStyle name="Normal 2 5 6 6 2 3" xfId="17844" xr:uid="{FB58D4AB-0201-4134-8F4A-163E54CF01DF}"/>
    <cellStyle name="Normal 2 5 6 6 3" xfId="10297" xr:uid="{F0E657DE-362D-40FB-A717-6D816FFC4AE1}"/>
    <cellStyle name="Normal 2 5 6 6 3 2" xfId="20677" xr:uid="{64293C1C-F1B0-4679-8401-3242F5DDFBEE}"/>
    <cellStyle name="Normal 2 5 6 6 4" xfId="23848" xr:uid="{C48EFEF4-1061-4E23-AE99-7D9B018C553D}"/>
    <cellStyle name="Normal 2 5 6 6 5" xfId="15011" xr:uid="{DE256D3C-40E2-49AB-BE7F-6E86B468C0E8}"/>
    <cellStyle name="Normal 2 5 6 7" xfId="3947" xr:uid="{76E8A881-6AE3-4488-8195-9627BF6D6727}"/>
    <cellStyle name="Normal 2 5 6 7 2" xfId="8779" xr:uid="{0DDF7CD2-90B2-4262-B5F3-451CF99BF985}"/>
    <cellStyle name="Normal 2 5 6 7 2 2" xfId="19159" xr:uid="{DFE5D1F1-7C54-415F-A686-E43CB4A0485C}"/>
    <cellStyle name="Normal 2 5 6 7 3" xfId="11612" xr:uid="{6B5AA8E9-538B-4A51-BC76-F982EC52FBB0}"/>
    <cellStyle name="Normal 2 5 6 7 3 2" xfId="21992" xr:uid="{B70954B3-F3DC-497B-9441-0B59DE8A693C}"/>
    <cellStyle name="Normal 2 5 6 7 4" xfId="26656" xr:uid="{2BD1EBAE-EBE5-4B32-81CA-ABE0E74369EB}"/>
    <cellStyle name="Normal 2 5 6 7 5" xfId="16326" xr:uid="{E3733107-DC77-4706-912A-66E85484C16D}"/>
    <cellStyle name="Normal 2 5 6 8" xfId="5160" xr:uid="{7D9E3B92-ACB1-4AE4-93E5-41599DD599B5}"/>
    <cellStyle name="Normal 2 5 6 8 2" xfId="14457" xr:uid="{912C215C-59AE-4B8A-A919-6955DA060220}"/>
    <cellStyle name="Normal 2 5 6 9" xfId="6910" xr:uid="{46BB68E6-E300-46CF-AD37-06A0015EF9F5}"/>
    <cellStyle name="Normal 2 5 6 9 2" xfId="17290" xr:uid="{599356A6-6502-4CFB-BAAA-3BB618513075}"/>
    <cellStyle name="Normal 2 5 7" xfId="814" xr:uid="{00000000-0005-0000-0000-0000DA040000}"/>
    <cellStyle name="Normal 2 5 7 10" xfId="12572" xr:uid="{3872BEEC-669F-4021-BAFE-C9CEED91AE29}"/>
    <cellStyle name="Normal 2 5 7 2" xfId="815" xr:uid="{00000000-0005-0000-0000-0000DB040000}"/>
    <cellStyle name="Normal 2 5 7 2 2" xfId="2911" xr:uid="{00000000-0005-0000-0000-0000B0040000}"/>
    <cellStyle name="Normal 2 5 7 2 2 2" xfId="6097" xr:uid="{FA80A102-18ED-414D-B27C-9353D338448C}"/>
    <cellStyle name="Normal 2 5 7 2 2 2 2" xfId="27820" xr:uid="{550BE74C-98F0-458B-84B6-F9AA5353B803}"/>
    <cellStyle name="Normal 2 5 7 2 2 2 3" xfId="27512" xr:uid="{66B8E7A9-047F-4D10-823B-1F07C00CEE0D}"/>
    <cellStyle name="Normal 2 5 7 2 2 2 4" xfId="15575" xr:uid="{94FE082E-9F2B-40D6-A7B0-165E6B8592BE}"/>
    <cellStyle name="Normal 2 5 7 2 2 3" xfId="8028" xr:uid="{D09942F2-BB55-43B0-85BF-29DB837C7E71}"/>
    <cellStyle name="Normal 2 5 7 2 2 3 2" xfId="26133" xr:uid="{5887ABB2-282D-44E7-BC2D-B437A529A992}"/>
    <cellStyle name="Normal 2 5 7 2 2 3 3" xfId="18408" xr:uid="{B05DDA15-E438-45B1-ADD1-CDF70D65F000}"/>
    <cellStyle name="Normal 2 5 7 2 2 4" xfId="10861" xr:uid="{196E06A0-F0CA-4CD2-91AD-74766821AB63}"/>
    <cellStyle name="Normal 2 5 7 2 2 4 2" xfId="21241" xr:uid="{FF51A9F4-D23A-4542-9A76-B0366AD8B7EA}"/>
    <cellStyle name="Normal 2 5 7 2 2 5" xfId="23491" xr:uid="{50433F46-47FE-48C4-B929-F6EA81E9341E}"/>
    <cellStyle name="Normal 2 5 7 2 2 6" xfId="13428" xr:uid="{CD5796A2-B85E-4A30-B3CB-AE07BC20B7CF}"/>
    <cellStyle name="Normal 2 5 7 2 3" xfId="5166" xr:uid="{9060EB0F-8873-4CCC-B47E-BC20FB1A55D0}"/>
    <cellStyle name="Normal 2 5 7 2 3 2" xfId="24092" xr:uid="{8140658E-2120-4103-BA3F-0B6F38DE81A8}"/>
    <cellStyle name="Normal 2 5 7 2 3 3" xfId="27976" xr:uid="{B7581A10-14FA-4070-A47F-E97B46EFFB92}"/>
    <cellStyle name="Normal 2 5 7 2 3 4" xfId="14463" xr:uid="{84722115-5823-45CE-99AC-0AA48348108E}"/>
    <cellStyle name="Normal 2 5 7 2 4" xfId="6916" xr:uid="{ABB8204F-5F68-4D3B-B5C0-E0FF351739A0}"/>
    <cellStyle name="Normal 2 5 7 2 4 2" xfId="27127" xr:uid="{E67F10F3-25A2-4D8F-AAD2-6E4DC1594DB6}"/>
    <cellStyle name="Normal 2 5 7 2 4 3" xfId="26304" xr:uid="{AA7E1F22-0A92-4FF1-9E88-23950B6FEDE6}"/>
    <cellStyle name="Normal 2 5 7 2 4 4" xfId="17296" xr:uid="{9BC63DFC-F0CE-452A-AE87-5CCA8FC53B19}"/>
    <cellStyle name="Normal 2 5 7 2 5" xfId="9749" xr:uid="{E7264DE5-52B1-4692-906E-9DD0289F153E}"/>
    <cellStyle name="Normal 2 5 7 2 5 2" xfId="29402" xr:uid="{9EDE6359-4F37-4234-BA23-058B76396C1B}"/>
    <cellStyle name="Normal 2 5 7 2 5 3" xfId="20129" xr:uid="{9BE466F4-CD27-4903-8CB2-393F7022D916}"/>
    <cellStyle name="Normal 2 5 7 2 6" xfId="24811" xr:uid="{221AF4D8-96BB-42CC-8398-1FBD5CD439A6}"/>
    <cellStyle name="Normal 2 5 7 2 7" xfId="12730" xr:uid="{9FB605A8-A7B1-4FA1-8B2B-AF26473C4371}"/>
    <cellStyle name="Normal 2 5 7 3" xfId="816" xr:uid="{00000000-0005-0000-0000-0000DC040000}"/>
    <cellStyle name="Normal 2 5 7 3 2" xfId="5167" xr:uid="{3E770E89-C976-4B49-A69D-01A42A1046BA}"/>
    <cellStyle name="Normal 2 5 7 3 2 2" xfId="27541" xr:uid="{82D41DC6-34D2-4BCF-A349-458CC7899135}"/>
    <cellStyle name="Normal 2 5 7 3 2 3" xfId="26702" xr:uid="{2EED25AF-C542-4CE4-BFA0-889806031BEA}"/>
    <cellStyle name="Normal 2 5 7 3 2 4" xfId="14464" xr:uid="{5045C102-0344-4C68-8D27-1021B6E1EFC7}"/>
    <cellStyle name="Normal 2 5 7 3 3" xfId="6917" xr:uid="{7C138758-DA1F-4FFF-B085-5A736F7CF706}"/>
    <cellStyle name="Normal 2 5 7 3 3 2" xfId="27911" xr:uid="{AF28E1D1-20A5-4401-ACD6-C4098AD1A24F}"/>
    <cellStyle name="Normal 2 5 7 3 3 3" xfId="27952" xr:uid="{EFC5B746-C63B-4E1A-88C8-DAE3639D4DC3}"/>
    <cellStyle name="Normal 2 5 7 3 3 4" xfId="17297" xr:uid="{FD2A42AA-958D-4A50-8385-C90282911FCA}"/>
    <cellStyle name="Normal 2 5 7 3 4" xfId="9750" xr:uid="{E467DB8B-20BB-49F3-9ECC-7BC2417E7147}"/>
    <cellStyle name="Normal 2 5 7 3 4 2" xfId="29403" xr:uid="{B7564529-64FE-4224-AC93-757CC3458D65}"/>
    <cellStyle name="Normal 2 5 7 3 4 3" xfId="20130" xr:uid="{6E2830BE-5DB1-439A-BF6A-50C05FC302E1}"/>
    <cellStyle name="Normal 2 5 7 3 5" xfId="24736" xr:uid="{F24850FC-B74F-4829-BAB6-7ACC661A5532}"/>
    <cellStyle name="Normal 2 5 7 3 6" xfId="13188" xr:uid="{2C439F39-210C-4C9B-977B-ACBACC47B0B5}"/>
    <cellStyle name="Normal 2 5 7 4" xfId="2338" xr:uid="{00000000-0005-0000-0000-0000AE040000}"/>
    <cellStyle name="Normal 2 5 7 4 2" xfId="7465" xr:uid="{1B362344-0BD6-4D0E-B242-4B50F9728465}"/>
    <cellStyle name="Normal 2 5 7 4 2 2" xfId="28743" xr:uid="{0CC125D7-E415-4BB3-AC0D-4C2EC7949BF1}"/>
    <cellStyle name="Normal 2 5 7 4 2 3" xfId="17845" xr:uid="{5C924F8C-930F-4882-837A-8D0C7343138F}"/>
    <cellStyle name="Normal 2 5 7 4 3" xfId="10298" xr:uid="{F73DC2D7-62D0-47B9-B1D3-79A626A70695}"/>
    <cellStyle name="Normal 2 5 7 4 3 2" xfId="20678" xr:uid="{C9CCF917-99CD-4A73-8291-13AECA5F2EDE}"/>
    <cellStyle name="Normal 2 5 7 4 4" xfId="23086" xr:uid="{F54C2A25-969A-4A8D-8DFA-442B18095805}"/>
    <cellStyle name="Normal 2 5 7 4 5" xfId="15012" xr:uid="{134E550A-C5DE-43AB-91F1-6867B117659D}"/>
    <cellStyle name="Normal 2 5 7 5" xfId="3948" xr:uid="{D8CFC14B-49E3-4A3A-963B-90B9A5D33F02}"/>
    <cellStyle name="Normal 2 5 7 5 2" xfId="8780" xr:uid="{314531B3-1E98-409B-9C90-1A861A73CA31}"/>
    <cellStyle name="Normal 2 5 7 5 2 2" xfId="28980" xr:uid="{79EA32D8-57DD-47A4-888F-9B1212D9E371}"/>
    <cellStyle name="Normal 2 5 7 5 2 3" xfId="19160" xr:uid="{0AE8848D-4986-4FDF-B055-D4A1AED243F2}"/>
    <cellStyle name="Normal 2 5 7 5 3" xfId="11613" xr:uid="{431B8C18-6889-4ABF-93B8-ABC29AE6C23E}"/>
    <cellStyle name="Normal 2 5 7 5 3 2" xfId="21993" xr:uid="{24AA5B20-D95F-456D-B6F9-5B75307D321E}"/>
    <cellStyle name="Normal 2 5 7 5 4" xfId="23047" xr:uid="{BF2A2A7B-A4B2-43E3-B56E-508819FD4D2A}"/>
    <cellStyle name="Normal 2 5 7 5 5" xfId="16327" xr:uid="{15B13AD9-8B90-4437-869A-47F17607C98F}"/>
    <cellStyle name="Normal 2 5 7 6" xfId="5165" xr:uid="{DB16687C-D6BD-4F8D-A886-DB6B61A4308F}"/>
    <cellStyle name="Normal 2 5 7 6 2" xfId="27595" xr:uid="{1A8FEE94-0E9A-47A1-A9DE-9D6EB49014AF}"/>
    <cellStyle name="Normal 2 5 7 6 3" xfId="26892" xr:uid="{3BAFF762-766C-46A0-A1D9-0DE77A03937F}"/>
    <cellStyle name="Normal 2 5 7 6 4" xfId="14462" xr:uid="{9E383EA8-AEC5-407D-85C5-6B8725A9BF50}"/>
    <cellStyle name="Normal 2 5 7 7" xfId="6915" xr:uid="{A11ADF15-8B6E-4FC0-A364-3F9F18D1C6E6}"/>
    <cellStyle name="Normal 2 5 7 7 2" xfId="27963" xr:uid="{BBDB033E-635E-41E9-9BF4-DE49DFE942E7}"/>
    <cellStyle name="Normal 2 5 7 7 3" xfId="17295" xr:uid="{C3ADC7B6-AC92-472A-91BA-C182249D2A74}"/>
    <cellStyle name="Normal 2 5 7 8" xfId="9748" xr:uid="{5592F4F2-A5E1-4C80-AD93-9BB633DB9C87}"/>
    <cellStyle name="Normal 2 5 7 8 2" xfId="20128" xr:uid="{14272C20-86E2-472E-A4E8-4C9B7D12F764}"/>
    <cellStyle name="Normal 2 5 7 9" xfId="23815" xr:uid="{8B9DB549-646C-43BD-980D-D4E511D283D9}"/>
    <cellStyle name="Normal 2 5 8" xfId="817" xr:uid="{00000000-0005-0000-0000-0000DD040000}"/>
    <cellStyle name="Normal 2 5 8 10" xfId="12573" xr:uid="{E38ED17A-C2CC-4BFA-B9D8-85D20747573E}"/>
    <cellStyle name="Normal 2 5 8 2" xfId="818" xr:uid="{00000000-0005-0000-0000-0000DE040000}"/>
    <cellStyle name="Normal 2 5 8 2 2" xfId="2912" xr:uid="{00000000-0005-0000-0000-0000B4040000}"/>
    <cellStyle name="Normal 2 5 8 2 2 2" xfId="6098" xr:uid="{87FC9D8D-AB43-40ED-8F7B-7E2E37B886AF}"/>
    <cellStyle name="Normal 2 5 8 2 2 2 2" xfId="26607" xr:uid="{0E2C8697-FF4A-48A1-B35C-E3A2591FB366}"/>
    <cellStyle name="Normal 2 5 8 2 2 2 3" xfId="27187" xr:uid="{CBE24E46-5E11-443A-A77B-8103F7EA457E}"/>
    <cellStyle name="Normal 2 5 8 2 2 2 4" xfId="15576" xr:uid="{CCEFA5DC-81A5-4731-AF20-D945D234E6F8}"/>
    <cellStyle name="Normal 2 5 8 2 2 3" xfId="8029" xr:uid="{99F426A8-2204-4F37-9D08-DD9295900529}"/>
    <cellStyle name="Normal 2 5 8 2 2 3 2" xfId="28076" xr:uid="{7F706CB7-6FAB-4374-B652-FA22570053F5}"/>
    <cellStyle name="Normal 2 5 8 2 2 3 3" xfId="18409" xr:uid="{E8C1E560-62B3-4C7D-BB20-AED4AB04D940}"/>
    <cellStyle name="Normal 2 5 8 2 2 4" xfId="10862" xr:uid="{C2627F29-8680-4140-B7A5-469789BA4CFD}"/>
    <cellStyle name="Normal 2 5 8 2 2 4 2" xfId="21242" xr:uid="{8A4C4B47-274E-4315-9F51-FC9BCCD9C1EA}"/>
    <cellStyle name="Normal 2 5 8 2 2 5" xfId="25093" xr:uid="{FC916E75-829D-4648-ABC5-97E3678CCF1A}"/>
    <cellStyle name="Normal 2 5 8 2 2 6" xfId="13429" xr:uid="{C0121E78-6DD1-47EB-8E62-5227476F87EE}"/>
    <cellStyle name="Normal 2 5 8 2 3" xfId="5169" xr:uid="{2D1402A6-9415-4653-86D7-D557C147098C}"/>
    <cellStyle name="Normal 2 5 8 2 3 2" xfId="22951" xr:uid="{388FF915-190B-4954-B4E7-FC639DFDE943}"/>
    <cellStyle name="Normal 2 5 8 2 3 3" xfId="28191" xr:uid="{68F1D276-B697-45DD-AC32-13F466365F86}"/>
    <cellStyle name="Normal 2 5 8 2 3 4" xfId="14466" xr:uid="{0FF6EBD6-B970-4B44-BA59-1FDA5254A209}"/>
    <cellStyle name="Normal 2 5 8 2 4" xfId="6919" xr:uid="{0E4C1027-7728-4935-9EA7-C7B74EE744D2}"/>
    <cellStyle name="Normal 2 5 8 2 4 2" xfId="28641" xr:uid="{459B1FF4-BA87-4BB3-8F04-5A33DD60A1CC}"/>
    <cellStyle name="Normal 2 5 8 2 4 3" xfId="26084" xr:uid="{8F91E1C7-6E17-4EC2-8DEA-849DDF060DEA}"/>
    <cellStyle name="Normal 2 5 8 2 4 4" xfId="17299" xr:uid="{C0BBF1FD-7C5D-4DAB-A0F0-C8E5DEDEF76E}"/>
    <cellStyle name="Normal 2 5 8 2 5" xfId="9752" xr:uid="{76768B74-70FA-4465-B1AA-713D127A7702}"/>
    <cellStyle name="Normal 2 5 8 2 5 2" xfId="29404" xr:uid="{DF98DF7B-1E00-43BC-983A-B4CC22D34525}"/>
    <cellStyle name="Normal 2 5 8 2 5 3" xfId="20132" xr:uid="{C594FEF9-4D23-4971-B868-D67002B33B47}"/>
    <cellStyle name="Normal 2 5 8 2 6" xfId="23827" xr:uid="{C8386A60-128C-499F-AFCE-4DD10DBA963E}"/>
    <cellStyle name="Normal 2 5 8 2 7" xfId="12731" xr:uid="{F643D582-96B8-4CC8-AC8C-FCCC2DB6AF69}"/>
    <cellStyle name="Normal 2 5 8 3" xfId="819" xr:uid="{00000000-0005-0000-0000-0000DF040000}"/>
    <cellStyle name="Normal 2 5 8 3 2" xfId="5170" xr:uid="{7EA0FB52-D0FE-464E-B1A8-416EB7CAF6C7}"/>
    <cellStyle name="Normal 2 5 8 3 2 2" xfId="27761" xr:uid="{1B3D8A2B-1258-4528-9408-85F43A031E64}"/>
    <cellStyle name="Normal 2 5 8 3 2 3" xfId="26289" xr:uid="{AA918E9E-EA3E-4349-9744-D71435009A3C}"/>
    <cellStyle name="Normal 2 5 8 3 2 4" xfId="14467" xr:uid="{3E6F9440-77F5-4A99-B3EB-8BA589A02EDF}"/>
    <cellStyle name="Normal 2 5 8 3 3" xfId="6920" xr:uid="{B0B08595-060E-494E-8110-148EF87A2DA8}"/>
    <cellStyle name="Normal 2 5 8 3 3 2" xfId="28637" xr:uid="{032D4AEB-EE59-4E85-8CEB-A25B80BB18B6}"/>
    <cellStyle name="Normal 2 5 8 3 3 3" xfId="27845" xr:uid="{9B0AC6F4-3E72-4516-847F-2AA6AC759CEA}"/>
    <cellStyle name="Normal 2 5 8 3 3 4" xfId="17300" xr:uid="{9CAE0CA5-192E-4FCA-A94D-8A5B4F1AA151}"/>
    <cellStyle name="Normal 2 5 8 3 4" xfId="9753" xr:uid="{9846A3BF-14CF-479A-A442-5CF3BBFAE313}"/>
    <cellStyle name="Normal 2 5 8 3 4 2" xfId="29405" xr:uid="{2D856DE2-86A0-419D-96E1-34CA2644A20C}"/>
    <cellStyle name="Normal 2 5 8 3 4 3" xfId="20133" xr:uid="{53B8728A-7373-4BC2-B56D-E24262BF362B}"/>
    <cellStyle name="Normal 2 5 8 3 5" xfId="23850" xr:uid="{46453A9E-A67F-494D-87B3-15B3F5DFAF52}"/>
    <cellStyle name="Normal 2 5 8 3 6" xfId="13189" xr:uid="{496E3A89-8730-4E6C-828A-8D05C85E2345}"/>
    <cellStyle name="Normal 2 5 8 4" xfId="2339" xr:uid="{00000000-0005-0000-0000-0000B2040000}"/>
    <cellStyle name="Normal 2 5 8 4 2" xfId="7466" xr:uid="{C16FBEFE-52AB-4441-A1C9-E8B5687AE242}"/>
    <cellStyle name="Normal 2 5 8 4 2 2" xfId="27847" xr:uid="{0E4396B1-BC75-464D-B164-CF432F57B523}"/>
    <cellStyle name="Normal 2 5 8 4 2 3" xfId="17846" xr:uid="{FDB08684-D268-4DCA-B262-1B3506CE5912}"/>
    <cellStyle name="Normal 2 5 8 4 3" xfId="10299" xr:uid="{E5AA1FD1-ED76-4FAD-8CA9-11EB7236145B}"/>
    <cellStyle name="Normal 2 5 8 4 3 2" xfId="20679" xr:uid="{C78468E8-4D30-4A55-9AA2-6B20AC0D4496}"/>
    <cellStyle name="Normal 2 5 8 4 4" xfId="25084" xr:uid="{47ACB428-AD37-40AD-87E4-7E37E5606D87}"/>
    <cellStyle name="Normal 2 5 8 4 5" xfId="15013" xr:uid="{A3C273AF-593E-476B-B230-8D7E402C6145}"/>
    <cellStyle name="Normal 2 5 8 5" xfId="3949" xr:uid="{BF81343B-B83B-43B8-9BC5-CB12006B854C}"/>
    <cellStyle name="Normal 2 5 8 5 2" xfId="8781" xr:uid="{CECA1BCB-AD76-4537-8025-497C5AD21B3F}"/>
    <cellStyle name="Normal 2 5 8 5 2 2" xfId="28981" xr:uid="{94C765E6-BB12-4335-80EF-AF4F156CCF00}"/>
    <cellStyle name="Normal 2 5 8 5 2 3" xfId="19161" xr:uid="{0C1C02B2-740E-4BCE-B144-84642897C345}"/>
    <cellStyle name="Normal 2 5 8 5 3" xfId="11614" xr:uid="{0C944F9B-713E-4AE8-BB46-119FFF8D1704}"/>
    <cellStyle name="Normal 2 5 8 5 3 2" xfId="21994" xr:uid="{1EAB1D14-CBDA-43A1-9717-0CB745344DC4}"/>
    <cellStyle name="Normal 2 5 8 5 4" xfId="24534" xr:uid="{6ECCF8D9-9A14-4CC9-AD83-CFF583C82AC6}"/>
    <cellStyle name="Normal 2 5 8 5 5" xfId="16328" xr:uid="{B341DFBB-E567-480A-809E-A7B726B6E9CA}"/>
    <cellStyle name="Normal 2 5 8 6" xfId="5168" xr:uid="{AF740421-A9D7-4981-B0DD-024B66F1145B}"/>
    <cellStyle name="Normal 2 5 8 6 2" xfId="27675" xr:uid="{7DEE681E-4F61-4398-91D7-57107E8AAA8D}"/>
    <cellStyle name="Normal 2 5 8 6 3" xfId="27478" xr:uid="{59820533-D3B5-4D7A-A35D-04C989DD83D8}"/>
    <cellStyle name="Normal 2 5 8 6 4" xfId="14465" xr:uid="{8C96E933-25D4-4073-B797-84AB31DEAECA}"/>
    <cellStyle name="Normal 2 5 8 7" xfId="6918" xr:uid="{239F98C7-8727-4BE7-81D5-EE9277AB63F6}"/>
    <cellStyle name="Normal 2 5 8 7 2" xfId="27061" xr:uid="{96429B7D-6E41-4E3C-89DE-72DA8AA46504}"/>
    <cellStyle name="Normal 2 5 8 7 3" xfId="17298" xr:uid="{D7886A59-2199-41D7-AE3A-FD9033BD4BD3}"/>
    <cellStyle name="Normal 2 5 8 8" xfId="9751" xr:uid="{CB9AC7CF-C7D8-4DCC-A2E0-F4127C7C6F31}"/>
    <cellStyle name="Normal 2 5 8 8 2" xfId="20131" xr:uid="{BB9A25AA-4245-4628-BC06-51E1DB837678}"/>
    <cellStyle name="Normal 2 5 8 9" xfId="24423" xr:uid="{328A836E-32EB-4DD2-AFBA-D794BE946D62}"/>
    <cellStyle name="Normal 2 5 9" xfId="820" xr:uid="{00000000-0005-0000-0000-0000E0040000}"/>
    <cellStyle name="Normal 2 5 9 10" xfId="12503" xr:uid="{7FCA7729-F1C3-43C7-A3F8-4974BBD8AE7A}"/>
    <cellStyle name="Normal 2 5 9 2" xfId="3234" xr:uid="{00000000-0005-0000-0000-0000B7040000}"/>
    <cellStyle name="Normal 2 5 9 2 2" xfId="6292" xr:uid="{0B91A8BA-076C-481F-ADFB-A7856F4F3E46}"/>
    <cellStyle name="Normal 2 5 9 2 2 2" xfId="25630" xr:uid="{6C3EDB00-8CAF-4CFC-9DE8-3599F9EB5F26}"/>
    <cellStyle name="Normal 2 5 9 2 2 3" xfId="27967" xr:uid="{B970ACEE-F553-41DC-8DCB-FA030DEE0490}"/>
    <cellStyle name="Normal 2 5 9 2 2 4" xfId="15861" xr:uid="{0F440309-72D3-4934-AF8C-1DB3325F7EF9}"/>
    <cellStyle name="Normal 2 5 9 2 3" xfId="8314" xr:uid="{F4394632-4CB4-4401-8E21-5AB05E129132}"/>
    <cellStyle name="Normal 2 5 9 2 3 2" xfId="27351" xr:uid="{61014B98-6863-4EE2-9C3B-0C7310C8CF1B}"/>
    <cellStyle name="Normal 2 5 9 2 3 3" xfId="28889" xr:uid="{BEEE6F3E-1FED-40DD-9227-5E2282FE853D}"/>
    <cellStyle name="Normal 2 5 9 2 3 4" xfId="18694" xr:uid="{A2154F9B-A893-4B53-A8A7-192A73DEF509}"/>
    <cellStyle name="Normal 2 5 9 2 4" xfId="11147" xr:uid="{80A17659-A99E-4BA9-9359-3C23DD1BD919}"/>
    <cellStyle name="Normal 2 5 9 2 4 2" xfId="29477" xr:uid="{EFABE57B-B8CC-4BD2-9E3D-CF65BBFFD636}"/>
    <cellStyle name="Normal 2 5 9 2 4 3" xfId="21527" xr:uid="{B509A441-B731-49A6-96BB-4F34A6F2F384}"/>
    <cellStyle name="Normal 2 5 9 2 5" xfId="24245" xr:uid="{F9B116E2-9B39-4305-ABEF-403951DA8795}"/>
    <cellStyle name="Normal 2 5 9 2 6" xfId="13782" xr:uid="{B7F3693F-EB02-4589-9952-0D16020DDF4E}"/>
    <cellStyle name="Normal 2 5 9 3" xfId="2738" xr:uid="{00000000-0005-0000-0000-0000B8040000}"/>
    <cellStyle name="Normal 2 5 9 3 2" xfId="5956" xr:uid="{1C106CF1-7AAC-412B-81B1-54ED467F200B}"/>
    <cellStyle name="Normal 2 5 9 3 2 2" xfId="27465" xr:uid="{CC4B03BE-8BC6-4C64-AF77-07528B0A7D4A}"/>
    <cellStyle name="Normal 2 5 9 3 2 3" xfId="15409" xr:uid="{E570EFB2-99EA-4234-A4D2-5ABF913393A2}"/>
    <cellStyle name="Normal 2 5 9 3 3" xfId="7862" xr:uid="{302C5420-7804-42BA-B297-E308AAEF5BCE}"/>
    <cellStyle name="Normal 2 5 9 3 3 2" xfId="18242" xr:uid="{A9579B9F-64EE-43F8-9A70-559D79FF8E1D}"/>
    <cellStyle name="Normal 2 5 9 3 4" xfId="10695" xr:uid="{25CD7F1D-4955-4FCA-B4B5-67C0756C0511}"/>
    <cellStyle name="Normal 2 5 9 3 4 2" xfId="21075" xr:uid="{35D0D869-E1F7-4435-8529-8D9C63936AF1}"/>
    <cellStyle name="Normal 2 5 9 3 5" xfId="23939" xr:uid="{70708FAF-6117-43BC-A4C3-2588E56CBF5B}"/>
    <cellStyle name="Normal 2 5 9 3 6" xfId="13176" xr:uid="{5C716C2B-4908-4FE3-92D6-4A1D28A4DF2A}"/>
    <cellStyle name="Normal 2 5 9 4" xfId="2271" xr:uid="{00000000-0005-0000-0000-0000B6040000}"/>
    <cellStyle name="Normal 2 5 9 4 2" xfId="7398" xr:uid="{44CC9008-625D-48A4-A3F4-6A660BC2991B}"/>
    <cellStyle name="Normal 2 5 9 4 2 2" xfId="27953" xr:uid="{1ACE6644-AF73-4258-8A74-DFFE087E6897}"/>
    <cellStyle name="Normal 2 5 9 4 2 3" xfId="17778" xr:uid="{9971C4D6-2A38-4BFF-B60A-B3EEDC94716F}"/>
    <cellStyle name="Normal 2 5 9 4 3" xfId="10231" xr:uid="{5F9F0C4C-2D85-4646-960C-56A8C3B1C93E}"/>
    <cellStyle name="Normal 2 5 9 4 3 2" xfId="20611" xr:uid="{81686D14-218A-4EB9-97EF-B8C9AF73EDE0}"/>
    <cellStyle name="Normal 2 5 9 4 4" xfId="23687" xr:uid="{49D8E19A-075C-4E34-A4CE-79C0FF224597}"/>
    <cellStyle name="Normal 2 5 9 4 5" xfId="14945" xr:uid="{7A1B2A35-2331-4EF4-A6EF-5E897BBCE437}"/>
    <cellStyle name="Normal 2 5 9 5" xfId="3809" xr:uid="{C36B1377-C1A8-4750-9E28-3ABDD05BE518}"/>
    <cellStyle name="Normal 2 5 9 5 2" xfId="8644" xr:uid="{154617DC-6663-42CD-931D-5622CEA77ECE}"/>
    <cellStyle name="Normal 2 5 9 5 2 2" xfId="19024" xr:uid="{CE4701C2-C8C4-4A37-B1F3-6C21AEDEA06A}"/>
    <cellStyle name="Normal 2 5 9 5 3" xfId="11477" xr:uid="{6063A356-5B28-4C34-8859-1EBC8C85D199}"/>
    <cellStyle name="Normal 2 5 9 5 3 2" xfId="21857" xr:uid="{4EE30D17-D780-4166-84BD-EC2FB143CCEC}"/>
    <cellStyle name="Normal 2 5 9 5 4" xfId="28103" xr:uid="{BE95F47A-4672-426F-99A6-ACA33F274C2D}"/>
    <cellStyle name="Normal 2 5 9 5 5" xfId="16191" xr:uid="{0865A172-1CAC-4A74-979F-330CE434C959}"/>
    <cellStyle name="Normal 2 5 9 6" xfId="5171" xr:uid="{B31D40FC-3EBC-4519-B7B0-43B86423AE7E}"/>
    <cellStyle name="Normal 2 5 9 6 2" xfId="14468" xr:uid="{4FBA8EC1-5C39-4D2C-BA4F-5F800D6F3DB5}"/>
    <cellStyle name="Normal 2 5 9 7" xfId="6921" xr:uid="{9AAF25E7-CC15-41BD-B93C-BEB25785AB29}"/>
    <cellStyle name="Normal 2 5 9 7 2" xfId="17301" xr:uid="{EB8FE4D3-0522-4388-8A17-14FEAD0B5AC4}"/>
    <cellStyle name="Normal 2 5 9 8" xfId="9754" xr:uid="{27576975-041A-453B-BB10-E93A0FD07564}"/>
    <cellStyle name="Normal 2 5 9 8 2" xfId="20134" xr:uid="{C871B22F-AA4C-4F56-9BB6-586D7328BD16}"/>
    <cellStyle name="Normal 2 5 9 9" xfId="25520" xr:uid="{D68B2B4B-CB3F-46E5-9B54-D643C1350598}"/>
    <cellStyle name="Normal 2 6" xfId="821" xr:uid="{00000000-0005-0000-0000-0000E1040000}"/>
    <cellStyle name="Normal 2 6 10" xfId="5172" xr:uid="{DD478F15-A083-4817-8175-D763E388BB84}"/>
    <cellStyle name="Normal 2 6 10 2" xfId="14469" xr:uid="{E5309782-CB5A-4A22-A5E7-5A4F7C7A20E6}"/>
    <cellStyle name="Normal 2 6 11" xfId="6922" xr:uid="{B39136A8-D95F-4470-8743-FEB656977D2A}"/>
    <cellStyle name="Normal 2 6 11 2" xfId="17302" xr:uid="{A69F4FF9-21AA-4E7B-93DC-CCCD3D07233C}"/>
    <cellStyle name="Normal 2 6 12" xfId="9755" xr:uid="{2EB3993A-F026-4EED-9A24-7B90B3DD425E}"/>
    <cellStyle name="Normal 2 6 12 2" xfId="20135" xr:uid="{DDDB0523-0818-4E09-A63F-A4F629557835}"/>
    <cellStyle name="Normal 2 6 13" xfId="22824" xr:uid="{49B58377-FBC9-4605-89B7-B6DD49E3E0BC}"/>
    <cellStyle name="Normal 2 6 14" xfId="12397" xr:uid="{6FCA1971-0E11-4060-AEE0-39888A0B4FEC}"/>
    <cellStyle name="Normal 2 6 15" xfId="29568" xr:uid="{D20AE30D-0FA9-4A88-B2A2-8B4705DD5E43}"/>
    <cellStyle name="Normal 2 6 2" xfId="822" xr:uid="{00000000-0005-0000-0000-0000E2040000}"/>
    <cellStyle name="Normal 2 6 2 10" xfId="6923" xr:uid="{6B452C7E-FE71-41C6-AEB2-1CEFD1267B3F}"/>
    <cellStyle name="Normal 2 6 2 10 2" xfId="17303" xr:uid="{C1B45B50-B0BF-4C5A-9E26-73DFBCF43E54}"/>
    <cellStyle name="Normal 2 6 2 11" xfId="9756" xr:uid="{70EE3BED-9444-4771-B0E0-B22D2D681A56}"/>
    <cellStyle name="Normal 2 6 2 11 2" xfId="20136" xr:uid="{B8848E42-84F5-402A-8F44-DF4E26C14C9C}"/>
    <cellStyle name="Normal 2 6 2 12" xfId="24770" xr:uid="{35CF3DA4-DC61-44EA-9462-885C50B93914}"/>
    <cellStyle name="Normal 2 6 2 13" xfId="12457" xr:uid="{560212F9-0533-4461-9920-F70CFBCCFBC5}"/>
    <cellStyle name="Normal 2 6 2 2" xfId="823" xr:uid="{00000000-0005-0000-0000-0000E3040000}"/>
    <cellStyle name="Normal 2 6 2 2 10" xfId="13022" xr:uid="{0D4BBAF6-D8A0-465E-8BC7-1533A0227D43}"/>
    <cellStyle name="Normal 2 6 2 2 2" xfId="2749" xr:uid="{00000000-0005-0000-0000-0000BC040000}"/>
    <cellStyle name="Normal 2 6 2 2 2 2" xfId="3237" xr:uid="{00000000-0005-0000-0000-0000BD040000}"/>
    <cellStyle name="Normal 2 6 2 2 2 2 2" xfId="6295" xr:uid="{0B07470C-85B1-4C6C-8ECD-495CD613F7F9}"/>
    <cellStyle name="Normal 2 6 2 2 2 2 2 2" xfId="25984" xr:uid="{15AEB110-49CC-43EA-914F-C7B5BA29E022}"/>
    <cellStyle name="Normal 2 6 2 2 2 2 2 3" xfId="15864" xr:uid="{6299CCA4-F531-4401-9A04-6E9291B145E1}"/>
    <cellStyle name="Normal 2 6 2 2 2 2 3" xfId="8317" xr:uid="{7D00746B-09DC-4BE8-9F40-2E48AA9B3F4E}"/>
    <cellStyle name="Normal 2 6 2 2 2 2 3 2" xfId="18697" xr:uid="{92375DE8-DFE2-4284-ADB8-E6088B04237C}"/>
    <cellStyle name="Normal 2 6 2 2 2 2 4" xfId="11150" xr:uid="{45876200-9A30-4704-87EC-D9A1EE244809}"/>
    <cellStyle name="Normal 2 6 2 2 2 2 4 2" xfId="21530" xr:uid="{19313E0A-2184-42AB-A62F-564856D82415}"/>
    <cellStyle name="Normal 2 6 2 2 2 2 5" xfId="24864" xr:uid="{22919932-BE07-4BEC-A9C1-1F5690CBF9E8}"/>
    <cellStyle name="Normal 2 6 2 2 2 2 6" xfId="13785" xr:uid="{D92ABE24-15D8-42BF-BA33-29B764548151}"/>
    <cellStyle name="Normal 2 6 2 2 2 3" xfId="4312" xr:uid="{451EFECD-E6FF-49A0-931F-814EEFFD5A8F}"/>
    <cellStyle name="Normal 2 6 2 2 2 3 2" xfId="9084" xr:uid="{3595DF81-ADC3-45A8-9BCF-7689DB946DF4}"/>
    <cellStyle name="Normal 2 6 2 2 2 3 2 2" xfId="29127" xr:uid="{3478CBB0-2BB3-4BBC-BDF5-74924D9D1697}"/>
    <cellStyle name="Normal 2 6 2 2 2 3 2 3" xfId="19464" xr:uid="{53207F61-895A-499D-A277-FF244C663D60}"/>
    <cellStyle name="Normal 2 6 2 2 2 3 3" xfId="11917" xr:uid="{48D8DEA2-984C-4B9D-A7AA-ED5779C04D14}"/>
    <cellStyle name="Normal 2 6 2 2 2 3 3 2" xfId="22297" xr:uid="{7CA70C4C-A7DF-4680-9001-4AC840974DE7}"/>
    <cellStyle name="Normal 2 6 2 2 2 3 4" xfId="23343" xr:uid="{D534D1FF-ED6B-4AFA-A78B-91BFD6963392}"/>
    <cellStyle name="Normal 2 6 2 2 2 3 5" xfId="16631" xr:uid="{D5A661F6-AA69-4A0F-BEEE-49C104A2C658}"/>
    <cellStyle name="Normal 2 6 2 2 2 4" xfId="5967" xr:uid="{298A3100-0F0E-4143-A5EA-0E61FD9A4AB6}"/>
    <cellStyle name="Normal 2 6 2 2 2 4 2" xfId="26479" xr:uid="{11AECB0D-6D22-4FB1-BDEF-36BD0B668DF2}"/>
    <cellStyle name="Normal 2 6 2 2 2 4 3" xfId="15420" xr:uid="{06CF890A-500B-4804-8C18-A9A6100DD4F0}"/>
    <cellStyle name="Normal 2 6 2 2 2 5" xfId="7873" xr:uid="{13D454F1-D94D-4985-B799-7A9EE008A9DD}"/>
    <cellStyle name="Normal 2 6 2 2 2 5 2" xfId="18253" xr:uid="{49C3328D-2308-4F91-B477-7FDE2DDB1AD1}"/>
    <cellStyle name="Normal 2 6 2 2 2 6" xfId="10706" xr:uid="{67F0920D-71CE-4035-957B-64609EFCF7FB}"/>
    <cellStyle name="Normal 2 6 2 2 2 6 2" xfId="21086" xr:uid="{B4910B9D-7FD4-4ABB-8821-B0753D2BA9C3}"/>
    <cellStyle name="Normal 2 6 2 2 2 7" xfId="24554" xr:uid="{A6371983-7A9E-40B5-882F-16BA02B0D5BB}"/>
    <cellStyle name="Normal 2 6 2 2 2 8" xfId="13192" xr:uid="{E94E252D-CEC7-44E3-AE45-EF7C918145D9}"/>
    <cellStyle name="Normal 2 6 2 2 3" xfId="3238" xr:uid="{00000000-0005-0000-0000-0000BE040000}"/>
    <cellStyle name="Normal 2 6 2 2 3 2" xfId="4489" xr:uid="{55CEC6C5-0DF6-4B0F-924A-77BA3BC616DD}"/>
    <cellStyle name="Normal 2 6 2 2 3 2 2" xfId="9261" xr:uid="{06250DE4-EF61-49D8-88D3-8EC22069837C}"/>
    <cellStyle name="Normal 2 6 2 2 3 2 2 2" xfId="19641" xr:uid="{66BB9C65-E528-4C7D-B9E6-BE7C48E04D21}"/>
    <cellStyle name="Normal 2 6 2 2 3 2 3" xfId="12094" xr:uid="{668CB0BD-5154-4E9D-9950-737CB28749D1}"/>
    <cellStyle name="Normal 2 6 2 2 3 2 3 2" xfId="22474" xr:uid="{0927B242-5633-413B-9366-D0BF18B6BEF8}"/>
    <cellStyle name="Normal 2 6 2 2 3 2 4" xfId="27214" xr:uid="{86708BAA-E17F-49EC-854A-0A84CF6C76C2}"/>
    <cellStyle name="Normal 2 6 2 2 3 2 5" xfId="16808" xr:uid="{599B188C-F56C-4FC6-A997-E2906A024AF1}"/>
    <cellStyle name="Normal 2 6 2 2 3 3" xfId="6296" xr:uid="{B79DBA51-6000-4D82-80A8-804A3E8AE8B8}"/>
    <cellStyle name="Normal 2 6 2 2 3 3 2" xfId="15865" xr:uid="{7DC4A406-DF69-4EC5-A326-85572F0B978F}"/>
    <cellStyle name="Normal 2 6 2 2 3 4" xfId="8318" xr:uid="{45F53046-B812-4B00-AF6C-5C1BE3C220C6}"/>
    <cellStyle name="Normal 2 6 2 2 3 4 2" xfId="18698" xr:uid="{4FA5C0D2-5A8F-4244-BA51-715E53E0E9C9}"/>
    <cellStyle name="Normal 2 6 2 2 3 5" xfId="11151" xr:uid="{8FB676D1-A2A5-4791-81A5-AA86212AE9BB}"/>
    <cellStyle name="Normal 2 6 2 2 3 5 2" xfId="21531" xr:uid="{1B7321DF-74C0-4FE4-90B0-A4A4BC518DD0}"/>
    <cellStyle name="Normal 2 6 2 2 3 6" xfId="25444" xr:uid="{63EE90C9-352C-4A42-BCBF-967139EC8398}"/>
    <cellStyle name="Normal 2 6 2 2 3 7" xfId="13786" xr:uid="{003465C1-845E-4AA6-AAC9-38E55E50C248}"/>
    <cellStyle name="Normal 2 6 2 2 4" xfId="3236" xr:uid="{00000000-0005-0000-0000-0000BF040000}"/>
    <cellStyle name="Normal 2 6 2 2 4 2" xfId="6294" xr:uid="{8A71D997-902F-4EC5-BD04-EFA816DE2D95}"/>
    <cellStyle name="Normal 2 6 2 2 4 2 2" xfId="26119" xr:uid="{6C41D414-276B-4750-99C0-84744654015A}"/>
    <cellStyle name="Normal 2 6 2 2 4 2 3" xfId="15863" xr:uid="{58E19D04-F987-48EA-AD62-D757F9DC9301}"/>
    <cellStyle name="Normal 2 6 2 2 4 3" xfId="8316" xr:uid="{D7CD78DF-D605-471F-83D2-64D69091FA77}"/>
    <cellStyle name="Normal 2 6 2 2 4 3 2" xfId="18696" xr:uid="{8ADBC21C-45A3-48A1-89F6-3A2356F32654}"/>
    <cellStyle name="Normal 2 6 2 2 4 4" xfId="11149" xr:uid="{14AD40EB-66C8-45BC-83A2-CCA9B1A5ABF3}"/>
    <cellStyle name="Normal 2 6 2 2 4 4 2" xfId="21529" xr:uid="{214F76B3-3270-4655-8C6B-6FFC20D4F682}"/>
    <cellStyle name="Normal 2 6 2 2 4 5" xfId="24351" xr:uid="{781D88E8-E12F-46EC-82D2-751C026D45CE}"/>
    <cellStyle name="Normal 2 6 2 2 4 6" xfId="13784" xr:uid="{91AAE636-ACAC-4080-91F2-DFC72904F990}"/>
    <cellStyle name="Normal 2 6 2 2 5" xfId="4236" xr:uid="{6213120F-9F90-4BE0-92B7-346DAD0055F1}"/>
    <cellStyle name="Normal 2 6 2 2 5 2" xfId="9008" xr:uid="{B23A0D37-DA54-4EDA-BE34-71A567E5C728}"/>
    <cellStyle name="Normal 2 6 2 2 5 2 2" xfId="29079" xr:uid="{5B35F843-65AE-46F3-BBE9-BA3D0813C538}"/>
    <cellStyle name="Normal 2 6 2 2 5 2 3" xfId="19388" xr:uid="{6714A023-88B7-4F17-BD6B-5FA4ACE1AAC2}"/>
    <cellStyle name="Normal 2 6 2 2 5 3" xfId="11841" xr:uid="{C70035A5-E15B-4D76-88E0-5C3F7C131519}"/>
    <cellStyle name="Normal 2 6 2 2 5 3 2" xfId="22221" xr:uid="{E83365C6-6F43-4F18-8F82-0431B69ED16A}"/>
    <cellStyle name="Normal 2 6 2 2 5 4" xfId="23576" xr:uid="{BBCF9256-3B95-44EB-92C0-669EE74927F6}"/>
    <cellStyle name="Normal 2 6 2 2 5 5" xfId="16555" xr:uid="{2525C136-B1B0-4DFD-A134-1912100B16CB}"/>
    <cellStyle name="Normal 2 6 2 2 6" xfId="5174" xr:uid="{EFD3024B-EF2D-42ED-A19F-E2212A050465}"/>
    <cellStyle name="Normal 2 6 2 2 6 2" xfId="28650" xr:uid="{E51DA777-0808-4589-A231-F6DEACAEA0DC}"/>
    <cellStyle name="Normal 2 6 2 2 6 3" xfId="14471" xr:uid="{CC01BC16-52DB-4F97-85D1-813E789606D7}"/>
    <cellStyle name="Normal 2 6 2 2 7" xfId="6924" xr:uid="{8FEB73BD-73B7-40EC-81B9-13739C227541}"/>
    <cellStyle name="Normal 2 6 2 2 7 2" xfId="17304" xr:uid="{8E9BBD76-FCD0-4DA6-9DE2-B44004DEE9FF}"/>
    <cellStyle name="Normal 2 6 2 2 8" xfId="9757" xr:uid="{E500A65A-BD52-41D2-BA8F-127DE68A173E}"/>
    <cellStyle name="Normal 2 6 2 2 8 2" xfId="20137" xr:uid="{6EAF28EB-AB73-4A7D-8ACB-0F87A24CD8B4}"/>
    <cellStyle name="Normal 2 6 2 2 9" xfId="24335" xr:uid="{550195B9-69B1-41FF-8556-424F9227CAEB}"/>
    <cellStyle name="Normal 2 6 2 3" xfId="2748" xr:uid="{00000000-0005-0000-0000-0000C0040000}"/>
    <cellStyle name="Normal 2 6 2 3 2" xfId="3239" xr:uid="{00000000-0005-0000-0000-0000C1040000}"/>
    <cellStyle name="Normal 2 6 2 3 2 2" xfId="6297" xr:uid="{909EF239-56EC-436B-B207-0C2058E4371C}"/>
    <cellStyle name="Normal 2 6 2 3 2 2 2" xfId="27530" xr:uid="{6A3159D9-295F-4279-B03A-E3C845D77425}"/>
    <cellStyle name="Normal 2 6 2 3 2 2 3" xfId="15866" xr:uid="{2C7CBD9F-6D00-4DFD-8C61-0A5C8FFCB40E}"/>
    <cellStyle name="Normal 2 6 2 3 2 3" xfId="8319" xr:uid="{E8956212-19DA-46E6-AE5B-B477D98F4FC0}"/>
    <cellStyle name="Normal 2 6 2 3 2 3 2" xfId="18699" xr:uid="{63AAA577-4A6D-42C1-AEF3-F0691CE300E7}"/>
    <cellStyle name="Normal 2 6 2 3 2 4" xfId="11152" xr:uid="{3183E437-A385-4F27-8C65-8E24BC3C2386}"/>
    <cellStyle name="Normal 2 6 2 3 2 4 2" xfId="21532" xr:uid="{CCA787AD-396D-48F7-939C-67EA61F5EAFF}"/>
    <cellStyle name="Normal 2 6 2 3 2 5" xfId="22795" xr:uid="{35DE97A9-B50F-44E7-8469-98B46AE21DDC}"/>
    <cellStyle name="Normal 2 6 2 3 2 6" xfId="13787" xr:uid="{DBCCB06C-77FF-48D3-B46A-C7ED0160E78B}"/>
    <cellStyle name="Normal 2 6 2 3 3" xfId="4311" xr:uid="{05338117-EB87-4B41-8F3F-9D96A8C69F48}"/>
    <cellStyle name="Normal 2 6 2 3 3 2" xfId="9083" xr:uid="{06B64086-F2FA-4554-A66A-7DCD7A828594}"/>
    <cellStyle name="Normal 2 6 2 3 3 2 2" xfId="29126" xr:uid="{CD74FA9E-399D-4ABF-9104-22E50EC80906}"/>
    <cellStyle name="Normal 2 6 2 3 3 2 3" xfId="19463" xr:uid="{374CA1CC-12B2-48B1-9D67-A7B3DEEE4CBF}"/>
    <cellStyle name="Normal 2 6 2 3 3 3" xfId="11916" xr:uid="{1DD8F1BF-BCEA-465E-A31C-07F49838B74E}"/>
    <cellStyle name="Normal 2 6 2 3 3 3 2" xfId="22296" xr:uid="{9E6596BA-0FCB-417E-82E2-1524BC5841F5}"/>
    <cellStyle name="Normal 2 6 2 3 3 4" xfId="25348" xr:uid="{42660836-C392-4A95-AB7D-2B10EB886405}"/>
    <cellStyle name="Normal 2 6 2 3 3 5" xfId="16630" xr:uid="{563033DD-F564-4805-B714-6325541D0051}"/>
    <cellStyle name="Normal 2 6 2 3 4" xfId="5966" xr:uid="{E65F83FC-A1C3-4EA4-9529-1202F48F8094}"/>
    <cellStyle name="Normal 2 6 2 3 4 2" xfId="27922" xr:uid="{1E851278-57D4-4AA3-A532-7F287997802C}"/>
    <cellStyle name="Normal 2 6 2 3 4 3" xfId="15419" xr:uid="{69C05F2B-C137-4BB6-8704-13070549C81C}"/>
    <cellStyle name="Normal 2 6 2 3 5" xfId="7872" xr:uid="{621F3C51-E706-4289-808D-3600D7DE2E8D}"/>
    <cellStyle name="Normal 2 6 2 3 5 2" xfId="18252" xr:uid="{2C1E3A01-E7C2-4B75-9362-E23996E4157F}"/>
    <cellStyle name="Normal 2 6 2 3 6" xfId="10705" xr:uid="{0942D83E-6785-4069-93ED-E1FEF867500E}"/>
    <cellStyle name="Normal 2 6 2 3 6 2" xfId="21085" xr:uid="{D0426F11-DBC5-4AD7-A855-E1C40AE9F6EE}"/>
    <cellStyle name="Normal 2 6 2 3 7" xfId="24595" xr:uid="{70CCA74D-0F9E-4C26-BE30-EDEF40B34700}"/>
    <cellStyle name="Normal 2 6 2 3 8" xfId="13191" xr:uid="{082743DC-5C06-434B-9280-28C08901C2E8}"/>
    <cellStyle name="Normal 2 6 2 4" xfId="3240" xr:uid="{00000000-0005-0000-0000-0000C2040000}"/>
    <cellStyle name="Normal 2 6 2 4 2" xfId="4490" xr:uid="{99D999CC-6FD5-486B-8B59-AACF02421660}"/>
    <cellStyle name="Normal 2 6 2 4 2 2" xfId="9262" xr:uid="{693B2310-F2CC-4B51-8DCA-6C985B7E01F6}"/>
    <cellStyle name="Normal 2 6 2 4 2 2 2" xfId="19642" xr:uid="{60CE9961-B196-4E53-9106-4D821DF88F34}"/>
    <cellStyle name="Normal 2 6 2 4 2 3" xfId="12095" xr:uid="{F27E296C-2BF5-4C55-A4BC-C01B2BB3001C}"/>
    <cellStyle name="Normal 2 6 2 4 2 3 2" xfId="22475" xr:uid="{6890BA32-74A1-468A-8E1D-EE5DDA9E01A7}"/>
    <cellStyle name="Normal 2 6 2 4 2 4" xfId="26155" xr:uid="{8E1693E9-A028-4C58-88A3-DCB985228DC4}"/>
    <cellStyle name="Normal 2 6 2 4 2 5" xfId="16809" xr:uid="{C18685EF-A719-4116-BA1B-3BA5E1AA00FD}"/>
    <cellStyle name="Normal 2 6 2 4 3" xfId="6298" xr:uid="{492F9173-ED6E-4509-86DB-B2EA5DF6D7F6}"/>
    <cellStyle name="Normal 2 6 2 4 3 2" xfId="15867" xr:uid="{BA1625F8-53AF-4C89-82AA-C0EB3332B7FA}"/>
    <cellStyle name="Normal 2 6 2 4 4" xfId="8320" xr:uid="{C1DB41E0-32DE-4948-9DB1-AAC9D0DB7206}"/>
    <cellStyle name="Normal 2 6 2 4 4 2" xfId="18700" xr:uid="{875847CA-7CEF-469C-BA9D-AF3CD931B7D7}"/>
    <cellStyle name="Normal 2 6 2 4 5" xfId="11153" xr:uid="{A35979AB-4BBF-40BE-BD16-A63862B7E890}"/>
    <cellStyle name="Normal 2 6 2 4 5 2" xfId="21533" xr:uid="{290E8148-7224-483E-8FEB-44D1A8EBA1D7}"/>
    <cellStyle name="Normal 2 6 2 4 6" xfId="23652" xr:uid="{2E0F261C-8B52-49F0-8467-4A7022122960}"/>
    <cellStyle name="Normal 2 6 2 4 7" xfId="13788" xr:uid="{C67B1CEB-659F-49D7-AF42-A53E6118D022}"/>
    <cellStyle name="Normal 2 6 2 5" xfId="3235" xr:uid="{00000000-0005-0000-0000-0000C3040000}"/>
    <cellStyle name="Normal 2 6 2 5 2" xfId="6293" xr:uid="{864BD532-2191-49D7-A5D9-FF59CCEEAFD4}"/>
    <cellStyle name="Normal 2 6 2 5 2 2" xfId="27654" xr:uid="{A64C6447-BC8F-4094-9873-7775BF9AA8CD}"/>
    <cellStyle name="Normal 2 6 2 5 2 3" xfId="15862" xr:uid="{8CEFF8B3-DBEE-4DA2-9982-4C778CE2B6D8}"/>
    <cellStyle name="Normal 2 6 2 5 3" xfId="8315" xr:uid="{5AEDA475-210E-48A9-ACEE-9CB4F1AEDF16}"/>
    <cellStyle name="Normal 2 6 2 5 3 2" xfId="18695" xr:uid="{8CFC2B20-D82C-4836-8B85-B2DDA40B52F2}"/>
    <cellStyle name="Normal 2 6 2 5 4" xfId="11148" xr:uid="{56BF3207-64C4-44E3-AFF4-0474BABB18FC}"/>
    <cellStyle name="Normal 2 6 2 5 4 2" xfId="21528" xr:uid="{80DEABAB-AAEF-44BF-954B-37CF1AB5F697}"/>
    <cellStyle name="Normal 2 6 2 5 5" xfId="24341" xr:uid="{E7546074-5B21-4067-9EB9-A2806E9B7A0C}"/>
    <cellStyle name="Normal 2 6 2 5 6" xfId="13783" xr:uid="{89D4FEE3-FC36-40D1-A84B-A3B2E206D0DA}"/>
    <cellStyle name="Normal 2 6 2 6" xfId="2531" xr:uid="{00000000-0005-0000-0000-0000C4040000}"/>
    <cellStyle name="Normal 2 6 2 6 2" xfId="5805" xr:uid="{10762A9A-7272-485A-943C-B474B929DFA1}"/>
    <cellStyle name="Normal 2 6 2 6 2 2" xfId="28330" xr:uid="{91C42B10-F180-458D-AFC1-107E53C0EC40}"/>
    <cellStyle name="Normal 2 6 2 6 2 3" xfId="15203" xr:uid="{C481E85C-B006-44B4-B153-234F7CD519A4}"/>
    <cellStyle name="Normal 2 6 2 6 3" xfId="7656" xr:uid="{802B6534-EC9E-4BAF-9ED1-E58A0B5A1B3C}"/>
    <cellStyle name="Normal 2 6 2 6 3 2" xfId="18036" xr:uid="{0C59ABBA-3D43-4EB6-8CC4-6FDE3F98A84D}"/>
    <cellStyle name="Normal 2 6 2 6 4" xfId="10489" xr:uid="{1FCE637C-45EC-4DB5-B22E-0EB0BA1F730F}"/>
    <cellStyle name="Normal 2 6 2 6 4 2" xfId="20869" xr:uid="{3DB16BC8-7567-4D71-BE88-6964F1429595}"/>
    <cellStyle name="Normal 2 6 2 6 5" xfId="23452" xr:uid="{3467CB81-E993-4155-9658-380959AE2084}"/>
    <cellStyle name="Normal 2 6 2 6 6" xfId="12919" xr:uid="{12AC7268-F7FD-4FC4-9DD5-F0A75605BD3E}"/>
    <cellStyle name="Normal 2 6 2 7" xfId="2225" xr:uid="{00000000-0005-0000-0000-0000BA040000}"/>
    <cellStyle name="Normal 2 6 2 7 2" xfId="7352" xr:uid="{D530F37D-DEF4-4170-A7A3-CB1060AA827D}"/>
    <cellStyle name="Normal 2 6 2 7 2 2" xfId="17732" xr:uid="{1AC286B0-EC57-4FEF-9592-7305F7F714D3}"/>
    <cellStyle name="Normal 2 6 2 7 3" xfId="10185" xr:uid="{917FF294-FA44-4D45-86B4-360CE91273CB}"/>
    <cellStyle name="Normal 2 6 2 7 3 2" xfId="20565" xr:uid="{80CC7CE1-1E69-417B-BC19-550A0933C939}"/>
    <cellStyle name="Normal 2 6 2 7 4" xfId="24403" xr:uid="{1502BF02-3285-4572-A39D-B74C8D53DD14}"/>
    <cellStyle name="Normal 2 6 2 7 5" xfId="14899" xr:uid="{1CA6A51E-82D5-4C77-BCEB-1851F5CDC9B4}"/>
    <cellStyle name="Normal 2 6 2 8" xfId="3791" xr:uid="{EA396F53-A8E3-4AAD-AEFE-BE244E793E8F}"/>
    <cellStyle name="Normal 2 6 2 8 2" xfId="8627" xr:uid="{ED8914F2-C102-4167-8F91-AA93ECEF9C27}"/>
    <cellStyle name="Normal 2 6 2 8 2 2" xfId="19007" xr:uid="{70494654-2281-49E4-99E3-8834C809E729}"/>
    <cellStyle name="Normal 2 6 2 8 3" xfId="11460" xr:uid="{56BA38B1-DC32-4B80-B62D-8B1022DA2726}"/>
    <cellStyle name="Normal 2 6 2 8 3 2" xfId="21840" xr:uid="{278BD44B-3A17-484E-ABAC-932535BD4874}"/>
    <cellStyle name="Normal 2 6 2 8 4" xfId="16174" xr:uid="{E09CC765-129B-4103-A5F1-3F1553452D84}"/>
    <cellStyle name="Normal 2 6 2 9" xfId="5173" xr:uid="{C8D33ABA-A6DE-4D30-A213-75A149B1FA83}"/>
    <cellStyle name="Normal 2 6 2 9 2" xfId="14470" xr:uid="{974A2E2F-85FD-42D4-9E21-8199EEBB5EB3}"/>
    <cellStyle name="Normal 2 6 3" xfId="824" xr:uid="{00000000-0005-0000-0000-0000E4040000}"/>
    <cellStyle name="Normal 2 6 3 10" xfId="9758" xr:uid="{A4D62B8B-D218-4840-B61C-71340FE99392}"/>
    <cellStyle name="Normal 2 6 3 10 2" xfId="20138" xr:uid="{FC4D10FB-3755-4F39-A082-152E804D35F2}"/>
    <cellStyle name="Normal 2 6 3 11" xfId="25000" xr:uid="{B09E0DFE-CB49-4293-9A76-68CE4C4AFD3E}"/>
    <cellStyle name="Normal 2 6 3 12" xfId="12574" xr:uid="{6DF2FDF8-BF05-4326-8CED-AF04FE39C9F4}"/>
    <cellStyle name="Normal 2 6 3 2" xfId="2750" xr:uid="{00000000-0005-0000-0000-0000C6040000}"/>
    <cellStyle name="Normal 2 6 3 2 2" xfId="3242" xr:uid="{00000000-0005-0000-0000-0000C7040000}"/>
    <cellStyle name="Normal 2 6 3 2 2 2" xfId="6300" xr:uid="{7304B549-7725-4E18-B383-08AC32602764}"/>
    <cellStyle name="Normal 2 6 3 2 2 2 2" xfId="28081" xr:uid="{92E698A4-443E-4E9F-912D-3316C8057977}"/>
    <cellStyle name="Normal 2 6 3 2 2 2 3" xfId="15869" xr:uid="{E2BEE138-2676-4D8C-9875-BCFE68E134F5}"/>
    <cellStyle name="Normal 2 6 3 2 2 3" xfId="8322" xr:uid="{E291EB98-CB64-4225-A299-2FBB6958D1D8}"/>
    <cellStyle name="Normal 2 6 3 2 2 3 2" xfId="18702" xr:uid="{767B6D43-7AD9-4B29-821F-6A35E2A9C3B4}"/>
    <cellStyle name="Normal 2 6 3 2 2 4" xfId="11155" xr:uid="{748016B8-AB50-4139-A5F0-56CB27A68A9F}"/>
    <cellStyle name="Normal 2 6 3 2 2 4 2" xfId="21535" xr:uid="{95D20107-076A-48EF-AB96-F7E20554289D}"/>
    <cellStyle name="Normal 2 6 3 2 2 5" xfId="23900" xr:uid="{0FBF2B24-DE81-4443-8299-141FA0D649DA}"/>
    <cellStyle name="Normal 2 6 3 2 2 6" xfId="13790" xr:uid="{F9D0B80D-AC75-439E-A28A-B9DE7A394B05}"/>
    <cellStyle name="Normal 2 6 3 2 3" xfId="4313" xr:uid="{FDB00B43-EDE2-439A-8599-5EB1BA9F4CE7}"/>
    <cellStyle name="Normal 2 6 3 2 3 2" xfId="9085" xr:uid="{16808E95-2586-46E7-BE40-B97AEE2CFFB2}"/>
    <cellStyle name="Normal 2 6 3 2 3 2 2" xfId="29128" xr:uid="{7F4B2F7D-F1C0-4A26-B6B2-BD2773891107}"/>
    <cellStyle name="Normal 2 6 3 2 3 2 3" xfId="19465" xr:uid="{8D3D01C1-5F5A-488C-9B61-70485AA27C9D}"/>
    <cellStyle name="Normal 2 6 3 2 3 3" xfId="11918" xr:uid="{3CB88BFF-7034-4492-AA0A-14017708B94E}"/>
    <cellStyle name="Normal 2 6 3 2 3 3 2" xfId="22298" xr:uid="{A14D9E91-F974-4C75-97D6-B6D0E1D8D640}"/>
    <cellStyle name="Normal 2 6 3 2 3 4" xfId="24336" xr:uid="{01B9F8C2-15BC-4CE9-BC27-617DA3FAF2A3}"/>
    <cellStyle name="Normal 2 6 3 2 3 5" xfId="16632" xr:uid="{566336C9-D4DB-4A32-91F6-86EAD6606C09}"/>
    <cellStyle name="Normal 2 6 3 2 4" xfId="5968" xr:uid="{B0225D42-3F43-429F-96D2-B3C4FFF017AF}"/>
    <cellStyle name="Normal 2 6 3 2 4 2" xfId="28154" xr:uid="{5C369DB8-5E78-41E0-9489-A73C67F62EB5}"/>
    <cellStyle name="Normal 2 6 3 2 4 3" xfId="15421" xr:uid="{6AC99C5E-64F7-4525-A5AB-A0680637904B}"/>
    <cellStyle name="Normal 2 6 3 2 5" xfId="7874" xr:uid="{187C8DAC-2EBE-40DA-A2BA-B16800DDFA06}"/>
    <cellStyle name="Normal 2 6 3 2 5 2" xfId="18254" xr:uid="{0AB7271F-C4AF-40EE-8F0E-C9A3C9E23C6A}"/>
    <cellStyle name="Normal 2 6 3 2 6" xfId="10707" xr:uid="{68C15709-F04C-47D1-B067-E8BE43F77BD4}"/>
    <cellStyle name="Normal 2 6 3 2 6 2" xfId="21087" xr:uid="{F447D534-E314-47F2-9E88-C461FD47A87B}"/>
    <cellStyle name="Normal 2 6 3 2 7" xfId="24628" xr:uid="{0EB4ABFD-ACE5-4ABD-B332-42F09D2BA598}"/>
    <cellStyle name="Normal 2 6 3 2 8" xfId="13193" xr:uid="{564E1D4A-1A87-4C0D-840E-13FA45AB478F}"/>
    <cellStyle name="Normal 2 6 3 3" xfId="3243" xr:uid="{00000000-0005-0000-0000-0000C8040000}"/>
    <cellStyle name="Normal 2 6 3 3 2" xfId="4491" xr:uid="{87207243-8C53-4DE5-B92B-7719F293434A}"/>
    <cellStyle name="Normal 2 6 3 3 2 2" xfId="9263" xr:uid="{C3B3E6F4-D12B-40A9-849B-D88600E4EA46}"/>
    <cellStyle name="Normal 2 6 3 3 2 2 2" xfId="29248" xr:uid="{B14741FC-784C-4ADB-98D1-04F07AD5543C}"/>
    <cellStyle name="Normal 2 6 3 3 2 2 3" xfId="19643" xr:uid="{B4928044-04CD-4CFA-B67F-F481551FE4B0}"/>
    <cellStyle name="Normal 2 6 3 3 2 3" xfId="12096" xr:uid="{5214C419-B95F-42D2-BB6F-9BE7C79034EF}"/>
    <cellStyle name="Normal 2 6 3 3 2 3 2" xfId="22476" xr:uid="{9EAB2E54-3029-4DFB-A3CA-3ED052C1C342}"/>
    <cellStyle name="Normal 2 6 3 3 2 4" xfId="22867" xr:uid="{CAD82A59-8985-4FFB-91FB-1C6232C10769}"/>
    <cellStyle name="Normal 2 6 3 3 2 5" xfId="16810" xr:uid="{B62F27E4-1ED2-4F69-B12F-EC7A9B613844}"/>
    <cellStyle name="Normal 2 6 3 3 3" xfId="6301" xr:uid="{A3DE6E02-6E83-4DF7-A1B7-959133430995}"/>
    <cellStyle name="Normal 2 6 3 3 3 2" xfId="26212" xr:uid="{EE394A47-E38F-4441-AE45-E5E0C939CDE8}"/>
    <cellStyle name="Normal 2 6 3 3 3 3" xfId="15870" xr:uid="{EFF3A563-4A4D-4BA2-B5BE-55B10045C84D}"/>
    <cellStyle name="Normal 2 6 3 3 4" xfId="8323" xr:uid="{10A2EFD6-4550-41B9-9D2C-0C6CA4889477}"/>
    <cellStyle name="Normal 2 6 3 3 4 2" xfId="18703" xr:uid="{3F5120F2-2B31-45F7-AB64-C295BD28981B}"/>
    <cellStyle name="Normal 2 6 3 3 5" xfId="11156" xr:uid="{BB8F6FE3-F7F8-415E-B8E6-30E494857739}"/>
    <cellStyle name="Normal 2 6 3 3 5 2" xfId="21536" xr:uid="{74ADF930-A0CD-47CC-9983-8F504FF6F67F}"/>
    <cellStyle name="Normal 2 6 3 3 6" xfId="24479" xr:uid="{38F64182-7581-4BB8-91EB-F95C8B7C6FD9}"/>
    <cellStyle name="Normal 2 6 3 3 7" xfId="13791" xr:uid="{B07449D2-9759-4D4B-84D2-842A75D20F86}"/>
    <cellStyle name="Normal 2 6 3 4" xfId="3241" xr:uid="{00000000-0005-0000-0000-0000C9040000}"/>
    <cellStyle name="Normal 2 6 3 4 2" xfId="6299" xr:uid="{76E59889-A8B4-4D0D-A5C6-DA7E60392EA5}"/>
    <cellStyle name="Normal 2 6 3 4 2 2" xfId="26030" xr:uid="{D7ED80EF-2C71-4AFF-BD14-B827B1696D1D}"/>
    <cellStyle name="Normal 2 6 3 4 2 3" xfId="15868" xr:uid="{D1417E44-7FC8-4EED-B6AB-389147BE2DAC}"/>
    <cellStyle name="Normal 2 6 3 4 3" xfId="8321" xr:uid="{E57003F0-69DC-4BDB-87A5-D5970FC7987A}"/>
    <cellStyle name="Normal 2 6 3 4 3 2" xfId="18701" xr:uid="{5BE996CC-BDE8-4271-939A-B58DE1544666}"/>
    <cellStyle name="Normal 2 6 3 4 4" xfId="11154" xr:uid="{BDB2A5CA-124E-4DB8-8FB4-2F10C553E449}"/>
    <cellStyle name="Normal 2 6 3 4 4 2" xfId="21534" xr:uid="{80215D5B-DD7D-485F-939B-771F38FEBCDD}"/>
    <cellStyle name="Normal 2 6 3 4 5" xfId="25545" xr:uid="{4B134884-26C9-4669-87A5-D352E80BAD43}"/>
    <cellStyle name="Normal 2 6 3 4 6" xfId="13789" xr:uid="{B05C497A-8A05-41D1-96AA-F3A7AB582F5C}"/>
    <cellStyle name="Normal 2 6 3 5" xfId="2574" xr:uid="{00000000-0005-0000-0000-0000CA040000}"/>
    <cellStyle name="Normal 2 6 3 5 2" xfId="5839" xr:uid="{DF0E3358-E753-47A6-BED4-29A4340CC710}"/>
    <cellStyle name="Normal 2 6 3 5 2 2" xfId="26225" xr:uid="{8CBC7597-9E25-4985-AB21-CABF7A1CC924}"/>
    <cellStyle name="Normal 2 6 3 5 2 3" xfId="15246" xr:uid="{F9F030D3-C608-4F08-9C1C-0B51A7D277A5}"/>
    <cellStyle name="Normal 2 6 3 5 3" xfId="7699" xr:uid="{C45C4104-5723-49BB-8658-8B71663BE1F3}"/>
    <cellStyle name="Normal 2 6 3 5 3 2" xfId="18079" xr:uid="{4805201E-4483-45A6-80B7-2FACFD456AAC}"/>
    <cellStyle name="Normal 2 6 3 5 4" xfId="10532" xr:uid="{F588443A-6DD1-4DCF-9335-0C05F6C0E82B}"/>
    <cellStyle name="Normal 2 6 3 5 4 2" xfId="20912" xr:uid="{44532367-E5EB-47CF-A810-C3244C6410ED}"/>
    <cellStyle name="Normal 2 6 3 5 5" xfId="23804" xr:uid="{B831D932-89A5-497D-97E7-E8EFC916E333}"/>
    <cellStyle name="Normal 2 6 3 5 6" xfId="12962" xr:uid="{74DE7D1D-E440-4BEA-806A-E5800002F8B0}"/>
    <cellStyle name="Normal 2 6 3 6" xfId="2340" xr:uid="{00000000-0005-0000-0000-0000C5040000}"/>
    <cellStyle name="Normal 2 6 3 6 2" xfId="7467" xr:uid="{3A60FAA7-236C-4287-AADF-56E2DF722CB0}"/>
    <cellStyle name="Normal 2 6 3 6 2 2" xfId="17847" xr:uid="{791B2BBF-96B1-477D-BD65-FE70725DA7C6}"/>
    <cellStyle name="Normal 2 6 3 6 3" xfId="10300" xr:uid="{A010738C-6954-46F7-B0D6-5D8E10447902}"/>
    <cellStyle name="Normal 2 6 3 6 3 2" xfId="20680" xr:uid="{5CFF61F0-0CCD-4BE0-BA9F-5E49FCC5A30F}"/>
    <cellStyle name="Normal 2 6 3 6 4" xfId="24778" xr:uid="{5866C81F-BCDD-41B4-8389-503ADA704CF2}"/>
    <cellStyle name="Normal 2 6 3 6 5" xfId="15014" xr:uid="{B537DB6D-4B8B-4F24-A17E-59B8AA53E2D2}"/>
    <cellStyle name="Normal 2 6 3 7" xfId="3851" xr:uid="{2F0129F9-6EAF-4AAF-9CE7-DA34D158108D}"/>
    <cellStyle name="Normal 2 6 3 7 2" xfId="8684" xr:uid="{C55A7311-DEFF-40BB-AD48-3EC8C83781BC}"/>
    <cellStyle name="Normal 2 6 3 7 2 2" xfId="19064" xr:uid="{6D1693A2-58F9-4467-9713-1AAD0D03E2A2}"/>
    <cellStyle name="Normal 2 6 3 7 3" xfId="11517" xr:uid="{243DA632-E680-4E69-8C95-E06E0EAF6D1D}"/>
    <cellStyle name="Normal 2 6 3 7 3 2" xfId="21897" xr:uid="{864F57A7-5DC2-4353-9E34-85C3714B0248}"/>
    <cellStyle name="Normal 2 6 3 7 4" xfId="16231" xr:uid="{7A31CD01-4889-4F8B-B42B-1EC4E2C4D6B1}"/>
    <cellStyle name="Normal 2 6 3 8" xfId="5175" xr:uid="{8AE79431-F88A-4C41-B95B-4BA664C147B4}"/>
    <cellStyle name="Normal 2 6 3 8 2" xfId="14472" xr:uid="{40FFDD92-F8D1-4A22-A3DF-4E5C0A8744A6}"/>
    <cellStyle name="Normal 2 6 3 9" xfId="6925" xr:uid="{20101572-6AD5-4DB0-B4EC-D86429EB91A3}"/>
    <cellStyle name="Normal 2 6 3 9 2" xfId="17305" xr:uid="{83D1B01E-C56A-4CBA-A0AC-28D7157D2623}"/>
    <cellStyle name="Normal 2 6 4" xfId="825" xr:uid="{00000000-0005-0000-0000-0000E5040000}"/>
    <cellStyle name="Normal 2 6 4 2" xfId="3244" xr:uid="{00000000-0005-0000-0000-0000CC040000}"/>
    <cellStyle name="Normal 2 6 4 2 2" xfId="6302" xr:uid="{26AA86EE-97E0-48FA-85E2-64D1D01642DB}"/>
    <cellStyle name="Normal 2 6 4 2 2 2" xfId="27737" xr:uid="{62530CFF-EAD0-4DCC-8A0F-51132B070C03}"/>
    <cellStyle name="Normal 2 6 4 2 2 3" xfId="15871" xr:uid="{38DC05D0-1BDA-437F-9A6F-0B1EB9623D15}"/>
    <cellStyle name="Normal 2 6 4 2 3" xfId="8324" xr:uid="{66BF30D8-781F-4445-9403-8B1239B99C01}"/>
    <cellStyle name="Normal 2 6 4 2 3 2" xfId="18704" xr:uid="{696D15CB-68D5-4E6B-AC4E-F2E170C0BE1A}"/>
    <cellStyle name="Normal 2 6 4 2 4" xfId="11157" xr:uid="{9AADA220-B9CE-4749-AE31-CBC01B68FA08}"/>
    <cellStyle name="Normal 2 6 4 2 4 2" xfId="21537" xr:uid="{544947B8-8889-427F-98F8-7DB4E71898AA}"/>
    <cellStyle name="Normal 2 6 4 2 5" xfId="23671" xr:uid="{40D936BC-B2FB-444D-BA06-05C16CD95B47}"/>
    <cellStyle name="Normal 2 6 4 2 6" xfId="13792" xr:uid="{CD9279EA-FE4F-45C0-B021-898B07933199}"/>
    <cellStyle name="Normal 2 6 4 3" xfId="2747" xr:uid="{00000000-0005-0000-0000-0000CD040000}"/>
    <cellStyle name="Normal 2 6 4 3 2" xfId="5965" xr:uid="{3AC6F347-C68D-4FB4-8BD8-2118D9E8EF4B}"/>
    <cellStyle name="Normal 2 6 4 3 2 2" xfId="26000" xr:uid="{6407EC0A-CA09-4F54-A5DC-8C2C028A5521}"/>
    <cellStyle name="Normal 2 6 4 3 2 3" xfId="15418" xr:uid="{C193E26C-D856-4793-947D-EF2429FBC763}"/>
    <cellStyle name="Normal 2 6 4 3 3" xfId="7871" xr:uid="{1E3CF3CE-B1BC-4F2D-A7C8-61E4A10A365D}"/>
    <cellStyle name="Normal 2 6 4 3 3 2" xfId="18251" xr:uid="{8BD55EF0-2C46-4F9F-BF52-2E5AC363DFD0}"/>
    <cellStyle name="Normal 2 6 4 3 4" xfId="10704" xr:uid="{DF3A9D90-F1F1-4774-A6A8-BFA0FB02DDAB}"/>
    <cellStyle name="Normal 2 6 4 3 4 2" xfId="21084" xr:uid="{AECC2B9B-F637-458C-95D4-B8705547F79B}"/>
    <cellStyle name="Normal 2 6 4 3 5" xfId="25085" xr:uid="{F7D65038-43B7-4600-B665-FE61C3DC1D05}"/>
    <cellStyle name="Normal 2 6 4 3 6" xfId="13190" xr:uid="{9FF62838-0196-4BF7-8043-8AD349460ECA}"/>
    <cellStyle name="Normal 2 6 4 4" xfId="4172" xr:uid="{FAAE8149-8145-432C-B91A-EC872542167A}"/>
    <cellStyle name="Normal 2 6 4 4 2" xfId="8944" xr:uid="{A898C8CD-3D30-4C1C-ABD9-8656076B5A81}"/>
    <cellStyle name="Normal 2 6 4 4 2 2" xfId="19324" xr:uid="{1A9ED637-57DF-4EC7-8488-4C7592B288CF}"/>
    <cellStyle name="Normal 2 6 4 4 3" xfId="11777" xr:uid="{3183CE16-5648-42F3-904D-5A8528B42A9C}"/>
    <cellStyle name="Normal 2 6 4 4 3 2" xfId="22157" xr:uid="{D292C677-4EC5-461E-B23B-11316430DFAC}"/>
    <cellStyle name="Normal 2 6 4 4 4" xfId="24114" xr:uid="{4B28783D-BCF0-40D5-BA39-A0BD1889A410}"/>
    <cellStyle name="Normal 2 6 4 4 5" xfId="16491" xr:uid="{FCD70FC5-0B68-4997-9C12-BBFBD166F7A2}"/>
    <cellStyle name="Normal 2 6 4 5" xfId="5176" xr:uid="{7A080356-2637-46E2-A77E-82C5ACAE8493}"/>
    <cellStyle name="Normal 2 6 4 5 2" xfId="14473" xr:uid="{87F5C9D8-9A57-40FE-BC24-29C7BD440DC2}"/>
    <cellStyle name="Normal 2 6 4 6" xfId="6926" xr:uid="{1EB19ED3-15F7-414F-9F66-975C06046ACB}"/>
    <cellStyle name="Normal 2 6 4 6 2" xfId="17306" xr:uid="{E908B670-6EEE-4B27-A219-E53B7B9A3CCF}"/>
    <cellStyle name="Normal 2 6 4 7" xfId="9759" xr:uid="{BBF121FB-D7DF-4229-888D-58897BA66988}"/>
    <cellStyle name="Normal 2 6 4 7 2" xfId="20139" xr:uid="{A447422D-86A8-4D49-B623-57D91E1AC329}"/>
    <cellStyle name="Normal 2 6 4 8" xfId="23438" xr:uid="{2467AEF3-5330-47FD-87A4-229510FDA7FD}"/>
    <cellStyle name="Normal 2 6 4 9" xfId="12732" xr:uid="{4D9A41E0-523B-4A63-AEF3-98D8B656F6EC}"/>
    <cellStyle name="Normal 2 6 5" xfId="3245" xr:uid="{00000000-0005-0000-0000-0000CE040000}"/>
    <cellStyle name="Normal 2 6 5 2" xfId="4492" xr:uid="{A3DD9300-DFB9-4CFD-9A54-92274E601C4B}"/>
    <cellStyle name="Normal 2 6 5 2 2" xfId="9264" xr:uid="{DD784A69-7E3E-4F1A-AC82-8F6F1BD52311}"/>
    <cellStyle name="Normal 2 6 5 2 2 2" xfId="29249" xr:uid="{0D00306C-6116-4176-B54A-03C0D3AA4551}"/>
    <cellStyle name="Normal 2 6 5 2 2 3" xfId="19644" xr:uid="{F2CB09A6-383C-48D6-8D03-D7E890852381}"/>
    <cellStyle name="Normal 2 6 5 2 3" xfId="12097" xr:uid="{6A87C19B-A104-452B-9739-483A28C9AE79}"/>
    <cellStyle name="Normal 2 6 5 2 3 2" xfId="22477" xr:uid="{35392DE0-6C17-4AAF-B1BA-5476F364C1F7}"/>
    <cellStyle name="Normal 2 6 5 2 4" xfId="22644" xr:uid="{1DAD417C-CEC3-4A47-A424-5DFB07AF424F}"/>
    <cellStyle name="Normal 2 6 5 2 5" xfId="16811" xr:uid="{CDCBDCFE-1C6A-46F9-8B05-D7FB38E609D1}"/>
    <cellStyle name="Normal 2 6 5 3" xfId="6303" xr:uid="{D9E241B8-02A4-427F-8AE0-EEAB32CD3011}"/>
    <cellStyle name="Normal 2 6 5 3 2" xfId="28142" xr:uid="{5AE0B9C7-05E0-42CD-9E29-BCFC29DBD4C5}"/>
    <cellStyle name="Normal 2 6 5 3 3" xfId="15872" xr:uid="{F4E50B5F-0237-4929-B47F-EF36A19EE155}"/>
    <cellStyle name="Normal 2 6 5 4" xfId="8325" xr:uid="{EFFF14CB-F067-4F81-B899-6C534B5B4390}"/>
    <cellStyle name="Normal 2 6 5 4 2" xfId="18705" xr:uid="{13BEAD3E-CAD8-4E9A-8C8D-73BA059008A1}"/>
    <cellStyle name="Normal 2 6 5 5" xfId="11158" xr:uid="{8260038C-40B8-4B48-B86B-150E1BB7C91B}"/>
    <cellStyle name="Normal 2 6 5 5 2" xfId="21538" xr:uid="{5E4EEA9D-1019-4434-BE7E-77F65C173361}"/>
    <cellStyle name="Normal 2 6 5 6" xfId="25303" xr:uid="{C39A1771-4B7B-4FA5-A546-E3F549907874}"/>
    <cellStyle name="Normal 2 6 5 7" xfId="13793" xr:uid="{62094DEE-5D6A-4587-B5C3-6B51F53AC0CC}"/>
    <cellStyle name="Normal 2 6 6" xfId="2913" xr:uid="{00000000-0005-0000-0000-0000CF040000}"/>
    <cellStyle name="Normal 2 6 6 2" xfId="6099" xr:uid="{3F07CF2B-E2C3-4A94-86F5-C526D5A30387}"/>
    <cellStyle name="Normal 2 6 6 2 2" xfId="25845" xr:uid="{89030345-8F55-454A-84BA-BF49A031CD02}"/>
    <cellStyle name="Normal 2 6 6 2 3" xfId="15577" xr:uid="{ACA6E232-F876-4D2C-B3F8-1D3F6BDA8948}"/>
    <cellStyle name="Normal 2 6 6 3" xfId="8030" xr:uid="{42120A84-98C8-41ED-A11F-EB419CC9F1E1}"/>
    <cellStyle name="Normal 2 6 6 3 2" xfId="18410" xr:uid="{F02AD8A5-2195-4EF0-9E9F-3259ECBE80B4}"/>
    <cellStyle name="Normal 2 6 6 4" xfId="10863" xr:uid="{67350C24-62FC-42C2-9B15-1073360F93E2}"/>
    <cellStyle name="Normal 2 6 6 4 2" xfId="21243" xr:uid="{7586ABD7-1A9A-4747-83A4-C02958ED7CA3}"/>
    <cellStyle name="Normal 2 6 6 5" xfId="22687" xr:uid="{50EB29A5-FE3E-4EE9-8F15-737CE4DD97F0}"/>
    <cellStyle name="Normal 2 6 6 6" xfId="13430" xr:uid="{FB8F4C21-A5D5-4C65-A7E8-2622D69B734E}"/>
    <cellStyle name="Normal 2 6 7" xfId="2471" xr:uid="{00000000-0005-0000-0000-0000D0040000}"/>
    <cellStyle name="Normal 2 6 7 2" xfId="5759" xr:uid="{D2868D63-22F0-4956-A066-B914852ABDEE}"/>
    <cellStyle name="Normal 2 6 7 2 2" xfId="26262" xr:uid="{70223284-C886-43CC-B95C-40E37BC2C671}"/>
    <cellStyle name="Normal 2 6 7 2 3" xfId="15143" xr:uid="{34CDAF7D-28FF-4D89-9CFB-E0BDDA502805}"/>
    <cellStyle name="Normal 2 6 7 3" xfId="7596" xr:uid="{5893C7BC-E3C2-4EF6-8D7B-A10380A32821}"/>
    <cellStyle name="Normal 2 6 7 3 2" xfId="17976" xr:uid="{3F055587-DB80-4D3B-9368-A460981ED099}"/>
    <cellStyle name="Normal 2 6 7 4" xfId="10429" xr:uid="{B6AAA150-C551-43E3-8964-7E03F1AE4B5A}"/>
    <cellStyle name="Normal 2 6 7 4 2" xfId="20809" xr:uid="{E0EF6062-5071-41CB-889C-987F9B3E8377}"/>
    <cellStyle name="Normal 2 6 7 5" xfId="24537" xr:uid="{ABF28A36-FD7D-46E5-B605-AA7A948D3FC4}"/>
    <cellStyle name="Normal 2 6 7 6" xfId="12859" xr:uid="{A6F2CC7B-F5FD-4ACD-BBD6-115C96CC06F1}"/>
    <cellStyle name="Normal 2 6 8" xfId="2165" xr:uid="{00000000-0005-0000-0000-0000B9040000}"/>
    <cellStyle name="Normal 2 6 8 2" xfId="7292" xr:uid="{0EB573FA-EEF6-439E-A56B-BDBDAE879304}"/>
    <cellStyle name="Normal 2 6 8 2 2" xfId="17672" xr:uid="{4DC08CDF-9F03-44B1-AFD4-F6F5E2B029B7}"/>
    <cellStyle name="Normal 2 6 8 3" xfId="10125" xr:uid="{F5839759-13CE-4805-BB77-B640C64967FE}"/>
    <cellStyle name="Normal 2 6 8 3 2" xfId="20505" xr:uid="{578F8F1F-D0D9-4E82-AEDC-2E3008B84CE1}"/>
    <cellStyle name="Normal 2 6 8 4" xfId="22946" xr:uid="{3E25F616-C5F5-426E-A79E-6C9D09D93F12}"/>
    <cellStyle name="Normal 2 6 8 5" xfId="14839" xr:uid="{6735C330-4283-4D90-AC95-85E796A9B56E}"/>
    <cellStyle name="Normal 2 6 9" xfId="3950" xr:uid="{768BD1A0-E9FC-4057-8CB2-EEB941EB5E31}"/>
    <cellStyle name="Normal 2 6 9 2" xfId="8782" xr:uid="{E40725E7-E25B-4B86-978A-F410327532ED}"/>
    <cellStyle name="Normal 2 6 9 2 2" xfId="19162" xr:uid="{AABAA0C8-6D30-44E6-AFFD-FD33B4ACC440}"/>
    <cellStyle name="Normal 2 6 9 3" xfId="11615" xr:uid="{6C6BEF3B-A7BE-4192-8AFB-AC48CF963000}"/>
    <cellStyle name="Normal 2 6 9 3 2" xfId="21995" xr:uid="{BE8C2767-4BA7-4EEE-903C-B8C4D963EC10}"/>
    <cellStyle name="Normal 2 6 9 4" xfId="16329" xr:uid="{0B82CE58-B896-42FB-B2C2-EBDE2E302BD6}"/>
    <cellStyle name="Normal 2 7" xfId="826" xr:uid="{00000000-0005-0000-0000-0000E6040000}"/>
    <cellStyle name="Normal 2 7 10" xfId="5177" xr:uid="{9CD5321E-0D32-4E21-8C53-766D143E0BA3}"/>
    <cellStyle name="Normal 2 7 10 2" xfId="14474" xr:uid="{599DCDD7-1C0F-49D3-AEAE-1B75E1AE40C9}"/>
    <cellStyle name="Normal 2 7 11" xfId="6927" xr:uid="{80BB76AE-DDE6-4543-A159-C3E3623D1485}"/>
    <cellStyle name="Normal 2 7 11 2" xfId="17307" xr:uid="{AE83A673-8891-44DF-A0F1-AEE7ECD49F20}"/>
    <cellStyle name="Normal 2 7 12" xfId="9760" xr:uid="{6278D750-9C21-4CA5-B2B3-E9BDB0803732}"/>
    <cellStyle name="Normal 2 7 12 2" xfId="20140" xr:uid="{CE1E7404-7B0B-4E6D-92D2-BFBF115EE3DB}"/>
    <cellStyle name="Normal 2 7 13" xfId="25464" xr:uid="{DF6CD18B-2F2D-4207-8C69-DD24C3320652}"/>
    <cellStyle name="Normal 2 7 14" xfId="12412" xr:uid="{BD85830B-CE9E-45F5-AE23-751D67618F47}"/>
    <cellStyle name="Normal 2 7 15" xfId="29569" xr:uid="{F2A4C11B-61FF-44DA-8BB6-067397F32AA5}"/>
    <cellStyle name="Normal 2 7 2" xfId="827" xr:uid="{00000000-0005-0000-0000-0000E7040000}"/>
    <cellStyle name="Normal 2 7 2 10" xfId="6928" xr:uid="{4B2C54F7-1C4B-49F1-AF42-2B99EB4FF8AB}"/>
    <cellStyle name="Normal 2 7 2 10 2" xfId="17308" xr:uid="{E7C730BD-8187-4087-84C7-9A21F8D763A7}"/>
    <cellStyle name="Normal 2 7 2 11" xfId="9761" xr:uid="{30B3C8EE-236F-4D31-A8E1-C6229247C9D4}"/>
    <cellStyle name="Normal 2 7 2 11 2" xfId="20141" xr:uid="{8D265F91-367B-4C32-A21A-6320554103E3}"/>
    <cellStyle name="Normal 2 7 2 12" xfId="22857" xr:uid="{92EF549A-DD3C-46B0-BED7-0C9A1986C83C}"/>
    <cellStyle name="Normal 2 7 2 13" xfId="12472" xr:uid="{6962162F-A72E-489A-AFA8-D860B3AC8C11}"/>
    <cellStyle name="Normal 2 7 2 2" xfId="828" xr:uid="{00000000-0005-0000-0000-0000E8040000}"/>
    <cellStyle name="Normal 2 7 2 2 10" xfId="13037" xr:uid="{0AA01A78-69EF-4114-B2BB-B3045BE91DCA}"/>
    <cellStyle name="Normal 2 7 2 2 2" xfId="2753" xr:uid="{00000000-0005-0000-0000-0000D4040000}"/>
    <cellStyle name="Normal 2 7 2 2 2 2" xfId="3248" xr:uid="{00000000-0005-0000-0000-0000D5040000}"/>
    <cellStyle name="Normal 2 7 2 2 2 2 2" xfId="6306" xr:uid="{3F37FFE1-9605-425C-A216-C5C3766D8891}"/>
    <cellStyle name="Normal 2 7 2 2 2 2 2 2" xfId="27928" xr:uid="{71267D9A-AAD4-4888-BB0F-A6752B1171B8}"/>
    <cellStyle name="Normal 2 7 2 2 2 2 2 3" xfId="15875" xr:uid="{78DF3D38-9F73-439E-A287-89CE869E1EE0}"/>
    <cellStyle name="Normal 2 7 2 2 2 2 3" xfId="8328" xr:uid="{041AEE86-5E87-4121-BE6D-95B8ED5DBD23}"/>
    <cellStyle name="Normal 2 7 2 2 2 2 3 2" xfId="18708" xr:uid="{4FBD9496-DACD-4EED-A203-DAA1B518EB17}"/>
    <cellStyle name="Normal 2 7 2 2 2 2 4" xfId="11161" xr:uid="{D9DB168F-7EE2-4C16-A285-F74B1B4773A6}"/>
    <cellStyle name="Normal 2 7 2 2 2 2 4 2" xfId="21541" xr:uid="{B5176D5B-292B-41E6-931B-ABF05B42C01C}"/>
    <cellStyle name="Normal 2 7 2 2 2 2 5" xfId="23025" xr:uid="{3537CE86-360E-4CCD-8DF9-151C226AFF84}"/>
    <cellStyle name="Normal 2 7 2 2 2 2 6" xfId="13796" xr:uid="{C57A5B3F-A737-4DF9-8FE1-263A28DC07EB}"/>
    <cellStyle name="Normal 2 7 2 2 2 3" xfId="4315" xr:uid="{FFC00805-99EC-4945-BAD6-33C2B8920012}"/>
    <cellStyle name="Normal 2 7 2 2 2 3 2" xfId="9087" xr:uid="{2FF21747-EFA1-424C-8717-55E3A30DD691}"/>
    <cellStyle name="Normal 2 7 2 2 2 3 2 2" xfId="29130" xr:uid="{C3EF06AF-415D-4422-AF34-D98D777D4C72}"/>
    <cellStyle name="Normal 2 7 2 2 2 3 2 3" xfId="19467" xr:uid="{7C746684-E314-4401-AC36-5BD913A672F2}"/>
    <cellStyle name="Normal 2 7 2 2 2 3 3" xfId="11920" xr:uid="{BEA25E24-2834-4578-8A5A-5CCC0A8E9A15}"/>
    <cellStyle name="Normal 2 7 2 2 2 3 3 2" xfId="22300" xr:uid="{421306C6-8FF7-4983-9458-E7E6600E8567}"/>
    <cellStyle name="Normal 2 7 2 2 2 3 4" xfId="23092" xr:uid="{EA2CFD82-7F75-467D-A582-25A18A0DA923}"/>
    <cellStyle name="Normal 2 7 2 2 2 3 5" xfId="16634" xr:uid="{B3808F8F-BD78-4371-BDCC-E034C7C8F9E3}"/>
    <cellStyle name="Normal 2 7 2 2 2 4" xfId="5971" xr:uid="{FB91A383-B100-4FF6-986D-91A9D5125407}"/>
    <cellStyle name="Normal 2 7 2 2 2 4 2" xfId="28519" xr:uid="{F53A6796-1339-411E-9581-FBD442974032}"/>
    <cellStyle name="Normal 2 7 2 2 2 4 3" xfId="15424" xr:uid="{6136F13A-FDEC-48F1-B23C-C2ABD1E7BA13}"/>
    <cellStyle name="Normal 2 7 2 2 2 5" xfId="7877" xr:uid="{80A07288-7984-4F94-9DF1-0D50A1274AD2}"/>
    <cellStyle name="Normal 2 7 2 2 2 5 2" xfId="18257" xr:uid="{47E2FEC9-8946-4F38-8291-63337E373D72}"/>
    <cellStyle name="Normal 2 7 2 2 2 6" xfId="10710" xr:uid="{193B0A73-1D11-422A-941F-0024136F0454}"/>
    <cellStyle name="Normal 2 7 2 2 2 6 2" xfId="21090" xr:uid="{9EEF06D9-0239-4678-AAAE-3FE145793384}"/>
    <cellStyle name="Normal 2 7 2 2 2 7" xfId="23587" xr:uid="{85AD88BB-6EEB-4A4F-906C-9069C5A0D512}"/>
    <cellStyle name="Normal 2 7 2 2 2 8" xfId="13196" xr:uid="{05AAC9C7-D092-4CBE-9B97-DCB68CB9F745}"/>
    <cellStyle name="Normal 2 7 2 2 3" xfId="3249" xr:uid="{00000000-0005-0000-0000-0000D6040000}"/>
    <cellStyle name="Normal 2 7 2 2 3 2" xfId="4493" xr:uid="{7BD627DC-9A61-453D-ACA5-190C16C8BA58}"/>
    <cellStyle name="Normal 2 7 2 2 3 2 2" xfId="9265" xr:uid="{337D26E3-2CFF-44DF-8059-821F7436A063}"/>
    <cellStyle name="Normal 2 7 2 2 3 2 2 2" xfId="19645" xr:uid="{A8BF7C60-23AA-4BAD-856E-100679624A23}"/>
    <cellStyle name="Normal 2 7 2 2 3 2 3" xfId="12098" xr:uid="{45F0224D-3863-4BC9-B20B-7DA4569172ED}"/>
    <cellStyle name="Normal 2 7 2 2 3 2 3 2" xfId="22478" xr:uid="{9D8DCE35-9750-4647-8802-B78CB69B4E1A}"/>
    <cellStyle name="Normal 2 7 2 2 3 2 4" xfId="26916" xr:uid="{0E00F23F-E8BD-40B8-A638-5598DB5B40CE}"/>
    <cellStyle name="Normal 2 7 2 2 3 2 5" xfId="16812" xr:uid="{AEDEBC93-6A37-4253-BD9E-035FB4B64FFC}"/>
    <cellStyle name="Normal 2 7 2 2 3 3" xfId="6307" xr:uid="{1B540ABE-382E-4EC7-BA5C-B9B9D969EABB}"/>
    <cellStyle name="Normal 2 7 2 2 3 3 2" xfId="15876" xr:uid="{56368EE5-3F6A-4213-83FF-06A2867DD031}"/>
    <cellStyle name="Normal 2 7 2 2 3 4" xfId="8329" xr:uid="{FABF5BA2-20C0-4727-BF91-3E08B5C6729F}"/>
    <cellStyle name="Normal 2 7 2 2 3 4 2" xfId="18709" xr:uid="{34211832-17F7-48EC-9752-871DB117CE2D}"/>
    <cellStyle name="Normal 2 7 2 2 3 5" xfId="11162" xr:uid="{EB7CAB05-576E-4098-AF42-5091183ECBA8}"/>
    <cellStyle name="Normal 2 7 2 2 3 5 2" xfId="21542" xr:uid="{EEB8D7AF-A6F3-4E05-B5E4-4D7673A558B2}"/>
    <cellStyle name="Normal 2 7 2 2 3 6" xfId="25414" xr:uid="{F687B384-AE79-4E40-ACF7-96DD38E01573}"/>
    <cellStyle name="Normal 2 7 2 2 3 7" xfId="13797" xr:uid="{B8205858-621C-4A89-A6D0-6CD4FF70F5F2}"/>
    <cellStyle name="Normal 2 7 2 2 4" xfId="3247" xr:uid="{00000000-0005-0000-0000-0000D7040000}"/>
    <cellStyle name="Normal 2 7 2 2 4 2" xfId="6305" xr:uid="{F44F7A92-EB00-4577-AB9B-6F205BD23F40}"/>
    <cellStyle name="Normal 2 7 2 2 4 2 2" xfId="27917" xr:uid="{1DBC5BAF-9CEC-491A-B6F4-2B1B977C86E3}"/>
    <cellStyle name="Normal 2 7 2 2 4 2 3" xfId="15874" xr:uid="{2A5D3804-4633-46A2-805D-B7A2DB7B2E49}"/>
    <cellStyle name="Normal 2 7 2 2 4 3" xfId="8327" xr:uid="{54307EDA-67F1-427A-BB24-0EB4451AAEB4}"/>
    <cellStyle name="Normal 2 7 2 2 4 3 2" xfId="18707" xr:uid="{22B3AAA6-B0CB-4404-BE3B-6A68FA312A1E}"/>
    <cellStyle name="Normal 2 7 2 2 4 4" xfId="11160" xr:uid="{08ACD65D-F031-45DD-B78B-E46A9FAC5C6B}"/>
    <cellStyle name="Normal 2 7 2 2 4 4 2" xfId="21540" xr:uid="{E0164970-C186-4A02-A515-0B39605712D6}"/>
    <cellStyle name="Normal 2 7 2 2 4 5" xfId="24485" xr:uid="{FA6B8D25-7A74-4642-B974-C9AD3830C5D9}"/>
    <cellStyle name="Normal 2 7 2 2 4 6" xfId="13795" xr:uid="{D5B324C0-74E6-4D36-9245-B0A521637CD9}"/>
    <cellStyle name="Normal 2 7 2 2 5" xfId="4238" xr:uid="{95A930D3-0D9E-422E-8A05-F1CFFCAE1F41}"/>
    <cellStyle name="Normal 2 7 2 2 5 2" xfId="9010" xr:uid="{12507572-78BE-42B2-88EE-70516A173534}"/>
    <cellStyle name="Normal 2 7 2 2 5 2 2" xfId="29081" xr:uid="{34B9C282-239A-45F8-9330-F0CA98B202F8}"/>
    <cellStyle name="Normal 2 7 2 2 5 2 3" xfId="19390" xr:uid="{FC5FD584-7541-40A6-B047-72B200AA1381}"/>
    <cellStyle name="Normal 2 7 2 2 5 3" xfId="11843" xr:uid="{444A3CEB-84C5-4874-AB48-B6FDAADF5002}"/>
    <cellStyle name="Normal 2 7 2 2 5 3 2" xfId="22223" xr:uid="{D21C198F-4140-4E5F-89CB-3C60825A4E6B}"/>
    <cellStyle name="Normal 2 7 2 2 5 4" xfId="25376" xr:uid="{BA4ED903-B1AF-4D72-8482-B72971F1F96F}"/>
    <cellStyle name="Normal 2 7 2 2 5 5" xfId="16557" xr:uid="{1096B93B-F377-462B-910C-13E14BDBDE1B}"/>
    <cellStyle name="Normal 2 7 2 2 6" xfId="5179" xr:uid="{F43B598E-1922-42AA-B411-7F29ECE41F77}"/>
    <cellStyle name="Normal 2 7 2 2 6 2" xfId="25960" xr:uid="{4374242D-03D9-45EE-A426-050C499E5392}"/>
    <cellStyle name="Normal 2 7 2 2 6 3" xfId="14476" xr:uid="{E61BB159-C497-4CE4-9208-B4A7D076527F}"/>
    <cellStyle name="Normal 2 7 2 2 7" xfId="6929" xr:uid="{C5FC017B-1281-49EE-A7FE-AD0A58A8ADC7}"/>
    <cellStyle name="Normal 2 7 2 2 7 2" xfId="17309" xr:uid="{88D02D7B-FE1C-4365-A58C-6768F4BF4007}"/>
    <cellStyle name="Normal 2 7 2 2 8" xfId="9762" xr:uid="{B11F3A08-AE12-46CF-8956-93A3125E2059}"/>
    <cellStyle name="Normal 2 7 2 2 8 2" xfId="20142" xr:uid="{BECCE343-5413-41D5-832D-CC080D7D00BE}"/>
    <cellStyle name="Normal 2 7 2 2 9" xfId="24631" xr:uid="{F4A5E673-8448-497C-B47D-E193868297B6}"/>
    <cellStyle name="Normal 2 7 2 3" xfId="2752" xr:uid="{00000000-0005-0000-0000-0000D8040000}"/>
    <cellStyle name="Normal 2 7 2 3 2" xfId="3250" xr:uid="{00000000-0005-0000-0000-0000D9040000}"/>
    <cellStyle name="Normal 2 7 2 3 2 2" xfId="6308" xr:uid="{D7846180-0CE6-4D52-B0E8-C521F952BF80}"/>
    <cellStyle name="Normal 2 7 2 3 2 2 2" xfId="27135" xr:uid="{FD1AB626-FCD5-48E7-BF15-EA8B511346D6}"/>
    <cellStyle name="Normal 2 7 2 3 2 2 3" xfId="15877" xr:uid="{203FD30F-F50A-41A5-9390-74BDCEC03D87}"/>
    <cellStyle name="Normal 2 7 2 3 2 3" xfId="8330" xr:uid="{696E6586-97FD-41C9-9E2B-C0E6F980457E}"/>
    <cellStyle name="Normal 2 7 2 3 2 3 2" xfId="18710" xr:uid="{ECEB8EBD-9FFD-4FEB-9786-17316E7B1B69}"/>
    <cellStyle name="Normal 2 7 2 3 2 4" xfId="11163" xr:uid="{94B6BCF9-4A27-4BB5-A178-28D7027893A5}"/>
    <cellStyle name="Normal 2 7 2 3 2 4 2" xfId="21543" xr:uid="{49640450-8BF2-4513-87FD-CA86A1692F55}"/>
    <cellStyle name="Normal 2 7 2 3 2 5" xfId="22721" xr:uid="{DBF382B6-0D5E-447A-A53A-9AAA10F94EDE}"/>
    <cellStyle name="Normal 2 7 2 3 2 6" xfId="13798" xr:uid="{724F37EB-F72B-4E5A-8AA9-08FDC7AB0EDD}"/>
    <cellStyle name="Normal 2 7 2 3 3" xfId="4314" xr:uid="{958B0FC2-126E-4AE2-8755-60955BB885A8}"/>
    <cellStyle name="Normal 2 7 2 3 3 2" xfId="9086" xr:uid="{07750667-D396-40F9-9E90-590CA6AE19BA}"/>
    <cellStyle name="Normal 2 7 2 3 3 2 2" xfId="29129" xr:uid="{64D184F3-8750-4779-AD7E-3C2670C8C1F9}"/>
    <cellStyle name="Normal 2 7 2 3 3 2 3" xfId="19466" xr:uid="{C55BEBA8-7FED-4FA1-8824-1417E579C19D}"/>
    <cellStyle name="Normal 2 7 2 3 3 3" xfId="11919" xr:uid="{19790472-FDBF-4343-A908-D5227F327227}"/>
    <cellStyle name="Normal 2 7 2 3 3 3 2" xfId="22299" xr:uid="{D32F6789-4B33-4ACE-90BB-18E7DA31FC34}"/>
    <cellStyle name="Normal 2 7 2 3 3 4" xfId="24858" xr:uid="{A4FBD7FA-FBEE-4842-A1E8-43055A965CF0}"/>
    <cellStyle name="Normal 2 7 2 3 3 5" xfId="16633" xr:uid="{43E97128-EC23-4A9B-82E7-5DB4C68F61A8}"/>
    <cellStyle name="Normal 2 7 2 3 4" xfId="5970" xr:uid="{E37172F9-AF05-4B50-BE74-DDE24FC1ECFA}"/>
    <cellStyle name="Normal 2 7 2 3 4 2" xfId="28163" xr:uid="{FB7D729F-D05C-4CFB-AECB-578A7A0E111E}"/>
    <cellStyle name="Normal 2 7 2 3 4 3" xfId="15423" xr:uid="{4BC28C4B-2E55-4758-BFE3-FD794385D915}"/>
    <cellStyle name="Normal 2 7 2 3 5" xfId="7876" xr:uid="{CBC480B9-250E-4752-8C7E-FEECAD33E184}"/>
    <cellStyle name="Normal 2 7 2 3 5 2" xfId="18256" xr:uid="{02A38621-5D51-489E-A9C4-C0034C3E1E4F}"/>
    <cellStyle name="Normal 2 7 2 3 6" xfId="10709" xr:uid="{763846FE-D254-4051-A7F8-A6D9B0A23171}"/>
    <cellStyle name="Normal 2 7 2 3 6 2" xfId="21089" xr:uid="{DDE05959-F911-4E96-A639-A3E9431B0F94}"/>
    <cellStyle name="Normal 2 7 2 3 7" xfId="23814" xr:uid="{38386524-8898-4D1D-8213-35251C1FA35C}"/>
    <cellStyle name="Normal 2 7 2 3 8" xfId="13195" xr:uid="{E7CF5003-47AF-4ED3-860D-20AAD7A72CF2}"/>
    <cellStyle name="Normal 2 7 2 4" xfId="3251" xr:uid="{00000000-0005-0000-0000-0000DA040000}"/>
    <cellStyle name="Normal 2 7 2 4 2" xfId="4494" xr:uid="{2B5F4C4D-2964-42B1-AD6E-6EA6156723F7}"/>
    <cellStyle name="Normal 2 7 2 4 2 2" xfId="9266" xr:uid="{D616D958-AABB-4055-9283-BC0981066AD6}"/>
    <cellStyle name="Normal 2 7 2 4 2 2 2" xfId="19646" xr:uid="{B9F8553E-9544-4AB5-ACE8-E5AB115AB242}"/>
    <cellStyle name="Normal 2 7 2 4 2 3" xfId="12099" xr:uid="{7F8B9777-0E7F-483F-8DD2-A23E5BAAEF5C}"/>
    <cellStyle name="Normal 2 7 2 4 2 3 2" xfId="22479" xr:uid="{93CB87D0-516F-4877-83AC-812AAB80E25D}"/>
    <cellStyle name="Normal 2 7 2 4 2 4" xfId="27887" xr:uid="{0107E775-C3CD-4FC3-96E8-6B1CB5C16DB4}"/>
    <cellStyle name="Normal 2 7 2 4 2 5" xfId="16813" xr:uid="{BE278253-1BF1-4981-AE60-1A8A9A90622F}"/>
    <cellStyle name="Normal 2 7 2 4 3" xfId="6309" xr:uid="{C0BB7D75-75B0-4B27-983C-0A8D2EBD4C74}"/>
    <cellStyle name="Normal 2 7 2 4 3 2" xfId="15878" xr:uid="{DFDD26D1-8C76-4C15-A3F7-1E64C55A1AF7}"/>
    <cellStyle name="Normal 2 7 2 4 4" xfId="8331" xr:uid="{4C3E300F-EE99-4C21-84B3-C4E34C2CA8A5}"/>
    <cellStyle name="Normal 2 7 2 4 4 2" xfId="18711" xr:uid="{C7A34A52-4BA3-42AD-A9E5-0E328121B25C}"/>
    <cellStyle name="Normal 2 7 2 4 5" xfId="11164" xr:uid="{C46616C6-3F24-4C03-9C25-9968C2027064}"/>
    <cellStyle name="Normal 2 7 2 4 5 2" xfId="21544" xr:uid="{52474DD4-4027-48EB-9671-E06736DE8582}"/>
    <cellStyle name="Normal 2 7 2 4 6" xfId="25505" xr:uid="{8A7046FA-FA5B-4560-9DE0-3EDEFA402F35}"/>
    <cellStyle name="Normal 2 7 2 4 7" xfId="13799" xr:uid="{D460E849-04E3-45D2-A14A-FB0901FFCC33}"/>
    <cellStyle name="Normal 2 7 2 5" xfId="3246" xr:uid="{00000000-0005-0000-0000-0000DB040000}"/>
    <cellStyle name="Normal 2 7 2 5 2" xfId="6304" xr:uid="{BE4333F0-C05D-4B14-A1A1-E590D6EDBAD9}"/>
    <cellStyle name="Normal 2 7 2 5 2 2" xfId="28390" xr:uid="{0320A238-0342-4A14-AE2A-497B3DFF82F3}"/>
    <cellStyle name="Normal 2 7 2 5 2 3" xfId="15873" xr:uid="{9A287CA8-8C41-4746-9F51-AB1F2306AE2A}"/>
    <cellStyle name="Normal 2 7 2 5 3" xfId="8326" xr:uid="{272CD5A3-1B0C-4262-A382-8AF74FE454EA}"/>
    <cellStyle name="Normal 2 7 2 5 3 2" xfId="18706" xr:uid="{E38479BA-F997-4544-85B0-C83524F2BDFC}"/>
    <cellStyle name="Normal 2 7 2 5 4" xfId="11159" xr:uid="{C4428E8F-46A5-42B0-84F9-39E1F2CA2692}"/>
    <cellStyle name="Normal 2 7 2 5 4 2" xfId="21539" xr:uid="{497F2DA9-598E-44D7-B61B-D0ADA112B81D}"/>
    <cellStyle name="Normal 2 7 2 5 5" xfId="24352" xr:uid="{0A460A1E-0C6C-4332-9151-D6E996923AC3}"/>
    <cellStyle name="Normal 2 7 2 5 6" xfId="13794" xr:uid="{81B3E93F-8D5A-4A1F-A421-B8426C67CC60}"/>
    <cellStyle name="Normal 2 7 2 6" xfId="2546" xr:uid="{00000000-0005-0000-0000-0000DC040000}"/>
    <cellStyle name="Normal 2 7 2 6 2" xfId="5818" xr:uid="{1D674A74-CA68-4F14-86A3-852BD78DBF62}"/>
    <cellStyle name="Normal 2 7 2 6 2 2" xfId="26112" xr:uid="{3916A2C1-F727-448F-9949-3BC53CBA4AF7}"/>
    <cellStyle name="Normal 2 7 2 6 2 3" xfId="15218" xr:uid="{475B378D-4802-46C9-8541-141DE8D7A611}"/>
    <cellStyle name="Normal 2 7 2 6 3" xfId="7671" xr:uid="{27D543AE-D1E2-4C6C-896C-88156F2BB6EC}"/>
    <cellStyle name="Normal 2 7 2 6 3 2" xfId="18051" xr:uid="{CB20DE0A-CCB4-4FEF-838F-66D5180AC852}"/>
    <cellStyle name="Normal 2 7 2 6 4" xfId="10504" xr:uid="{D2745FDC-32DE-435B-A069-D6CA0C79EB48}"/>
    <cellStyle name="Normal 2 7 2 6 4 2" xfId="20884" xr:uid="{9D7CF0B2-9F8D-42D6-8A93-0AA390D6A34A}"/>
    <cellStyle name="Normal 2 7 2 6 5" xfId="24541" xr:uid="{2F47A91F-BD5F-49D3-8DAE-B69289587EBE}"/>
    <cellStyle name="Normal 2 7 2 6 6" xfId="12934" xr:uid="{000E4F26-F5E8-4094-B174-BBE61AFB4D3B}"/>
    <cellStyle name="Normal 2 7 2 7" xfId="2240" xr:uid="{00000000-0005-0000-0000-0000D2040000}"/>
    <cellStyle name="Normal 2 7 2 7 2" xfId="7367" xr:uid="{5119E13D-4E0E-4D76-8686-5B4526C0C1C7}"/>
    <cellStyle name="Normal 2 7 2 7 2 2" xfId="17747" xr:uid="{FCBA4D9A-FBF7-413B-9350-E19F6DCDCF95}"/>
    <cellStyle name="Normal 2 7 2 7 3" xfId="10200" xr:uid="{29268BB4-8542-4ACA-8912-943E50217DC3}"/>
    <cellStyle name="Normal 2 7 2 7 3 2" xfId="20580" xr:uid="{EF86BB97-B758-4ECF-97B9-1B9AB3D18A92}"/>
    <cellStyle name="Normal 2 7 2 7 4" xfId="24474" xr:uid="{2995AD3E-C9A3-4DBC-B784-99DCCD2CE1FF}"/>
    <cellStyle name="Normal 2 7 2 7 5" xfId="14914" xr:uid="{E726648D-85AB-46CF-86E5-5E3FFD70D0FC}"/>
    <cellStyle name="Normal 2 7 2 8" xfId="3793" xr:uid="{CF4F2132-8A0C-43A3-AB68-C933D526D158}"/>
    <cellStyle name="Normal 2 7 2 8 2" xfId="8629" xr:uid="{5B1BB51F-279A-4AF4-B10A-FFDCE55D05F7}"/>
    <cellStyle name="Normal 2 7 2 8 2 2" xfId="19009" xr:uid="{8D5C05B3-37CC-436B-981B-569D3B6C4AFF}"/>
    <cellStyle name="Normal 2 7 2 8 3" xfId="11462" xr:uid="{A4089863-9C82-4C13-BBA9-39443F4DBAC3}"/>
    <cellStyle name="Normal 2 7 2 8 3 2" xfId="21842" xr:uid="{3FBA34BC-2463-474C-8466-B15DFC67BEB4}"/>
    <cellStyle name="Normal 2 7 2 8 4" xfId="16176" xr:uid="{A4FEF638-BB73-444C-A4F9-7A2B01095EAC}"/>
    <cellStyle name="Normal 2 7 2 9" xfId="5178" xr:uid="{E5D43967-6CEF-4691-8C42-561CDAC6057C}"/>
    <cellStyle name="Normal 2 7 2 9 2" xfId="14475" xr:uid="{99C5F3F4-F27D-484C-98C2-80557E391747}"/>
    <cellStyle name="Normal 2 7 3" xfId="829" xr:uid="{00000000-0005-0000-0000-0000E9040000}"/>
    <cellStyle name="Normal 2 7 3 10" xfId="9763" xr:uid="{B80564E9-6480-4D14-BCE7-7C080664B2B4}"/>
    <cellStyle name="Normal 2 7 3 10 2" xfId="20143" xr:uid="{556952A2-9939-4C12-B86B-39B9853E10B0}"/>
    <cellStyle name="Normal 2 7 3 11" xfId="25523" xr:uid="{234A48C0-02A8-44E1-B3E7-3323B0C7D3D2}"/>
    <cellStyle name="Normal 2 7 3 12" xfId="12575" xr:uid="{00020838-BBC7-41F8-BCA5-E57A9E4B56FE}"/>
    <cellStyle name="Normal 2 7 3 2" xfId="2754" xr:uid="{00000000-0005-0000-0000-0000DE040000}"/>
    <cellStyle name="Normal 2 7 3 2 2" xfId="3253" xr:uid="{00000000-0005-0000-0000-0000DF040000}"/>
    <cellStyle name="Normal 2 7 3 2 2 2" xfId="6311" xr:uid="{51EB6BFC-00E1-4ED8-B0FF-AB5DAADD7864}"/>
    <cellStyle name="Normal 2 7 3 2 2 2 2" xfId="28631" xr:uid="{7D93899E-8F71-4234-AB8C-7C54CC5863CC}"/>
    <cellStyle name="Normal 2 7 3 2 2 2 3" xfId="15880" xr:uid="{6E851EF1-83F0-43C0-8E48-F0C74D9CA53E}"/>
    <cellStyle name="Normal 2 7 3 2 2 3" xfId="8333" xr:uid="{0F84327D-3644-4CD7-BEDF-5CD88CF5F3C7}"/>
    <cellStyle name="Normal 2 7 3 2 2 3 2" xfId="18713" xr:uid="{3CEFA913-4086-4620-8FAE-29374E0926BB}"/>
    <cellStyle name="Normal 2 7 3 2 2 4" xfId="11166" xr:uid="{5DD1EFA7-030D-4944-B43B-A633D59FF435}"/>
    <cellStyle name="Normal 2 7 3 2 2 4 2" xfId="21546" xr:uid="{C0EFD3DF-1AD3-44C5-A3C0-412CBDBD60D2}"/>
    <cellStyle name="Normal 2 7 3 2 2 5" xfId="23551" xr:uid="{CE5A8228-E08C-48A3-9221-6D39D333AAE2}"/>
    <cellStyle name="Normal 2 7 3 2 2 6" xfId="13801" xr:uid="{8F3BFDAD-E95B-439F-AF44-3DD15009B399}"/>
    <cellStyle name="Normal 2 7 3 2 3" xfId="4316" xr:uid="{F0FA149B-8459-42D0-8CB6-1F65390FA2E6}"/>
    <cellStyle name="Normal 2 7 3 2 3 2" xfId="9088" xr:uid="{13EE7781-CB1A-48FF-8B60-CAD4EAC598A7}"/>
    <cellStyle name="Normal 2 7 3 2 3 2 2" xfId="29131" xr:uid="{68BB0749-92B9-49EC-89BD-AA5009509809}"/>
    <cellStyle name="Normal 2 7 3 2 3 2 3" xfId="19468" xr:uid="{6B2CA347-D3CE-4655-9B76-DF7270573970}"/>
    <cellStyle name="Normal 2 7 3 2 3 3" xfId="11921" xr:uid="{0AE48217-5F93-410B-827C-64764A3D87CE}"/>
    <cellStyle name="Normal 2 7 3 2 3 3 2" xfId="22301" xr:uid="{264AD89D-73AB-4AAD-874F-8B4282D5C1CF}"/>
    <cellStyle name="Normal 2 7 3 2 3 4" xfId="25533" xr:uid="{3DC2F328-4B81-425C-ABF4-704C59C8F081}"/>
    <cellStyle name="Normal 2 7 3 2 3 5" xfId="16635" xr:uid="{5BA5B6DA-B259-4A1D-A4F2-1E8888B6843A}"/>
    <cellStyle name="Normal 2 7 3 2 4" xfId="5972" xr:uid="{449DB9B6-AF5A-4D70-90FE-048BB77B6718}"/>
    <cellStyle name="Normal 2 7 3 2 4 2" xfId="27621" xr:uid="{511F04B6-3E27-4407-A4D8-8D70F34EFFF4}"/>
    <cellStyle name="Normal 2 7 3 2 4 3" xfId="15425" xr:uid="{6102C36C-5A29-4F8C-AB06-1B403F2FD649}"/>
    <cellStyle name="Normal 2 7 3 2 5" xfId="7878" xr:uid="{A229218C-02A5-47B0-AA7C-571FC337C148}"/>
    <cellStyle name="Normal 2 7 3 2 5 2" xfId="18258" xr:uid="{B84E5EFA-F2D4-4E1C-BD6A-A7951DD11C32}"/>
    <cellStyle name="Normal 2 7 3 2 6" xfId="10711" xr:uid="{E8EC6D97-24ED-43E3-8522-4A0D809F1DB6}"/>
    <cellStyle name="Normal 2 7 3 2 6 2" xfId="21091" xr:uid="{22073319-E475-4888-823F-028CED0905C3}"/>
    <cellStyle name="Normal 2 7 3 2 7" xfId="23711" xr:uid="{8BCE977C-02D7-4091-AC63-AB94B7E90B71}"/>
    <cellStyle name="Normal 2 7 3 2 8" xfId="13197" xr:uid="{F715D9B3-3B00-4753-ADC4-EEA5AFCB12BF}"/>
    <cellStyle name="Normal 2 7 3 3" xfId="3254" xr:uid="{00000000-0005-0000-0000-0000E0040000}"/>
    <cellStyle name="Normal 2 7 3 3 2" xfId="4495" xr:uid="{E44E24F4-11E3-4C63-B085-E40DE17F6EF7}"/>
    <cellStyle name="Normal 2 7 3 3 2 2" xfId="9267" xr:uid="{F607B122-C1DC-445F-8A88-5E4BE4912255}"/>
    <cellStyle name="Normal 2 7 3 3 2 2 2" xfId="29250" xr:uid="{50F3BC27-435C-4D98-8E31-8F9014CC22C4}"/>
    <cellStyle name="Normal 2 7 3 3 2 2 3" xfId="19647" xr:uid="{DFF9221F-6C54-433A-8154-CDBBD1F490E1}"/>
    <cellStyle name="Normal 2 7 3 3 2 3" xfId="12100" xr:uid="{2C3F255D-9EF4-41F8-B486-1B90CA5CE5DC}"/>
    <cellStyle name="Normal 2 7 3 3 2 3 2" xfId="22480" xr:uid="{6B6B44B1-77DA-4CC4-85E4-7343FE41ED86}"/>
    <cellStyle name="Normal 2 7 3 3 2 4" xfId="25585" xr:uid="{0618D42F-60BE-4BC9-A9C5-E2DD27C26C4E}"/>
    <cellStyle name="Normal 2 7 3 3 2 5" xfId="16814" xr:uid="{FD6B4A63-97D0-4A7C-9618-E0F47BC35482}"/>
    <cellStyle name="Normal 2 7 3 3 3" xfId="6312" xr:uid="{F7B8C740-69D5-45D4-B54F-8FF7F200BF30}"/>
    <cellStyle name="Normal 2 7 3 3 3 2" xfId="27028" xr:uid="{CF63DFF2-DF2D-42A9-9CB0-6897F9DAEC31}"/>
    <cellStyle name="Normal 2 7 3 3 3 3" xfId="15881" xr:uid="{8F12AE2C-93C4-4022-9E00-C55DC14BC030}"/>
    <cellStyle name="Normal 2 7 3 3 4" xfId="8334" xr:uid="{29056D99-3D36-4375-A602-B939E0A4C136}"/>
    <cellStyle name="Normal 2 7 3 3 4 2" xfId="18714" xr:uid="{37A61D48-0330-4E70-966F-C37E4E2BC657}"/>
    <cellStyle name="Normal 2 7 3 3 5" xfId="11167" xr:uid="{83932395-17B4-46E8-945E-51CB87C17AAA}"/>
    <cellStyle name="Normal 2 7 3 3 5 2" xfId="21547" xr:uid="{DDB4E08E-1B10-476A-8A94-73E0C7AA389E}"/>
    <cellStyle name="Normal 2 7 3 3 6" xfId="22992" xr:uid="{AA3E6471-6B09-49D6-A1FA-316B52C2DC9E}"/>
    <cellStyle name="Normal 2 7 3 3 7" xfId="13802" xr:uid="{9BA4A25F-A6CF-4C2A-834C-A66F837A42E3}"/>
    <cellStyle name="Normal 2 7 3 4" xfId="3252" xr:uid="{00000000-0005-0000-0000-0000E1040000}"/>
    <cellStyle name="Normal 2 7 3 4 2" xfId="6310" xr:uid="{952B3B49-6784-4F40-88F5-B4F972EA4693}"/>
    <cellStyle name="Normal 2 7 3 4 2 2" xfId="27914" xr:uid="{45FB4DDF-06EC-4EA8-A9DA-793E40797DBA}"/>
    <cellStyle name="Normal 2 7 3 4 2 3" xfId="15879" xr:uid="{EDEC2EC9-F75A-46B8-BD61-C2A06F311FD2}"/>
    <cellStyle name="Normal 2 7 3 4 3" xfId="8332" xr:uid="{F64895AA-6DC0-474D-BB42-ADCFC5A3F235}"/>
    <cellStyle name="Normal 2 7 3 4 3 2" xfId="18712" xr:uid="{C5D09A53-FC8F-4CBB-B471-31D3C50B273E}"/>
    <cellStyle name="Normal 2 7 3 4 4" xfId="11165" xr:uid="{13B95295-4270-4165-818B-1F05CFA39F6C}"/>
    <cellStyle name="Normal 2 7 3 4 4 2" xfId="21545" xr:uid="{DC6DCDA5-83C2-47D6-B40F-B441C545DE85}"/>
    <cellStyle name="Normal 2 7 3 4 5" xfId="25474" xr:uid="{628DC834-128B-46BA-AE94-946C6D07CD2C}"/>
    <cellStyle name="Normal 2 7 3 4 6" xfId="13800" xr:uid="{6D95D2C3-CFCA-4A68-848A-C0045636431B}"/>
    <cellStyle name="Normal 2 7 3 5" xfId="2589" xr:uid="{00000000-0005-0000-0000-0000E2040000}"/>
    <cellStyle name="Normal 2 7 3 5 2" xfId="5854" xr:uid="{6E5D7FC6-BC25-4F64-AB3B-18F95C472E62}"/>
    <cellStyle name="Normal 2 7 3 5 2 2" xfId="26540" xr:uid="{E929C846-2174-423E-BB86-4AA789DAD5AC}"/>
    <cellStyle name="Normal 2 7 3 5 2 3" xfId="15261" xr:uid="{E40C3F2D-C75D-4D37-AC44-D064C4E43DA4}"/>
    <cellStyle name="Normal 2 7 3 5 3" xfId="7714" xr:uid="{28919E85-E930-481E-A738-005C65D7CD08}"/>
    <cellStyle name="Normal 2 7 3 5 3 2" xfId="18094" xr:uid="{5EE22060-DB55-4D74-A870-5D7A5BC55274}"/>
    <cellStyle name="Normal 2 7 3 5 4" xfId="10547" xr:uid="{659A77B6-F830-4D39-A48E-6409F1F0594B}"/>
    <cellStyle name="Normal 2 7 3 5 4 2" xfId="20927" xr:uid="{5D7F621F-D49F-498F-9F7F-7378F1476F5E}"/>
    <cellStyle name="Normal 2 7 3 5 5" xfId="24547" xr:uid="{A5313C3F-96EE-4060-8783-66ECE116BCDA}"/>
    <cellStyle name="Normal 2 7 3 5 6" xfId="12977" xr:uid="{D7BC3DB9-57B9-4FA4-BDE3-AB038564B4B9}"/>
    <cellStyle name="Normal 2 7 3 6" xfId="2341" xr:uid="{00000000-0005-0000-0000-0000DD040000}"/>
    <cellStyle name="Normal 2 7 3 6 2" xfId="7468" xr:uid="{EB054676-16DD-4F99-B06F-880B10F30D6E}"/>
    <cellStyle name="Normal 2 7 3 6 2 2" xfId="17848" xr:uid="{5A3B8AB1-C0FD-4381-B1C0-759725456496}"/>
    <cellStyle name="Normal 2 7 3 6 3" xfId="10301" xr:uid="{59752E6B-2F9C-422B-A5CF-BF244108AB63}"/>
    <cellStyle name="Normal 2 7 3 6 3 2" xfId="20681" xr:uid="{EFC3C9AC-DD31-49D7-A76B-6630B741ADB7}"/>
    <cellStyle name="Normal 2 7 3 6 4" xfId="24342" xr:uid="{6C2B060D-7F3F-43EA-90DF-811375E8A8DA}"/>
    <cellStyle name="Normal 2 7 3 6 5" xfId="15015" xr:uid="{52151680-D1F4-47E0-B0B6-AC16A955DE7D}"/>
    <cellStyle name="Normal 2 7 3 7" xfId="3852" xr:uid="{59876A13-9C9B-4479-82D9-3B4487A30E85}"/>
    <cellStyle name="Normal 2 7 3 7 2" xfId="8685" xr:uid="{DAEF771C-46E2-4656-9534-C313BFDCC933}"/>
    <cellStyle name="Normal 2 7 3 7 2 2" xfId="19065" xr:uid="{A9F8AFBB-20CF-4D39-A663-20579B9E6A4C}"/>
    <cellStyle name="Normal 2 7 3 7 3" xfId="11518" xr:uid="{E53E25F0-554F-4C03-B995-6B4032C65344}"/>
    <cellStyle name="Normal 2 7 3 7 3 2" xfId="21898" xr:uid="{F2F52DF5-D904-4A85-8BA8-3EEEF873E7E4}"/>
    <cellStyle name="Normal 2 7 3 7 4" xfId="16232" xr:uid="{010B7F2A-24A7-459F-B56F-250D84FB8E56}"/>
    <cellStyle name="Normal 2 7 3 8" xfId="5180" xr:uid="{22912720-0D4C-46AF-8639-04244B5F8F4E}"/>
    <cellStyle name="Normal 2 7 3 8 2" xfId="14477" xr:uid="{448BDAA4-27CE-4B7A-8C21-14DB037BD217}"/>
    <cellStyle name="Normal 2 7 3 9" xfId="6930" xr:uid="{AACDEF32-BE4B-4B88-8424-71DD3D415B58}"/>
    <cellStyle name="Normal 2 7 3 9 2" xfId="17310" xr:uid="{060F623E-363F-4BD7-A35D-5DC56C34B0B3}"/>
    <cellStyle name="Normal 2 7 4" xfId="830" xr:uid="{00000000-0005-0000-0000-0000EA040000}"/>
    <cellStyle name="Normal 2 7 4 2" xfId="3255" xr:uid="{00000000-0005-0000-0000-0000E4040000}"/>
    <cellStyle name="Normal 2 7 4 2 2" xfId="6313" xr:uid="{71CEE823-4AD0-4944-A0A5-A0BF88293776}"/>
    <cellStyle name="Normal 2 7 4 2 2 2" xfId="27389" xr:uid="{CEE0CC8A-EEE2-4444-A522-E668DFDF64DE}"/>
    <cellStyle name="Normal 2 7 4 2 2 3" xfId="15882" xr:uid="{8ADAA1E4-6B32-495F-A7DE-CD304107210B}"/>
    <cellStyle name="Normal 2 7 4 2 3" xfId="8335" xr:uid="{8FC6695D-EC43-4BDE-93D5-305C82CFB52A}"/>
    <cellStyle name="Normal 2 7 4 2 3 2" xfId="18715" xr:uid="{95E66D1D-0F3B-4CC6-A376-6951F4876EF2}"/>
    <cellStyle name="Normal 2 7 4 2 4" xfId="11168" xr:uid="{5DF6F997-CD37-4F51-964E-33446D081265}"/>
    <cellStyle name="Normal 2 7 4 2 4 2" xfId="21548" xr:uid="{59983315-2332-4F8C-8208-D6E0014BC384}"/>
    <cellStyle name="Normal 2 7 4 2 5" xfId="25428" xr:uid="{D0E63B7D-5BC9-4688-B9CF-6746F6EEBEEF}"/>
    <cellStyle name="Normal 2 7 4 2 6" xfId="13803" xr:uid="{CD06FEB9-D84B-4249-912F-F1263917FFA9}"/>
    <cellStyle name="Normal 2 7 4 3" xfId="2751" xr:uid="{00000000-0005-0000-0000-0000E5040000}"/>
    <cellStyle name="Normal 2 7 4 3 2" xfId="5969" xr:uid="{145B2AC7-E138-4228-AF58-40C3AD233F72}"/>
    <cellStyle name="Normal 2 7 4 3 2 2" xfId="26516" xr:uid="{2A85577B-91D0-4CCF-98A7-397E250A4C3F}"/>
    <cellStyle name="Normal 2 7 4 3 2 3" xfId="15422" xr:uid="{848982D3-A451-47CB-8014-C2530F0784D8}"/>
    <cellStyle name="Normal 2 7 4 3 3" xfId="7875" xr:uid="{B71A9E4B-A303-4E37-BFF9-85C5EC5891C9}"/>
    <cellStyle name="Normal 2 7 4 3 3 2" xfId="18255" xr:uid="{228DDBD2-EFCA-4FF2-A944-A65244689CC1}"/>
    <cellStyle name="Normal 2 7 4 3 4" xfId="10708" xr:uid="{50A21E25-123A-4EC3-B4DC-ABCE8859B544}"/>
    <cellStyle name="Normal 2 7 4 3 4 2" xfId="21088" xr:uid="{8ED9BA2A-D7B1-4CF3-AFD0-84C83C86077C}"/>
    <cellStyle name="Normal 2 7 4 3 5" xfId="23977" xr:uid="{8EB8C2B8-786A-42D6-9143-5D4DFD9BFC73}"/>
    <cellStyle name="Normal 2 7 4 3 6" xfId="13194" xr:uid="{515F9088-1B79-40D4-8535-FE257CE33DE7}"/>
    <cellStyle name="Normal 2 7 4 4" xfId="4173" xr:uid="{8AC50F76-D3E6-41CF-9C06-029A048ABCE8}"/>
    <cellStyle name="Normal 2 7 4 4 2" xfId="8945" xr:uid="{772C9F48-4D58-4B83-A954-095A564A0D15}"/>
    <cellStyle name="Normal 2 7 4 4 2 2" xfId="19325" xr:uid="{F71795C8-7D43-4499-B687-6A053FA1DE38}"/>
    <cellStyle name="Normal 2 7 4 4 3" xfId="11778" xr:uid="{1638D4BF-F1C5-4F51-B1FC-B5BD54ABF90A}"/>
    <cellStyle name="Normal 2 7 4 4 3 2" xfId="22158" xr:uid="{AF0389C7-E3B2-4F45-870B-8DC1F1EEA5B3}"/>
    <cellStyle name="Normal 2 7 4 4 4" xfId="25048" xr:uid="{7CC9B72E-3642-44F3-AF24-C6D0606626FF}"/>
    <cellStyle name="Normal 2 7 4 4 5" xfId="16492" xr:uid="{8F2EC2B8-9FE6-40E7-A228-62ED530AC17F}"/>
    <cellStyle name="Normal 2 7 4 5" xfId="5181" xr:uid="{717DE2C8-2F2E-4098-81A0-E0FA74614B37}"/>
    <cellStyle name="Normal 2 7 4 5 2" xfId="14478" xr:uid="{E74B6E9E-DE02-443A-B853-CFDBE2F2BB9D}"/>
    <cellStyle name="Normal 2 7 4 6" xfId="6931" xr:uid="{3B77EAA3-7C6C-4770-9571-6AC26DFBFF32}"/>
    <cellStyle name="Normal 2 7 4 6 2" xfId="17311" xr:uid="{F461C47C-701C-47D3-BA57-45790E5533C4}"/>
    <cellStyle name="Normal 2 7 4 7" xfId="9764" xr:uid="{FB8127CE-A3A1-4439-98A8-ECC6B82A8295}"/>
    <cellStyle name="Normal 2 7 4 7 2" xfId="20144" xr:uid="{5AF0005F-F0E6-4D89-9C47-D2C9BB2CD303}"/>
    <cellStyle name="Normal 2 7 4 8" xfId="22993" xr:uid="{562F3934-A9DB-4292-8085-6013FA723BAD}"/>
    <cellStyle name="Normal 2 7 4 9" xfId="12733" xr:uid="{3125FADE-A930-44DF-8690-A3014C853D23}"/>
    <cellStyle name="Normal 2 7 5" xfId="3256" xr:uid="{00000000-0005-0000-0000-0000E6040000}"/>
    <cellStyle name="Normal 2 7 5 2" xfId="4496" xr:uid="{6B1E980C-131C-4198-B764-D6BE5D211DA5}"/>
    <cellStyle name="Normal 2 7 5 2 2" xfId="9268" xr:uid="{B7AAB0C6-24BF-4D46-9AA8-24A20F188FDA}"/>
    <cellStyle name="Normal 2 7 5 2 2 2" xfId="29251" xr:uid="{E4734FF7-FCA2-4419-9732-777445AC6B10}"/>
    <cellStyle name="Normal 2 7 5 2 2 3" xfId="19648" xr:uid="{AE84BA61-752F-4654-AE01-737BED40B691}"/>
    <cellStyle name="Normal 2 7 5 2 3" xfId="12101" xr:uid="{DB0328AF-7516-46F1-91E1-E91A6AB86926}"/>
    <cellStyle name="Normal 2 7 5 2 3 2" xfId="22481" xr:uid="{DFB245FF-558E-4727-AEC3-34DB84043612}"/>
    <cellStyle name="Normal 2 7 5 2 4" xfId="25418" xr:uid="{749BA87B-9475-4996-BE56-534F2E8B02B8}"/>
    <cellStyle name="Normal 2 7 5 2 5" xfId="16815" xr:uid="{C9A14064-E63B-40C9-A73D-AFE5C51F8BEF}"/>
    <cellStyle name="Normal 2 7 5 3" xfId="6314" xr:uid="{016DB043-5EF2-4057-AF73-300D6DBDEF75}"/>
    <cellStyle name="Normal 2 7 5 3 2" xfId="26475" xr:uid="{13D0BCA5-0E56-4BC8-9755-AC8E6E21A552}"/>
    <cellStyle name="Normal 2 7 5 3 3" xfId="15883" xr:uid="{B0344709-8316-48B7-9700-1B797A8C7642}"/>
    <cellStyle name="Normal 2 7 5 4" xfId="8336" xr:uid="{4DA050E3-2232-4805-BC13-40346E73E54B}"/>
    <cellStyle name="Normal 2 7 5 4 2" xfId="18716" xr:uid="{A976D288-5856-4ED8-804A-4ECF8534B765}"/>
    <cellStyle name="Normal 2 7 5 5" xfId="11169" xr:uid="{DA5D3750-153B-426B-9D39-B81E3AAF7F63}"/>
    <cellStyle name="Normal 2 7 5 5 2" xfId="21549" xr:uid="{0C6072E1-0399-40E2-BDF9-50D23FE32DFC}"/>
    <cellStyle name="Normal 2 7 5 6" xfId="24231" xr:uid="{8C853527-3A85-4D80-A47F-7032AA059977}"/>
    <cellStyle name="Normal 2 7 5 7" xfId="13804" xr:uid="{0838E1E9-5B0D-41A5-A8FD-58D14A45CBB8}"/>
    <cellStyle name="Normal 2 7 6" xfId="2914" xr:uid="{00000000-0005-0000-0000-0000E7040000}"/>
    <cellStyle name="Normal 2 7 6 2" xfId="6100" xr:uid="{A72DA3E3-628A-466B-B484-2AD061942FF4}"/>
    <cellStyle name="Normal 2 7 6 2 2" xfId="26187" xr:uid="{E3525FCE-0E8B-4363-86AA-5DB0CA30EAC7}"/>
    <cellStyle name="Normal 2 7 6 2 3" xfId="15578" xr:uid="{AD7A8575-854D-44EA-B785-2F1001A2A045}"/>
    <cellStyle name="Normal 2 7 6 3" xfId="8031" xr:uid="{8C399678-619D-4551-9E61-7E718BD25A05}"/>
    <cellStyle name="Normal 2 7 6 3 2" xfId="18411" xr:uid="{B105745C-B71D-49AF-A6E4-9531ED33804E}"/>
    <cellStyle name="Normal 2 7 6 4" xfId="10864" xr:uid="{A3744CBC-45DE-4DAA-BA85-096F6E9261F1}"/>
    <cellStyle name="Normal 2 7 6 4 2" xfId="21244" xr:uid="{E6A6B3B1-E09F-4A41-954C-56180BE9BB5F}"/>
    <cellStyle name="Normal 2 7 6 5" xfId="23487" xr:uid="{ED24D4F5-7011-4B51-BC0D-6F22A62E844E}"/>
    <cellStyle name="Normal 2 7 6 6" xfId="13431" xr:uid="{F9DC699A-8F1C-4AE1-9057-A1937D783382}"/>
    <cellStyle name="Normal 2 7 7" xfId="2486" xr:uid="{00000000-0005-0000-0000-0000E8040000}"/>
    <cellStyle name="Normal 2 7 7 2" xfId="5771" xr:uid="{AC1B6218-AD1E-4FB2-B01B-3690B7A69759}"/>
    <cellStyle name="Normal 2 7 7 2 2" xfId="28750" xr:uid="{00B60B50-D380-4FF6-9C2A-D02F7AC372E8}"/>
    <cellStyle name="Normal 2 7 7 2 3" xfId="15158" xr:uid="{397FE296-624B-4C47-90C5-13988B62CA4A}"/>
    <cellStyle name="Normal 2 7 7 3" xfId="7611" xr:uid="{B75D5F0E-2123-44E6-AED0-AF402A568DD1}"/>
    <cellStyle name="Normal 2 7 7 3 2" xfId="17991" xr:uid="{562B3F72-ACAA-49FA-986D-18354E0EAC7E}"/>
    <cellStyle name="Normal 2 7 7 4" xfId="10444" xr:uid="{44FF3E11-BB54-432F-9989-F88AFDD01007}"/>
    <cellStyle name="Normal 2 7 7 4 2" xfId="20824" xr:uid="{DEBB59F7-4C48-408A-BD45-419079E7F30B}"/>
    <cellStyle name="Normal 2 7 7 5" xfId="23356" xr:uid="{09A29A52-3B42-4616-92F6-5CBC0EA39103}"/>
    <cellStyle name="Normal 2 7 7 6" xfId="12874" xr:uid="{CA745FC1-03D0-438C-BF2F-B04F366ACD19}"/>
    <cellStyle name="Normal 2 7 8" xfId="2180" xr:uid="{00000000-0005-0000-0000-0000D1040000}"/>
    <cellStyle name="Normal 2 7 8 2" xfId="7307" xr:uid="{0830F5DD-6D21-49F4-A9B3-604959D8120F}"/>
    <cellStyle name="Normal 2 7 8 2 2" xfId="17687" xr:uid="{29EDD52C-37AD-477B-AFB3-3D788AE07F90}"/>
    <cellStyle name="Normal 2 7 8 3" xfId="10140" xr:uid="{DB91861C-0F9C-4892-A88B-7DBA1139476D}"/>
    <cellStyle name="Normal 2 7 8 3 2" xfId="20520" xr:uid="{00B74FED-9925-4107-AD01-E9A8F8C22E98}"/>
    <cellStyle name="Normal 2 7 8 4" xfId="24851" xr:uid="{9F222FCF-80AD-4A76-8591-13E84C4F1B1E}"/>
    <cellStyle name="Normal 2 7 8 5" xfId="14854" xr:uid="{55F52EA5-B516-4C11-A49F-8421E51557FF}"/>
    <cellStyle name="Normal 2 7 9" xfId="3951" xr:uid="{A6386ADA-3287-4373-839E-4D0FB01F6C53}"/>
    <cellStyle name="Normal 2 7 9 2" xfId="8783" xr:uid="{99D06A28-198A-451C-9CC5-BBFF21DD87E2}"/>
    <cellStyle name="Normal 2 7 9 2 2" xfId="19163" xr:uid="{3775A87A-2918-4CCC-82B1-39DC7F69925D}"/>
    <cellStyle name="Normal 2 7 9 3" xfId="11616" xr:uid="{C785F9A9-9F97-4EFB-9C31-10DEE8DC4130}"/>
    <cellStyle name="Normal 2 7 9 3 2" xfId="21996" xr:uid="{C92B6D30-0CB7-48C0-AFA2-0393924E08D1}"/>
    <cellStyle name="Normal 2 7 9 4" xfId="16330" xr:uid="{20C1B482-BFD0-465A-8590-E53314C7EF9A}"/>
    <cellStyle name="Normal 2 8" xfId="831" xr:uid="{00000000-0005-0000-0000-0000EB040000}"/>
    <cellStyle name="Normal 2 8 10" xfId="5182" xr:uid="{40380ED7-DDE8-4CE3-82C0-99469D30D652}"/>
    <cellStyle name="Normal 2 8 10 2" xfId="14479" xr:uid="{E1EB6AAD-E630-4183-B6FD-218D1F36B279}"/>
    <cellStyle name="Normal 2 8 11" xfId="6932" xr:uid="{4E51C6D5-27D3-44AA-BAF2-C86DDDAF7446}"/>
    <cellStyle name="Normal 2 8 11 2" xfId="17312" xr:uid="{837D9E52-6906-4D0D-8672-AB683F7730B4}"/>
    <cellStyle name="Normal 2 8 12" xfId="9765" xr:uid="{A749656F-3C03-463C-BB9D-2A573B397E89}"/>
    <cellStyle name="Normal 2 8 12 2" xfId="20145" xr:uid="{C8F920DA-218B-44F4-8186-69E8299B7674}"/>
    <cellStyle name="Normal 2 8 13" xfId="24145" xr:uid="{0963CDEC-E371-42BB-9422-ACE52BBA0CF3}"/>
    <cellStyle name="Normal 2 8 14" xfId="12446" xr:uid="{A31E1099-78CC-4B71-A141-F56A2524A61E}"/>
    <cellStyle name="Normal 2 8 2" xfId="832" xr:uid="{00000000-0005-0000-0000-0000EC040000}"/>
    <cellStyle name="Normal 2 8 2 10" xfId="9766" xr:uid="{4D9DFE05-B631-403C-BCF3-EF6C419A7C37}"/>
    <cellStyle name="Normal 2 8 2 10 2" xfId="20146" xr:uid="{0277E97B-E62E-427C-BF5C-3E79B155C3BF}"/>
    <cellStyle name="Normal 2 8 2 11" xfId="22934" xr:uid="{A9E5B6A5-7BA3-4B67-B5F4-6B9016B71202}"/>
    <cellStyle name="Normal 2 8 2 12" xfId="12576" xr:uid="{9AA20E7D-A7C9-4928-BD7B-329E347E1DF8}"/>
    <cellStyle name="Normal 2 8 2 2" xfId="833" xr:uid="{00000000-0005-0000-0000-0000ED040000}"/>
    <cellStyle name="Normal 2 8 2 2 2" xfId="3258" xr:uid="{00000000-0005-0000-0000-0000EC040000}"/>
    <cellStyle name="Normal 2 8 2 2 2 2" xfId="6316" xr:uid="{E8CEFCD8-20B3-4E94-9B5B-50A8F801EC89}"/>
    <cellStyle name="Normal 2 8 2 2 2 2 2" xfId="28451" xr:uid="{9B2527F5-BBB3-4B72-A313-3D4FC3D3FC8C}"/>
    <cellStyle name="Normal 2 8 2 2 2 2 3" xfId="28091" xr:uid="{550DFAE7-40CC-4013-9279-7A91D3B432AF}"/>
    <cellStyle name="Normal 2 8 2 2 2 2 4" xfId="15885" xr:uid="{A5BAF042-E853-4939-BD0A-B23D58C90756}"/>
    <cellStyle name="Normal 2 8 2 2 2 3" xfId="8338" xr:uid="{E29A79B0-B795-4C94-814D-9A47992D2E01}"/>
    <cellStyle name="Normal 2 8 2 2 2 3 2" xfId="28890" xr:uid="{90C5D1D6-906A-4005-92B0-64FAE9DF8EF7}"/>
    <cellStyle name="Normal 2 8 2 2 2 3 3" xfId="18718" xr:uid="{C0CF3DCE-97A0-498E-B04F-FBE73C34FEA1}"/>
    <cellStyle name="Normal 2 8 2 2 2 4" xfId="11171" xr:uid="{C6533BE9-E499-41F1-BEC4-3AA5F4A737A6}"/>
    <cellStyle name="Normal 2 8 2 2 2 4 2" xfId="21551" xr:uid="{979617F4-9BC4-4068-AF89-9D803C9B722D}"/>
    <cellStyle name="Normal 2 8 2 2 2 5" xfId="23677" xr:uid="{F7A09A72-CE90-45E7-A8FB-448103B44903}"/>
    <cellStyle name="Normal 2 8 2 2 2 6" xfId="13806" xr:uid="{9A71CDC9-C58C-47F5-8EB7-FCF081FA00A5}"/>
    <cellStyle name="Normal 2 8 2 2 3" xfId="4318" xr:uid="{00641515-B8EE-4462-A5E1-92E8AD68B412}"/>
    <cellStyle name="Normal 2 8 2 2 3 2" xfId="9090" xr:uid="{E5787134-1742-4497-B391-2B38C5521001}"/>
    <cellStyle name="Normal 2 8 2 2 3 2 2" xfId="29133" xr:uid="{60591CF2-D428-4AF2-BB3D-111D24C78CB3}"/>
    <cellStyle name="Normal 2 8 2 2 3 2 3" xfId="19470" xr:uid="{D12FADAD-F941-49B0-A161-CFAB573B85AA}"/>
    <cellStyle name="Normal 2 8 2 2 3 3" xfId="11923" xr:uid="{E4C4019B-05FA-4C55-A2FF-B1FA27230812}"/>
    <cellStyle name="Normal 2 8 2 2 3 3 2" xfId="22303" xr:uid="{AA4D6692-15F2-4F6C-B9B3-B232C24BA114}"/>
    <cellStyle name="Normal 2 8 2 2 3 4" xfId="24489" xr:uid="{31D545F0-70D4-4D94-9FC6-A6B195271AF7}"/>
    <cellStyle name="Normal 2 8 2 2 3 5" xfId="16637" xr:uid="{59F603B3-032B-46B7-BB26-026DED68F117}"/>
    <cellStyle name="Normal 2 8 2 2 4" xfId="5184" xr:uid="{3CFE1E7C-2C46-4B24-A72F-B89B6CD06028}"/>
    <cellStyle name="Normal 2 8 2 2 4 2" xfId="28349" xr:uid="{60632920-281C-46EA-AC97-42678D7DB885}"/>
    <cellStyle name="Normal 2 8 2 2 4 3" xfId="14481" xr:uid="{51350F7B-30E1-4F4E-891E-CAB00AFBC1F8}"/>
    <cellStyle name="Normal 2 8 2 2 5" xfId="6934" xr:uid="{35DC256B-D160-4416-83A4-3BD5F907605A}"/>
    <cellStyle name="Normal 2 8 2 2 5 2" xfId="17314" xr:uid="{125BA631-0382-4A16-9B52-79AC361B8BE7}"/>
    <cellStyle name="Normal 2 8 2 2 6" xfId="9767" xr:uid="{6F07800B-1F18-4E12-8ADD-86321C659FBE}"/>
    <cellStyle name="Normal 2 8 2 2 6 2" xfId="20147" xr:uid="{74537F53-6B31-44FB-ABF9-7042343A8374}"/>
    <cellStyle name="Normal 2 8 2 2 7" xfId="24600" xr:uid="{4354B5C0-2B0E-4A08-A5F4-F2F6E931B73C}"/>
    <cellStyle name="Normal 2 8 2 2 8" xfId="13199" xr:uid="{0A02F550-76AE-4963-938D-99C871307A70}"/>
    <cellStyle name="Normal 2 8 2 3" xfId="3259" xr:uid="{00000000-0005-0000-0000-0000ED040000}"/>
    <cellStyle name="Normal 2 8 2 3 2" xfId="4497" xr:uid="{0BBF4EAF-2EEB-4640-BA38-DBDFC058B749}"/>
    <cellStyle name="Normal 2 8 2 3 2 2" xfId="9269" xr:uid="{48BFEDD3-7392-4C4A-B002-66AD38724562}"/>
    <cellStyle name="Normal 2 8 2 3 2 2 2" xfId="29252" xr:uid="{238C0550-505F-490B-9C2D-23264E218DA0}"/>
    <cellStyle name="Normal 2 8 2 3 2 2 3" xfId="19649" xr:uid="{9EA528C0-22A5-49DE-8E75-D6F59A2F526C}"/>
    <cellStyle name="Normal 2 8 2 3 2 3" xfId="12102" xr:uid="{1F1673D3-C7B3-4070-944F-11A3F491560D}"/>
    <cellStyle name="Normal 2 8 2 3 2 3 2" xfId="22482" xr:uid="{4EC5530C-B788-49D1-B8AD-24172D3E9448}"/>
    <cellStyle name="Normal 2 8 2 3 2 4" xfId="25715" xr:uid="{23044FBC-8E1B-4EE7-B299-D46361B75083}"/>
    <cellStyle name="Normal 2 8 2 3 2 5" xfId="16816" xr:uid="{F64422A4-F1AB-4878-BBE9-CCF2850EC9DB}"/>
    <cellStyle name="Normal 2 8 2 3 3" xfId="6317" xr:uid="{70319F9C-8C6C-4280-B5A7-FA70D7D4E8EC}"/>
    <cellStyle name="Normal 2 8 2 3 3 2" xfId="27175" xr:uid="{944CDA04-5C80-4EA1-80A7-A40B22BF04C9}"/>
    <cellStyle name="Normal 2 8 2 3 3 3" xfId="15886" xr:uid="{2E65C6E6-7705-4581-B6DB-48A3329BC3F3}"/>
    <cellStyle name="Normal 2 8 2 3 4" xfId="8339" xr:uid="{89F6381F-D0A9-48DA-84B5-04BBD4FA5670}"/>
    <cellStyle name="Normal 2 8 2 3 4 2" xfId="18719" xr:uid="{8F0AFD53-0182-4B64-897F-CD52C1FD9A88}"/>
    <cellStyle name="Normal 2 8 2 3 5" xfId="11172" xr:uid="{E4AD119B-BB10-43C1-AED6-D358178586EF}"/>
    <cellStyle name="Normal 2 8 2 3 5 2" xfId="21552" xr:uid="{7A6F2011-0DC7-41B4-858C-64B84CC192DA}"/>
    <cellStyle name="Normal 2 8 2 3 6" xfId="22833" xr:uid="{8923D2E7-2DA7-4CCF-A63E-0536F14CB31F}"/>
    <cellStyle name="Normal 2 8 2 3 7" xfId="13807" xr:uid="{B28A44E3-FA3B-4166-B3F5-6786840ACCA1}"/>
    <cellStyle name="Normal 2 8 2 4" xfId="3257" xr:uid="{00000000-0005-0000-0000-0000EE040000}"/>
    <cellStyle name="Normal 2 8 2 4 2" xfId="6315" xr:uid="{968A0815-396A-4C1F-ACF4-0899CC97A8BE}"/>
    <cellStyle name="Normal 2 8 2 4 2 2" xfId="27078" xr:uid="{169A6153-9C29-40DB-B39A-F4DDE627EFA0}"/>
    <cellStyle name="Normal 2 8 2 4 2 3" xfId="15884" xr:uid="{2870D56E-C8E3-4B29-9892-B687B606CDEA}"/>
    <cellStyle name="Normal 2 8 2 4 3" xfId="8337" xr:uid="{2F49353E-3D79-4C99-AD1D-F70CD5D1E16D}"/>
    <cellStyle name="Normal 2 8 2 4 3 2" xfId="18717" xr:uid="{CC2B2CAA-02A0-48A3-92AE-8DBF048D4E88}"/>
    <cellStyle name="Normal 2 8 2 4 4" xfId="11170" xr:uid="{FC40FFB0-4FEC-4115-AB03-33E0128807DE}"/>
    <cellStyle name="Normal 2 8 2 4 4 2" xfId="21550" xr:uid="{5A6FD68D-ABDC-4917-A965-2A7AF6BA2198}"/>
    <cellStyle name="Normal 2 8 2 4 5" xfId="24520" xr:uid="{147CC830-D3CD-4478-90B8-BCC4D363D848}"/>
    <cellStyle name="Normal 2 8 2 4 6" xfId="13805" xr:uid="{D4E5B640-704A-427D-86D2-AE67A1DDF6F9}"/>
    <cellStyle name="Normal 2 8 2 5" xfId="2520" xr:uid="{00000000-0005-0000-0000-0000EF040000}"/>
    <cellStyle name="Normal 2 8 2 5 2" xfId="5797" xr:uid="{47DCC92F-54E9-4911-AC1D-47F2B7FB5C2F}"/>
    <cellStyle name="Normal 2 8 2 5 2 2" xfId="26991" xr:uid="{4D34E770-5F98-4A6F-9C61-581E4CC543E3}"/>
    <cellStyle name="Normal 2 8 2 5 2 3" xfId="15192" xr:uid="{FDD16847-3A23-4F2B-93C4-65D91B7D4AE2}"/>
    <cellStyle name="Normal 2 8 2 5 3" xfId="7645" xr:uid="{1EF7B022-A18D-4AB6-A3C4-D739248B73E8}"/>
    <cellStyle name="Normal 2 8 2 5 3 2" xfId="18025" xr:uid="{3E320686-9FFB-4CD3-BCAA-76D0D9A5627A}"/>
    <cellStyle name="Normal 2 8 2 5 4" xfId="10478" xr:uid="{AFB5CAA6-E1B0-4B42-960C-3E43FD85A6FF}"/>
    <cellStyle name="Normal 2 8 2 5 4 2" xfId="20858" xr:uid="{BA75980F-6F1F-4861-85F6-25FEDA469C6F}"/>
    <cellStyle name="Normal 2 8 2 5 5" xfId="22803" xr:uid="{8C5AB9D4-325C-4C09-8367-86F84CBEDFC1}"/>
    <cellStyle name="Normal 2 8 2 5 6" xfId="12908" xr:uid="{F3AC945C-F83D-4E22-AA51-69CA9A117B98}"/>
    <cellStyle name="Normal 2 8 2 6" xfId="2342" xr:uid="{00000000-0005-0000-0000-0000EA040000}"/>
    <cellStyle name="Normal 2 8 2 6 2" xfId="7469" xr:uid="{F25297D3-D501-42A1-AA59-8886F1FEEAF3}"/>
    <cellStyle name="Normal 2 8 2 6 2 2" xfId="17849" xr:uid="{D677E904-4008-48A5-A7F7-B9A14DAA6580}"/>
    <cellStyle name="Normal 2 8 2 6 3" xfId="10302" xr:uid="{DC3DB0BA-F8F6-4476-B45D-AD550463A2F8}"/>
    <cellStyle name="Normal 2 8 2 6 3 2" xfId="20682" xr:uid="{F69C4960-EE6C-4465-B5B3-0F5FFFD2313C}"/>
    <cellStyle name="Normal 2 8 2 6 4" xfId="23142" xr:uid="{2E10A497-7F6A-4EC1-9EF8-2439084B8E12}"/>
    <cellStyle name="Normal 2 8 2 6 5" xfId="15016" xr:uid="{8B4776D4-7302-426E-94DD-26E671A43624}"/>
    <cellStyle name="Normal 2 8 2 7" xfId="3853" xr:uid="{B99E1F2C-77D1-436B-A020-A22F5F81BD72}"/>
    <cellStyle name="Normal 2 8 2 7 2" xfId="8686" xr:uid="{362A60B7-29E5-4E02-8394-414C56F97128}"/>
    <cellStyle name="Normal 2 8 2 7 2 2" xfId="19066" xr:uid="{A296323F-529D-4171-83EA-E9E750DE7ADD}"/>
    <cellStyle name="Normal 2 8 2 7 3" xfId="11519" xr:uid="{13CF40C2-23CF-4CF9-80AF-FEDE8F52F4E6}"/>
    <cellStyle name="Normal 2 8 2 7 3 2" xfId="21899" xr:uid="{EED8F838-167F-4C79-89E3-CA02AA7F75C9}"/>
    <cellStyle name="Normal 2 8 2 7 4" xfId="16233" xr:uid="{9B383E1C-F202-4249-AA30-5F4039972BD6}"/>
    <cellStyle name="Normal 2 8 2 8" xfId="5183" xr:uid="{9A79AB6A-5F15-47BD-854C-4704EA6A1DF5}"/>
    <cellStyle name="Normal 2 8 2 8 2" xfId="14480" xr:uid="{9EC2CC00-3494-48C2-A9A9-E28A61A3C528}"/>
    <cellStyle name="Normal 2 8 2 9" xfId="6933" xr:uid="{64F0A1D1-B9AC-43C0-A9B9-60617BD5F23A}"/>
    <cellStyle name="Normal 2 8 2 9 2" xfId="17313" xr:uid="{1BB0B183-2132-4C6F-B5A4-5DB449444F25}"/>
    <cellStyle name="Normal 2 8 3" xfId="834" xr:uid="{00000000-0005-0000-0000-0000EE040000}"/>
    <cellStyle name="Normal 2 8 3 10" xfId="25380" xr:uid="{17E62A56-8EBA-4252-82CC-1F7F66844708}"/>
    <cellStyle name="Normal 2 8 3 11" xfId="12734" xr:uid="{7AC5C086-4CD1-43AF-AB6F-2B1CB78A380D}"/>
    <cellStyle name="Normal 2 8 3 2" xfId="2755" xr:uid="{00000000-0005-0000-0000-0000F1040000}"/>
    <cellStyle name="Normal 2 8 3 2 2" xfId="3261" xr:uid="{00000000-0005-0000-0000-0000F2040000}"/>
    <cellStyle name="Normal 2 8 3 2 2 2" xfId="6319" xr:uid="{BD9D0536-3699-40B6-98E2-EBDCDE845069}"/>
    <cellStyle name="Normal 2 8 3 2 2 2 2" xfId="28183" xr:uid="{3D61B14B-CE7E-4248-A4BA-EDB3E926A8F3}"/>
    <cellStyle name="Normal 2 8 3 2 2 2 3" xfId="15888" xr:uid="{D474407B-F78D-432C-9CED-E3E72F989BBC}"/>
    <cellStyle name="Normal 2 8 3 2 2 3" xfId="8341" xr:uid="{E09CD465-5962-475E-9310-F67B4BA857B8}"/>
    <cellStyle name="Normal 2 8 3 2 2 3 2" xfId="18721" xr:uid="{33F267E9-C350-475A-A4EB-1FC086DF9A10}"/>
    <cellStyle name="Normal 2 8 3 2 2 4" xfId="11174" xr:uid="{30F924E3-F7AF-46C5-A6F8-FC91ED43DBF6}"/>
    <cellStyle name="Normal 2 8 3 2 2 4 2" xfId="21554" xr:uid="{5D81271B-7FBC-40B0-AFF4-8821475572AF}"/>
    <cellStyle name="Normal 2 8 3 2 2 5" xfId="24308" xr:uid="{71376A80-8FAD-4364-968E-982EA9EED0E1}"/>
    <cellStyle name="Normal 2 8 3 2 2 6" xfId="13809" xr:uid="{E05E4D94-3931-46D8-8FC2-EA60D07A61D9}"/>
    <cellStyle name="Normal 2 8 3 2 3" xfId="4319" xr:uid="{D25E4437-4EA4-45F0-9EE5-3638C42BF349}"/>
    <cellStyle name="Normal 2 8 3 2 3 2" xfId="9091" xr:uid="{D69750B2-0EEE-483F-8EF6-9527410F7451}"/>
    <cellStyle name="Normal 2 8 3 2 3 2 2" xfId="29134" xr:uid="{F0AEA303-C52B-4222-8F9D-1F49270C7021}"/>
    <cellStyle name="Normal 2 8 3 2 3 2 3" xfId="19471" xr:uid="{83DD875B-4FE6-4C30-9638-308A9D584DA6}"/>
    <cellStyle name="Normal 2 8 3 2 3 3" xfId="11924" xr:uid="{D6C02531-49AF-4900-8FE3-26F387CE2252}"/>
    <cellStyle name="Normal 2 8 3 2 3 3 2" xfId="22304" xr:uid="{10370E83-08B0-4273-B3A8-E4754264DC3C}"/>
    <cellStyle name="Normal 2 8 3 2 3 4" xfId="23089" xr:uid="{9440B033-98C1-4D25-BC1D-B1882C4FF38B}"/>
    <cellStyle name="Normal 2 8 3 2 3 5" xfId="16638" xr:uid="{B8AB671E-A73C-4504-A03D-D60071FC3531}"/>
    <cellStyle name="Normal 2 8 3 2 4" xfId="5973" xr:uid="{3BB15D85-FDB9-45F7-9409-52962EA45647}"/>
    <cellStyle name="Normal 2 8 3 2 4 2" xfId="27166" xr:uid="{5303FDA9-5ADF-4827-A7AF-96E24920E174}"/>
    <cellStyle name="Normal 2 8 3 2 4 3" xfId="15426" xr:uid="{41CF9545-43B1-47D9-A01C-B25CC5567E38}"/>
    <cellStyle name="Normal 2 8 3 2 5" xfId="7879" xr:uid="{EABEFE2C-BFCA-49C6-A627-85CFB20F1B17}"/>
    <cellStyle name="Normal 2 8 3 2 5 2" xfId="18259" xr:uid="{ED132D4B-2A6F-489F-AFA3-258F5D08FE52}"/>
    <cellStyle name="Normal 2 8 3 2 6" xfId="10712" xr:uid="{4F852A99-764E-45D0-9E91-B7C10AB77553}"/>
    <cellStyle name="Normal 2 8 3 2 6 2" xfId="21092" xr:uid="{BB8E2CBC-5234-4425-B63F-C0213B1BFD16}"/>
    <cellStyle name="Normal 2 8 3 2 7" xfId="22792" xr:uid="{59CB398D-CA33-4225-9761-66A39892865A}"/>
    <cellStyle name="Normal 2 8 3 2 8" xfId="13200" xr:uid="{159B5130-3221-4602-A1C2-C3A0E6216CA5}"/>
    <cellStyle name="Normal 2 8 3 3" xfId="3262" xr:uid="{00000000-0005-0000-0000-0000F3040000}"/>
    <cellStyle name="Normal 2 8 3 3 2" xfId="4498" xr:uid="{3EA06542-8B36-463A-8E1E-CC73CF39FB59}"/>
    <cellStyle name="Normal 2 8 3 3 2 2" xfId="9270" xr:uid="{CC554882-7403-4872-B9D3-30DD53E78D1A}"/>
    <cellStyle name="Normal 2 8 3 3 2 2 2" xfId="29253" xr:uid="{84DF408D-0CED-42F5-962F-7651692141DE}"/>
    <cellStyle name="Normal 2 8 3 3 2 2 3" xfId="19650" xr:uid="{31758A29-DC95-462A-B632-3B363553A416}"/>
    <cellStyle name="Normal 2 8 3 3 2 3" xfId="12103" xr:uid="{9E3EE59A-0169-4C8D-9C7D-BD05A70F4E78}"/>
    <cellStyle name="Normal 2 8 3 3 2 3 2" xfId="22483" xr:uid="{6B4E2281-DEF4-4690-A99A-075310AB67A0}"/>
    <cellStyle name="Normal 2 8 3 3 2 4" xfId="23942" xr:uid="{A24C8BCD-CA8C-4BDF-B9CD-D0461D22C827}"/>
    <cellStyle name="Normal 2 8 3 3 2 5" xfId="16817" xr:uid="{74422C01-685B-4355-AAEA-AF1C6B3E7D79}"/>
    <cellStyle name="Normal 2 8 3 3 3" xfId="6320" xr:uid="{279D0E37-90D2-4222-9285-6030E28A6DF6}"/>
    <cellStyle name="Normal 2 8 3 3 3 2" xfId="27666" xr:uid="{6FB621B3-9AD1-4BB6-8F80-C57F0EE981D3}"/>
    <cellStyle name="Normal 2 8 3 3 3 3" xfId="15889" xr:uid="{CB285C85-0806-410C-B223-4962D476FEC6}"/>
    <cellStyle name="Normal 2 8 3 3 4" xfId="8342" xr:uid="{3FD44BF7-A114-4295-8619-ECA18BD88F96}"/>
    <cellStyle name="Normal 2 8 3 3 4 2" xfId="18722" xr:uid="{7D706125-C714-41D5-8B57-9266C8E5E41D}"/>
    <cellStyle name="Normal 2 8 3 3 5" xfId="11175" xr:uid="{3FCC255D-4B84-44AD-9636-A3A2B72B6B99}"/>
    <cellStyle name="Normal 2 8 3 3 5 2" xfId="21555" xr:uid="{572DC6E6-8985-4FD9-AC2A-016B7FFE0041}"/>
    <cellStyle name="Normal 2 8 3 3 6" xfId="22845" xr:uid="{2BB0CEB5-1638-407D-92A5-AF6A231A7822}"/>
    <cellStyle name="Normal 2 8 3 3 7" xfId="13810" xr:uid="{9296A94C-12A0-42CC-BB7A-168FD37B53E6}"/>
    <cellStyle name="Normal 2 8 3 4" xfId="3260" xr:uid="{00000000-0005-0000-0000-0000F4040000}"/>
    <cellStyle name="Normal 2 8 3 4 2" xfId="6318" xr:uid="{14919506-F606-461B-B41D-72C7D86A95BD}"/>
    <cellStyle name="Normal 2 8 3 4 2 2" xfId="27071" xr:uid="{76F5C591-49A1-4806-9F92-9DB76AB64083}"/>
    <cellStyle name="Normal 2 8 3 4 2 3" xfId="15887" xr:uid="{016EB0A9-4FE7-4904-93A8-9D4FD346A065}"/>
    <cellStyle name="Normal 2 8 3 4 3" xfId="8340" xr:uid="{84E0DE4A-7166-4129-84FC-03A751374921}"/>
    <cellStyle name="Normal 2 8 3 4 3 2" xfId="18720" xr:uid="{1BFCEABB-CA3D-43AE-9144-A7C7BBD81D2A}"/>
    <cellStyle name="Normal 2 8 3 4 4" xfId="11173" xr:uid="{FDCB34B3-A7C8-410F-8351-51348C246EC1}"/>
    <cellStyle name="Normal 2 8 3 4 4 2" xfId="21553" xr:uid="{42CFB193-07F8-4960-A351-EE292CD41811}"/>
    <cellStyle name="Normal 2 8 3 4 5" xfId="25200" xr:uid="{48EE267E-D509-48D9-8E1E-EB7D4D2017E6}"/>
    <cellStyle name="Normal 2 8 3 4 6" xfId="13808" xr:uid="{05B8532D-B56A-489B-98BE-3669A7F17100}"/>
    <cellStyle name="Normal 2 8 3 5" xfId="2623" xr:uid="{00000000-0005-0000-0000-0000F5040000}"/>
    <cellStyle name="Normal 2 8 3 5 2" xfId="5885" xr:uid="{9A8A9323-7AE6-40BB-B754-36EC30028BE6}"/>
    <cellStyle name="Normal 2 8 3 5 2 2" xfId="26156" xr:uid="{A20DC687-5F32-4034-8A17-2601DBC372EB}"/>
    <cellStyle name="Normal 2 8 3 5 2 3" xfId="15295" xr:uid="{990C1D93-C515-4F0D-8131-322B43F7B8CC}"/>
    <cellStyle name="Normal 2 8 3 5 3" xfId="7748" xr:uid="{454114AE-7AEB-49B9-B36B-768C7BCF914E}"/>
    <cellStyle name="Normal 2 8 3 5 3 2" xfId="18128" xr:uid="{71E1F9B9-4024-488D-A226-945B9AB0FA01}"/>
    <cellStyle name="Normal 2 8 3 5 4" xfId="10581" xr:uid="{2B3C5ECB-70C4-4606-9DDC-843CAAA98B1F}"/>
    <cellStyle name="Normal 2 8 3 5 4 2" xfId="20961" xr:uid="{3697A04A-1C78-41C6-8177-74F6DB38E2E7}"/>
    <cellStyle name="Normal 2 8 3 5 5" xfId="23262" xr:uid="{86FB51D7-8590-48B1-BFEC-304D10C56C6C}"/>
    <cellStyle name="Normal 2 8 3 5 6" xfId="13011" xr:uid="{CB326828-C6BC-4D99-8C3E-6149D0EE0BC5}"/>
    <cellStyle name="Normal 2 8 3 6" xfId="4174" xr:uid="{2BF2C53F-CF90-4E79-B6F1-AA1C6B49B262}"/>
    <cellStyle name="Normal 2 8 3 6 2" xfId="8946" xr:uid="{CC1D5B72-12BC-49AE-8051-9F414A0754E5}"/>
    <cellStyle name="Normal 2 8 3 6 2 2" xfId="19326" xr:uid="{11F599AC-CEF8-443B-94B9-0D10200E6597}"/>
    <cellStyle name="Normal 2 8 3 6 3" xfId="11779" xr:uid="{2F3FEE01-A477-4489-9A49-9BC60CBB444B}"/>
    <cellStyle name="Normal 2 8 3 6 3 2" xfId="22159" xr:uid="{394D04A4-DDA6-4BA4-8CC4-CA26E692393C}"/>
    <cellStyle name="Normal 2 8 3 6 4" xfId="24464" xr:uid="{700999BE-0B15-4696-B088-844B62FC8475}"/>
    <cellStyle name="Normal 2 8 3 6 5" xfId="16493" xr:uid="{3D12A16F-E536-4B3A-9019-F138C7D11A92}"/>
    <cellStyle name="Normal 2 8 3 7" xfId="5185" xr:uid="{14A31ADD-2E6B-46C3-9E3A-E7C64FECAC27}"/>
    <cellStyle name="Normal 2 8 3 7 2" xfId="14482" xr:uid="{8061915E-3A6A-482D-9422-9284FF76093D}"/>
    <cellStyle name="Normal 2 8 3 8" xfId="6935" xr:uid="{0467EFA4-6627-44FD-AEEB-166630D9B8BE}"/>
    <cellStyle name="Normal 2 8 3 8 2" xfId="17315" xr:uid="{922BED87-D10C-464F-98AB-8EA4B34D6DFA}"/>
    <cellStyle name="Normal 2 8 3 9" xfId="9768" xr:uid="{9C875BDA-2981-48B8-ADBB-377E072090EF}"/>
    <cellStyle name="Normal 2 8 3 9 2" xfId="20148" xr:uid="{9CDE13C9-8692-47A0-88B9-85608CF777E8}"/>
    <cellStyle name="Normal 2 8 4" xfId="835" xr:uid="{00000000-0005-0000-0000-0000EF040000}"/>
    <cellStyle name="Normal 2 8 4 2" xfId="3263" xr:uid="{00000000-0005-0000-0000-0000F7040000}"/>
    <cellStyle name="Normal 2 8 4 2 2" xfId="6321" xr:uid="{85D5D0ED-3998-423F-85D6-D7F2C7EEB6F6}"/>
    <cellStyle name="Normal 2 8 4 2 2 2" xfId="28413" xr:uid="{7B6C017D-A110-4B25-AC70-1FFF71EBB8FF}"/>
    <cellStyle name="Normal 2 8 4 2 2 3" xfId="15890" xr:uid="{3289FA99-5F4F-4107-ABB3-6495CC572AC2}"/>
    <cellStyle name="Normal 2 8 4 2 3" xfId="8343" xr:uid="{FB0342AB-9DF9-4F40-B43B-8979CBC51628}"/>
    <cellStyle name="Normal 2 8 4 2 3 2" xfId="18723" xr:uid="{60975CA2-8649-4683-82BB-53D1F33969FB}"/>
    <cellStyle name="Normal 2 8 4 2 4" xfId="11176" xr:uid="{6E433FE9-9821-49C9-A393-B052723ADD27}"/>
    <cellStyle name="Normal 2 8 4 2 4 2" xfId="21556" xr:uid="{A28635D2-C8A0-4D50-A0B5-FDCFD80FECBE}"/>
    <cellStyle name="Normal 2 8 4 2 5" xfId="24880" xr:uid="{245BB831-80AE-44B3-9E10-6B402E97DCF8}"/>
    <cellStyle name="Normal 2 8 4 2 6" xfId="13811" xr:uid="{98B15CF9-1ED3-43C2-98D6-29F7FB5E7FEA}"/>
    <cellStyle name="Normal 2 8 4 3" xfId="4317" xr:uid="{BCB18D81-EA89-4B82-A56D-4F6ABD77718E}"/>
    <cellStyle name="Normal 2 8 4 3 2" xfId="9089" xr:uid="{13DC86AC-6F69-4A59-BBCE-A4FAF1E15F90}"/>
    <cellStyle name="Normal 2 8 4 3 2 2" xfId="29132" xr:uid="{2E1D8AC7-D2E8-4AAA-BCDD-339074F81B81}"/>
    <cellStyle name="Normal 2 8 4 3 2 3" xfId="19469" xr:uid="{5E32389D-45B0-4C64-A0EF-2DF86E2B2567}"/>
    <cellStyle name="Normal 2 8 4 3 3" xfId="11922" xr:uid="{CEA9BC84-DAEB-42D8-ABF9-A3962AED31E7}"/>
    <cellStyle name="Normal 2 8 4 3 3 2" xfId="22302" xr:uid="{1028DFFD-EC58-472D-8554-DFF6C3768473}"/>
    <cellStyle name="Normal 2 8 4 3 4" xfId="23310" xr:uid="{C6C77F9D-6399-41CE-A380-A99D83F12098}"/>
    <cellStyle name="Normal 2 8 4 3 5" xfId="16636" xr:uid="{A416AFA9-6AFC-4011-A3D2-91C0AFB8D4D9}"/>
    <cellStyle name="Normal 2 8 4 4" xfId="5186" xr:uid="{A2219C34-4BD7-46B2-82F1-573F84CAEB23}"/>
    <cellStyle name="Normal 2 8 4 4 2" xfId="25857" xr:uid="{944FF65E-C124-4482-8EE6-206DFE1DEC94}"/>
    <cellStyle name="Normal 2 8 4 4 3" xfId="14483" xr:uid="{AC7FFCC3-39B8-483B-9053-711A7D4DBA6C}"/>
    <cellStyle name="Normal 2 8 4 5" xfId="6936" xr:uid="{C93BB016-41FA-4908-B435-B37956C8DA8F}"/>
    <cellStyle name="Normal 2 8 4 5 2" xfId="17316" xr:uid="{58DECF45-AB2C-4597-9E9F-91FC270AA1C6}"/>
    <cellStyle name="Normal 2 8 4 6" xfId="9769" xr:uid="{627620D3-F821-46A0-A7BF-2BFCC84DC435}"/>
    <cellStyle name="Normal 2 8 4 6 2" xfId="20149" xr:uid="{FF9D7BA1-BAA8-4E88-AA3F-9136D759C909}"/>
    <cellStyle name="Normal 2 8 4 7" xfId="23266" xr:uid="{1DAD77E2-B79D-4ED5-9EF7-A316C3DB968D}"/>
    <cellStyle name="Normal 2 8 4 8" xfId="13198" xr:uid="{9A496A9C-CBD9-4D16-8FC2-C445D0CD8337}"/>
    <cellStyle name="Normal 2 8 5" xfId="3264" xr:uid="{00000000-0005-0000-0000-0000F8040000}"/>
    <cellStyle name="Normal 2 8 5 2" xfId="4499" xr:uid="{95CE7CBC-1CDF-4046-832D-591E97A7B94B}"/>
    <cellStyle name="Normal 2 8 5 2 2" xfId="9271" xr:uid="{B4C87EE0-318C-4084-A168-600F15E93567}"/>
    <cellStyle name="Normal 2 8 5 2 2 2" xfId="29254" xr:uid="{A2446C45-DFF1-4140-9BA8-BB45DEE21411}"/>
    <cellStyle name="Normal 2 8 5 2 2 3" xfId="19651" xr:uid="{2BE5E4A7-BA9E-4FE9-B23C-9E3986D4913F}"/>
    <cellStyle name="Normal 2 8 5 2 3" xfId="12104" xr:uid="{B0D6BD58-A5C7-490B-A536-78A00116E9D9}"/>
    <cellStyle name="Normal 2 8 5 2 3 2" xfId="22484" xr:uid="{FFF32534-C8EF-4D49-8E8D-5F47F097BC80}"/>
    <cellStyle name="Normal 2 8 5 2 4" xfId="22637" xr:uid="{2A814E38-8C81-4220-A0FB-6ADE38D1F438}"/>
    <cellStyle name="Normal 2 8 5 2 5" xfId="16818" xr:uid="{DAD025AD-137B-4154-BB4B-4383D25FB0B6}"/>
    <cellStyle name="Normal 2 8 5 3" xfId="6322" xr:uid="{854B9F0F-FE80-4F2A-8D9A-6A844AFA80D8}"/>
    <cellStyle name="Normal 2 8 5 3 2" xfId="27936" xr:uid="{E44DBAFE-CE90-40B9-857B-8F4493FB6303}"/>
    <cellStyle name="Normal 2 8 5 3 3" xfId="15891" xr:uid="{78CAEF5E-B984-4B48-9CA2-5761637A23FA}"/>
    <cellStyle name="Normal 2 8 5 4" xfId="8344" xr:uid="{5CD86AA9-79AF-4DDE-B39C-B50CD8EE6E85}"/>
    <cellStyle name="Normal 2 8 5 4 2" xfId="18724" xr:uid="{63D7B1FD-84E9-4095-B076-B2D617BEDCAC}"/>
    <cellStyle name="Normal 2 8 5 5" xfId="11177" xr:uid="{4069BDF2-1CD4-482D-AA9D-B13EFEC32A9B}"/>
    <cellStyle name="Normal 2 8 5 5 2" xfId="21557" xr:uid="{6DB0EF5D-EFB5-482F-9AAF-268EF1369D1A}"/>
    <cellStyle name="Normal 2 8 5 6" xfId="23606" xr:uid="{DFE117AC-76B4-4D0E-AA1A-E74940FB7B57}"/>
    <cellStyle name="Normal 2 8 5 7" xfId="13812" xr:uid="{6728430F-0CB2-4D6D-BAB9-8F1200CD5761}"/>
    <cellStyle name="Normal 2 8 6" xfId="2915" xr:uid="{00000000-0005-0000-0000-0000F9040000}"/>
    <cellStyle name="Normal 2 8 6 2" xfId="6101" xr:uid="{3693C27C-9C82-4C65-9591-784D8D626FCB}"/>
    <cellStyle name="Normal 2 8 6 2 2" xfId="27481" xr:uid="{6BBD19E0-688D-42C3-8C43-1C1960668AC1}"/>
    <cellStyle name="Normal 2 8 6 2 3" xfId="15579" xr:uid="{D0A58AE8-0DB1-4F0C-8D4C-F1DD7F8F4680}"/>
    <cellStyle name="Normal 2 8 6 3" xfId="8032" xr:uid="{096BBCC9-9439-4C9F-9334-39835D0032F4}"/>
    <cellStyle name="Normal 2 8 6 3 2" xfId="18412" xr:uid="{B649D071-9CDD-4A73-8D53-4EAA7CF837BE}"/>
    <cellStyle name="Normal 2 8 6 4" xfId="10865" xr:uid="{14ACB2B7-C1CE-4C26-824D-067072A7B1AD}"/>
    <cellStyle name="Normal 2 8 6 4 2" xfId="21245" xr:uid="{774D63A6-A79C-4CEB-9E63-2073C231EAAD}"/>
    <cellStyle name="Normal 2 8 6 5" xfId="24170" xr:uid="{231ED169-C61C-42F7-BA8F-F4012A3181B1}"/>
    <cellStyle name="Normal 2 8 6 6" xfId="13432" xr:uid="{659CBC7B-9ABB-4AB1-8F3D-357496DEED41}"/>
    <cellStyle name="Normal 2 8 7" xfId="2460" xr:uid="{00000000-0005-0000-0000-0000FA040000}"/>
    <cellStyle name="Normal 2 8 7 2" xfId="5751" xr:uid="{420CE77F-EE6E-4112-8B6D-3CFBF78B7730}"/>
    <cellStyle name="Normal 2 8 7 2 2" xfId="27990" xr:uid="{20103475-62D2-4261-B302-1B01631AE386}"/>
    <cellStyle name="Normal 2 8 7 2 3" xfId="15132" xr:uid="{2A5CAF93-C37E-4FC4-8D37-9AA66B390343}"/>
    <cellStyle name="Normal 2 8 7 3" xfId="7585" xr:uid="{E1369DA1-6936-445E-9776-756E8BC8A4CB}"/>
    <cellStyle name="Normal 2 8 7 3 2" xfId="17965" xr:uid="{3C4D9E62-5CFD-4054-BAD8-1A521F76900D}"/>
    <cellStyle name="Normal 2 8 7 4" xfId="10418" xr:uid="{E79E2D67-6E66-4D1F-A14C-80F69888CADF}"/>
    <cellStyle name="Normal 2 8 7 4 2" xfId="20798" xr:uid="{77C04EC2-1CB6-4C6B-A6F3-CC7D2DFEDD82}"/>
    <cellStyle name="Normal 2 8 7 5" xfId="25410" xr:uid="{25ECFBBE-39EF-4C18-A5C1-1F5517440866}"/>
    <cellStyle name="Normal 2 8 7 6" xfId="12848" xr:uid="{79B52061-FC86-493E-A650-BAAF17EF6A1E}"/>
    <cellStyle name="Normal 2 8 8" xfId="2214" xr:uid="{00000000-0005-0000-0000-0000E9040000}"/>
    <cellStyle name="Normal 2 8 8 2" xfId="7341" xr:uid="{CA5977A6-D876-44D7-9FEE-2357535D8C47}"/>
    <cellStyle name="Normal 2 8 8 2 2" xfId="17721" xr:uid="{091F2F03-EE83-4D67-BD98-6A61487DE4CE}"/>
    <cellStyle name="Normal 2 8 8 3" xfId="10174" xr:uid="{35FD768A-F8BE-4139-B45B-9B79276C13A7}"/>
    <cellStyle name="Normal 2 8 8 3 2" xfId="20554" xr:uid="{B4DDFE62-1DA1-4DB4-8C1A-EF71AA2CC2BA}"/>
    <cellStyle name="Normal 2 8 8 4" xfId="23035" xr:uid="{21C5D77E-84B8-432F-BAC9-2B1CD3BC24D3}"/>
    <cellStyle name="Normal 2 8 8 5" xfId="14888" xr:uid="{F67F2C44-1844-4646-8932-02499AB1508C}"/>
    <cellStyle name="Normal 2 8 9" xfId="3952" xr:uid="{7F9AEA47-05A2-4632-BE95-7A005B713566}"/>
    <cellStyle name="Normal 2 8 9 2" xfId="8784" xr:uid="{05CB76DB-E328-4BB1-8299-DD519B85DB30}"/>
    <cellStyle name="Normal 2 8 9 2 2" xfId="19164" xr:uid="{E1EBE4D3-4C7E-4FCC-A577-72C43EB1B830}"/>
    <cellStyle name="Normal 2 8 9 3" xfId="11617" xr:uid="{93958A23-51FE-4E74-9ED4-25D8F1D51CAC}"/>
    <cellStyle name="Normal 2 8 9 3 2" xfId="21997" xr:uid="{D0DD4502-6BC4-4349-9F52-3C6FADA4652B}"/>
    <cellStyle name="Normal 2 8 9 4" xfId="16331" xr:uid="{DB231EA8-1B2B-4EB4-8D41-C5FF5053E382}"/>
    <cellStyle name="Normal 2 9" xfId="836" xr:uid="{00000000-0005-0000-0000-0000F0040000}"/>
    <cellStyle name="Normal 2 9 10" xfId="6937" xr:uid="{AE91DB65-462D-4B5C-AB78-BB7A9C4C1098}"/>
    <cellStyle name="Normal 2 9 10 2" xfId="17317" xr:uid="{81D91532-F291-45F6-BE73-94B8507E2777}"/>
    <cellStyle name="Normal 2 9 11" xfId="9770" xr:uid="{813114C5-7C81-4734-A594-0734672162FA}"/>
    <cellStyle name="Normal 2 9 11 2" xfId="20150" xr:uid="{C6CAD91E-5E0F-404D-8669-680F55BB61FD}"/>
    <cellStyle name="Normal 2 9 12" xfId="23146" xr:uid="{E3BC9E6D-5A75-453D-B04D-76D55DE24A17}"/>
    <cellStyle name="Normal 2 9 13" xfId="12429" xr:uid="{1372F135-4AD4-4119-8683-E26CA330B9F6}"/>
    <cellStyle name="Normal 2 9 2" xfId="837" xr:uid="{00000000-0005-0000-0000-0000F1040000}"/>
    <cellStyle name="Normal 2 9 2 10" xfId="9771" xr:uid="{E01CF497-B008-4467-9C31-E0F563EBE783}"/>
    <cellStyle name="Normal 2 9 2 10 2" xfId="20151" xr:uid="{FFB455CC-C063-4331-9150-ACA5B7A096E8}"/>
    <cellStyle name="Normal 2 9 2 11" xfId="23144" xr:uid="{648A3B76-8A1F-41BA-98A6-3039BE86B862}"/>
    <cellStyle name="Normal 2 9 2 12" xfId="12577" xr:uid="{3FAE6098-EF46-4075-BFD7-F975FAE69D97}"/>
    <cellStyle name="Normal 2 9 2 2" xfId="838" xr:uid="{00000000-0005-0000-0000-0000F2040000}"/>
    <cellStyle name="Normal 2 9 2 2 2" xfId="3266" xr:uid="{00000000-0005-0000-0000-0000FE040000}"/>
    <cellStyle name="Normal 2 9 2 2 2 2" xfId="6324" xr:uid="{BC3E04BF-06A6-49DA-9BDD-1001E2153D9B}"/>
    <cellStyle name="Normal 2 9 2 2 2 2 2" xfId="27093" xr:uid="{78DB5D1E-2581-4FDD-9855-9E9066146A65}"/>
    <cellStyle name="Normal 2 9 2 2 2 2 3" xfId="26345" xr:uid="{6070CD22-E1E7-4A24-8700-D6D38B259B17}"/>
    <cellStyle name="Normal 2 9 2 2 2 2 4" xfId="15893" xr:uid="{98AE0B87-97FF-4087-9D55-923819B6276F}"/>
    <cellStyle name="Normal 2 9 2 2 2 3" xfId="8346" xr:uid="{6F69A483-05D6-408C-AF66-3801C6D82C5C}"/>
    <cellStyle name="Normal 2 9 2 2 2 3 2" xfId="28891" xr:uid="{3B3DF95B-9710-43C0-B4FE-D32747372805}"/>
    <cellStyle name="Normal 2 9 2 2 2 3 3" xfId="18726" xr:uid="{72F0DD08-55BA-45C8-A9B6-53726D6507C9}"/>
    <cellStyle name="Normal 2 9 2 2 2 4" xfId="11179" xr:uid="{690270E6-BDEE-4DE1-A5C9-6CEE194A944E}"/>
    <cellStyle name="Normal 2 9 2 2 2 4 2" xfId="21559" xr:uid="{D892CF92-4C9A-47C2-8E76-BB7A8D5320C3}"/>
    <cellStyle name="Normal 2 9 2 2 2 5" xfId="23612" xr:uid="{2FED118A-E829-41D7-9C40-71245A77AE30}"/>
    <cellStyle name="Normal 2 9 2 2 2 6" xfId="13814" xr:uid="{E0E0AAB3-5DFC-4FF3-A25B-55EECC2EF0BA}"/>
    <cellStyle name="Normal 2 9 2 2 3" xfId="4320" xr:uid="{86E8F31E-C380-4499-BDA0-8BBA65CBE9AE}"/>
    <cellStyle name="Normal 2 9 2 2 3 2" xfId="9092" xr:uid="{7EA7BE6E-5CC5-489E-AD09-83AD5DA976D9}"/>
    <cellStyle name="Normal 2 9 2 2 3 2 2" xfId="29135" xr:uid="{A895FE8F-DEDD-44A2-B9B0-6C5C1919C77C}"/>
    <cellStyle name="Normal 2 9 2 2 3 2 3" xfId="19472" xr:uid="{ED575612-F87A-4071-99D9-7B625270E99B}"/>
    <cellStyle name="Normal 2 9 2 2 3 3" xfId="11925" xr:uid="{CBAC65B9-B5DF-4B11-B8DE-4F388D902F23}"/>
    <cellStyle name="Normal 2 9 2 2 3 3 2" xfId="22305" xr:uid="{887A88F4-A0F8-49E7-A3A3-F8D97084DF81}"/>
    <cellStyle name="Normal 2 9 2 2 3 4" xfId="25365" xr:uid="{57475732-5FC8-4A50-92D6-7ED3409C951A}"/>
    <cellStyle name="Normal 2 9 2 2 3 5" xfId="16639" xr:uid="{EEF5B393-3F27-4FEC-892E-4D904216A071}"/>
    <cellStyle name="Normal 2 9 2 2 4" xfId="5189" xr:uid="{4F8F5739-9B5B-4D25-9AF3-72DBD73FC352}"/>
    <cellStyle name="Normal 2 9 2 2 4 2" xfId="26716" xr:uid="{872ABD52-BCA1-46B8-B6B1-EB5CC24308E9}"/>
    <cellStyle name="Normal 2 9 2 2 4 3" xfId="14486" xr:uid="{EB7AA30A-1930-4DCB-8EDC-424353899242}"/>
    <cellStyle name="Normal 2 9 2 2 5" xfId="6939" xr:uid="{2471E609-4543-4A59-B2B1-EA297D8EF1B6}"/>
    <cellStyle name="Normal 2 9 2 2 5 2" xfId="17319" xr:uid="{63BDBE83-3696-4219-82B8-38C6485A4DFE}"/>
    <cellStyle name="Normal 2 9 2 2 6" xfId="9772" xr:uid="{1EE7E42D-EEEC-44DC-973F-C2C11F9E4AC9}"/>
    <cellStyle name="Normal 2 9 2 2 6 2" xfId="20152" xr:uid="{47C76B62-FBA5-4520-951D-E4DD4C60C5DC}"/>
    <cellStyle name="Normal 2 9 2 2 7" xfId="25092" xr:uid="{CE6BC1E3-520B-4A77-81D9-6F6DFA50E449}"/>
    <cellStyle name="Normal 2 9 2 2 8" xfId="13202" xr:uid="{636C9AE1-F46B-4B02-A568-66AC5BFA40F3}"/>
    <cellStyle name="Normal 2 9 2 3" xfId="3267" xr:uid="{00000000-0005-0000-0000-0000FF040000}"/>
    <cellStyle name="Normal 2 9 2 3 2" xfId="4500" xr:uid="{62C96393-4FE8-40F3-8D74-4345E5A07775}"/>
    <cellStyle name="Normal 2 9 2 3 2 2" xfId="9272" xr:uid="{6DAC3865-A2FF-4794-A46C-C8C5852D9D7A}"/>
    <cellStyle name="Normal 2 9 2 3 2 2 2" xfId="29255" xr:uid="{ECC46C3C-044D-4249-93BF-3BB0FE3D99F0}"/>
    <cellStyle name="Normal 2 9 2 3 2 2 3" xfId="19652" xr:uid="{D72677FB-ABC5-4536-8A88-A3721A9427DB}"/>
    <cellStyle name="Normal 2 9 2 3 2 3" xfId="12105" xr:uid="{304DFD41-DA44-4610-9E54-C9515243D7AC}"/>
    <cellStyle name="Normal 2 9 2 3 2 3 2" xfId="22485" xr:uid="{080EB41A-5EF9-4DB2-81D4-3991C5B50D46}"/>
    <cellStyle name="Normal 2 9 2 3 2 4" xfId="25655" xr:uid="{2C35C3F0-D685-4F1A-8870-5100053CE3DE}"/>
    <cellStyle name="Normal 2 9 2 3 2 5" xfId="16819" xr:uid="{93A1B342-A329-436E-A67A-CDFEF105EA9D}"/>
    <cellStyle name="Normal 2 9 2 3 3" xfId="6325" xr:uid="{36B46BEF-5272-4DEB-B8C9-D309A4C0D01A}"/>
    <cellStyle name="Normal 2 9 2 3 3 2" xfId="26622" xr:uid="{7EF5CCC7-1661-41C8-8F51-91A82D582E05}"/>
    <cellStyle name="Normal 2 9 2 3 3 3" xfId="15894" xr:uid="{D62A693F-7E62-461C-B2AC-771054239156}"/>
    <cellStyle name="Normal 2 9 2 3 4" xfId="8347" xr:uid="{9106625A-06CF-4249-9194-B32D172824AA}"/>
    <cellStyle name="Normal 2 9 2 3 4 2" xfId="18727" xr:uid="{72B4B531-7683-420D-9534-E54473519D07}"/>
    <cellStyle name="Normal 2 9 2 3 5" xfId="11180" xr:uid="{0446E31B-373D-4B61-B842-661ED9BFB34F}"/>
    <cellStyle name="Normal 2 9 2 3 5 2" xfId="21560" xr:uid="{3239258A-CB82-4477-BD4D-A18CEEAECFE0}"/>
    <cellStyle name="Normal 2 9 2 3 6" xfId="24405" xr:uid="{9CA6F528-E4B1-4655-9801-A946FB4A526B}"/>
    <cellStyle name="Normal 2 9 2 3 7" xfId="13815" xr:uid="{631B24A0-C0BB-4E46-BF30-FA5F4E08494F}"/>
    <cellStyle name="Normal 2 9 2 4" xfId="3265" xr:uid="{00000000-0005-0000-0000-000000050000}"/>
    <cellStyle name="Normal 2 9 2 4 2" xfId="6323" xr:uid="{1E3C4857-9BEB-4C7B-81E4-DDF53B409D91}"/>
    <cellStyle name="Normal 2 9 2 4 2 2" xfId="27398" xr:uid="{81A83845-D759-42FC-8F40-AB74B0C376FD}"/>
    <cellStyle name="Normal 2 9 2 4 2 3" xfId="15892" xr:uid="{179A5118-F3DE-4E11-97A8-DC1769150E8D}"/>
    <cellStyle name="Normal 2 9 2 4 3" xfId="8345" xr:uid="{07B7AB1B-27C9-410F-BFC3-7D3954BAF0D9}"/>
    <cellStyle name="Normal 2 9 2 4 3 2" xfId="18725" xr:uid="{CFBC9074-8994-40B4-8FD5-98190E218E58}"/>
    <cellStyle name="Normal 2 9 2 4 4" xfId="11178" xr:uid="{9F426A67-9181-4D6B-8518-FBC4828F7967}"/>
    <cellStyle name="Normal 2 9 2 4 4 2" xfId="21558" xr:uid="{0E2FDCDC-F11E-40FE-9010-9B189C24F7B1}"/>
    <cellStyle name="Normal 2 9 2 4 5" xfId="23275" xr:uid="{B32EF0C1-0295-401D-AFC5-5D8711CCD00E}"/>
    <cellStyle name="Normal 2 9 2 4 6" xfId="13813" xr:uid="{B76AD3A9-160A-4598-9630-B593C0FBDB5D}"/>
    <cellStyle name="Normal 2 9 2 5" xfId="2606" xr:uid="{00000000-0005-0000-0000-000001050000}"/>
    <cellStyle name="Normal 2 9 2 5 2" xfId="5870" xr:uid="{DD5BE773-1AF6-446D-B356-77AF6C8C18AF}"/>
    <cellStyle name="Normal 2 9 2 5 2 2" xfId="26929" xr:uid="{992A6211-84BA-489B-8549-5EDC5C8CB2CE}"/>
    <cellStyle name="Normal 2 9 2 5 2 3" xfId="15278" xr:uid="{BDAD92F1-CA7C-4B52-8C8B-8172C043EA4A}"/>
    <cellStyle name="Normal 2 9 2 5 3" xfId="7731" xr:uid="{828B97EE-A4FA-44E2-9289-EC087A9630A6}"/>
    <cellStyle name="Normal 2 9 2 5 3 2" xfId="18111" xr:uid="{84C3E0AD-267D-4531-9F14-16BA000856FE}"/>
    <cellStyle name="Normal 2 9 2 5 4" xfId="10564" xr:uid="{2D48B757-10C2-44D5-9D13-D6630200FCA6}"/>
    <cellStyle name="Normal 2 9 2 5 4 2" xfId="20944" xr:uid="{9E5DC150-175A-49E1-95A0-D9C2E168F842}"/>
    <cellStyle name="Normal 2 9 2 5 5" xfId="23617" xr:uid="{235E0E35-E516-4C73-8F56-488438A8219B}"/>
    <cellStyle name="Normal 2 9 2 5 6" xfId="12994" xr:uid="{EBFF9979-BDAF-4056-9939-7C4F71623F59}"/>
    <cellStyle name="Normal 2 9 2 6" xfId="2343" xr:uid="{00000000-0005-0000-0000-0000FC040000}"/>
    <cellStyle name="Normal 2 9 2 6 2" xfId="7470" xr:uid="{A3825031-8A35-4751-8319-16D4250773A9}"/>
    <cellStyle name="Normal 2 9 2 6 2 2" xfId="17850" xr:uid="{6A6D7382-3B15-4E63-A0C5-35AE511A4D28}"/>
    <cellStyle name="Normal 2 9 2 6 3" xfId="10303" xr:uid="{6C9F06F4-90AC-4A47-8BE9-19945091BC32}"/>
    <cellStyle name="Normal 2 9 2 6 3 2" xfId="20683" xr:uid="{752FD9A0-BE7C-48C3-B6D8-DE200E7B8317}"/>
    <cellStyle name="Normal 2 9 2 6 4" xfId="23979" xr:uid="{882BB1E2-213A-40B5-801C-F92C8B2F8CAB}"/>
    <cellStyle name="Normal 2 9 2 6 5" xfId="15017" xr:uid="{454A5831-CC45-4159-9566-0B45C4292BCE}"/>
    <cellStyle name="Normal 2 9 2 7" xfId="3855" xr:uid="{84458B14-819A-4001-A5E2-AA7DE137479C}"/>
    <cellStyle name="Normal 2 9 2 7 2" xfId="8687" xr:uid="{7C231452-00D8-44C5-850F-2F5CF8904CAD}"/>
    <cellStyle name="Normal 2 9 2 7 2 2" xfId="19067" xr:uid="{57B9845F-62D3-4CBC-BB13-8F55090DAEFE}"/>
    <cellStyle name="Normal 2 9 2 7 3" xfId="11520" xr:uid="{099BBE67-BED5-46EE-A703-C1CC2A10DAD7}"/>
    <cellStyle name="Normal 2 9 2 7 3 2" xfId="21900" xr:uid="{CCEB56CF-F371-4221-BA1B-97CB9CFBBB55}"/>
    <cellStyle name="Normal 2 9 2 7 4" xfId="16234" xr:uid="{7988E97A-6A84-4E79-ACD1-EF42CE5806AC}"/>
    <cellStyle name="Normal 2 9 2 8" xfId="5188" xr:uid="{07B9A2AF-5381-4C50-BB18-E66CF69E1F35}"/>
    <cellStyle name="Normal 2 9 2 8 2" xfId="14485" xr:uid="{594BB21B-5250-4B9D-BCAA-F58B21B491EC}"/>
    <cellStyle name="Normal 2 9 2 9" xfId="6938" xr:uid="{10380160-24E4-4287-B345-BB123C557CF3}"/>
    <cellStyle name="Normal 2 9 2 9 2" xfId="17318" xr:uid="{6910957C-21B0-45DC-86B8-B601CB266F32}"/>
    <cellStyle name="Normal 2 9 3" xfId="839" xr:uid="{00000000-0005-0000-0000-0000F3040000}"/>
    <cellStyle name="Normal 2 9 3 2" xfId="3268" xr:uid="{00000000-0005-0000-0000-000003050000}"/>
    <cellStyle name="Normal 2 9 3 2 2" xfId="6326" xr:uid="{BBC012F7-9A7D-49DD-8FF5-40D30FC91CF8}"/>
    <cellStyle name="Normal 2 9 3 2 2 2" xfId="23645" xr:uid="{1C18D9CE-FF64-4E6C-9490-310C9DBD14D3}"/>
    <cellStyle name="Normal 2 9 3 2 2 3" xfId="25863" xr:uid="{E38453D7-3CA2-4BCD-A759-A27ED0D7C85F}"/>
    <cellStyle name="Normal 2 9 3 2 2 4" xfId="15895" xr:uid="{5D0B3E18-45EC-4A34-999C-A38B5D11956C}"/>
    <cellStyle name="Normal 2 9 3 2 3" xfId="8348" xr:uid="{6FE1859B-1F4B-4AE5-B006-253E9A85D689}"/>
    <cellStyle name="Normal 2 9 3 2 3 2" xfId="28892" xr:uid="{DB4F1271-2971-47BB-9434-EBC1A9A77D51}"/>
    <cellStyle name="Normal 2 9 3 2 3 3" xfId="18728" xr:uid="{A08FB64C-FD02-4DE1-98B2-CC76AD59860A}"/>
    <cellStyle name="Normal 2 9 3 2 4" xfId="11181" xr:uid="{D1F60B17-0A0A-48B6-B3F6-A364C2E8A65E}"/>
    <cellStyle name="Normal 2 9 3 2 4 2" xfId="21561" xr:uid="{F691DC2F-37A1-4850-B6B6-294ABF216EC7}"/>
    <cellStyle name="Normal 2 9 3 2 5" xfId="23449" xr:uid="{A902EA6F-8779-467F-A0AB-F89FA1D314DA}"/>
    <cellStyle name="Normal 2 9 3 2 6" xfId="13816" xr:uid="{2EF0206B-D1E4-49DF-A0B2-624BAFABC794}"/>
    <cellStyle name="Normal 2 9 3 3" xfId="2756" xr:uid="{00000000-0005-0000-0000-000004050000}"/>
    <cellStyle name="Normal 2 9 3 3 2" xfId="5974" xr:uid="{EE14B9B9-556B-4E73-97A6-A602B420A67B}"/>
    <cellStyle name="Normal 2 9 3 3 2 2" xfId="26396" xr:uid="{8A300D6B-CBD2-4CC9-A53A-F97F14E934C1}"/>
    <cellStyle name="Normal 2 9 3 3 2 3" xfId="15427" xr:uid="{1FAAA7AB-A683-47F0-8721-44B50F7F608B}"/>
    <cellStyle name="Normal 2 9 3 3 3" xfId="7880" xr:uid="{9D10ADB1-B487-465E-8521-091EAA3B6159}"/>
    <cellStyle name="Normal 2 9 3 3 3 2" xfId="18260" xr:uid="{7A07D050-F54B-44A6-B0AA-F357C660692E}"/>
    <cellStyle name="Normal 2 9 3 3 4" xfId="10713" xr:uid="{A57E7F78-0E3F-45A7-BA96-B8F956BEFD7B}"/>
    <cellStyle name="Normal 2 9 3 3 4 2" xfId="21093" xr:uid="{6F769498-F9B3-4DF4-830D-1FAC4D3441B0}"/>
    <cellStyle name="Normal 2 9 3 3 5" xfId="24393" xr:uid="{9C2732CD-0C98-47E4-8332-7F5C415C6F25}"/>
    <cellStyle name="Normal 2 9 3 3 6" xfId="13201" xr:uid="{382F7612-55F2-48F9-B04C-497CD00DF9FE}"/>
    <cellStyle name="Normal 2 9 3 4" xfId="4175" xr:uid="{6C57CACD-054E-48B2-A048-29786C24F379}"/>
    <cellStyle name="Normal 2 9 3 4 2" xfId="8947" xr:uid="{F8F2A1C3-DE61-448C-88ED-75D178793C21}"/>
    <cellStyle name="Normal 2 9 3 4 2 2" xfId="29037" xr:uid="{9B6DF6C0-F95C-461C-A3E5-633655C6CFFA}"/>
    <cellStyle name="Normal 2 9 3 4 2 3" xfId="19327" xr:uid="{108B8A07-2F86-434C-8E61-03419833586D}"/>
    <cellStyle name="Normal 2 9 3 4 3" xfId="11780" xr:uid="{BF76D129-6B8D-483E-AB44-23C8CC66B708}"/>
    <cellStyle name="Normal 2 9 3 4 3 2" xfId="22160" xr:uid="{4F7FD296-5668-47CF-84E4-4F6E07AA5347}"/>
    <cellStyle name="Normal 2 9 3 4 4" xfId="23023" xr:uid="{2720F342-B677-4933-B845-E4A73983D0D3}"/>
    <cellStyle name="Normal 2 9 3 4 5" xfId="16494" xr:uid="{1A872D12-5750-4868-B7D1-42CBA1351032}"/>
    <cellStyle name="Normal 2 9 3 5" xfId="5190" xr:uid="{5339BEE7-49BF-4EED-8093-076FF44C11A1}"/>
    <cellStyle name="Normal 2 9 3 5 2" xfId="28359" xr:uid="{18FB857A-43C8-481D-8EDE-42C5616E6A78}"/>
    <cellStyle name="Normal 2 9 3 5 3" xfId="14487" xr:uid="{BB94EF29-4372-4B52-A3B4-CAF5219F54BF}"/>
    <cellStyle name="Normal 2 9 3 6" xfId="6940" xr:uid="{6706ADBA-47C3-45D1-98BA-070E553BC50D}"/>
    <cellStyle name="Normal 2 9 3 6 2" xfId="17320" xr:uid="{16BC5282-6013-4F36-A49D-EF1DCD57E844}"/>
    <cellStyle name="Normal 2 9 3 7" xfId="9773" xr:uid="{765AB162-B962-473F-8533-4F365D25A101}"/>
    <cellStyle name="Normal 2 9 3 7 2" xfId="20153" xr:uid="{FA141201-5DC3-40D7-B45E-56E5963C75AA}"/>
    <cellStyle name="Normal 2 9 3 8" xfId="23561" xr:uid="{98595726-F428-4B11-B725-2105F6E0049B}"/>
    <cellStyle name="Normal 2 9 3 9" xfId="12735" xr:uid="{9693C5B5-154F-4ECD-B366-CF4444A44404}"/>
    <cellStyle name="Normal 2 9 4" xfId="840" xr:uid="{00000000-0005-0000-0000-0000F4040000}"/>
    <cellStyle name="Normal 2 9 4 2" xfId="4501" xr:uid="{F552828F-4638-433C-95A0-F70F96FF42C6}"/>
    <cellStyle name="Normal 2 9 4 2 2" xfId="9273" xr:uid="{8B5882C0-34B7-4018-B8AF-8A9666E84A30}"/>
    <cellStyle name="Normal 2 9 4 2 2 2" xfId="29256" xr:uid="{3A41186D-EB5D-4BF6-BAF2-DC3012D4F2F9}"/>
    <cellStyle name="Normal 2 9 4 2 2 3" xfId="19653" xr:uid="{2EEE7974-63E8-4333-B47E-0810051F19DB}"/>
    <cellStyle name="Normal 2 9 4 2 3" xfId="12106" xr:uid="{77FFCCCE-B339-49A3-AF57-6C591B460D33}"/>
    <cellStyle name="Normal 2 9 4 2 3 2" xfId="22486" xr:uid="{02ECC56F-030A-45B7-B5A5-4889A9B0C6DF}"/>
    <cellStyle name="Normal 2 9 4 2 4" xfId="23150" xr:uid="{1B612711-E694-403C-8DA7-3C97E3C646DC}"/>
    <cellStyle name="Normal 2 9 4 2 5" xfId="16820" xr:uid="{B78AA123-AC1B-44A7-8A77-2E25735F9C80}"/>
    <cellStyle name="Normal 2 9 4 3" xfId="5191" xr:uid="{72D4440E-BC3A-4554-9FB6-A1D858FC9D2E}"/>
    <cellStyle name="Normal 2 9 4 3 2" xfId="26203" xr:uid="{0A911DBC-6518-4F42-A5C9-14C7CC68276A}"/>
    <cellStyle name="Normal 2 9 4 3 3" xfId="14488" xr:uid="{FC52A404-F2D5-4898-B6ED-8CCCAF81E21C}"/>
    <cellStyle name="Normal 2 9 4 4" xfId="6941" xr:uid="{D4EB3F78-59DE-47CB-9C01-1E493E674689}"/>
    <cellStyle name="Normal 2 9 4 4 2" xfId="17321" xr:uid="{B116099D-E97C-496D-A06A-32D374CD2B84}"/>
    <cellStyle name="Normal 2 9 4 5" xfId="9774" xr:uid="{A72709CB-35E5-428D-AD5E-8448C8835858}"/>
    <cellStyle name="Normal 2 9 4 5 2" xfId="20154" xr:uid="{BD1FFA4C-667D-4073-82BA-12518B20D366}"/>
    <cellStyle name="Normal 2 9 4 6" xfId="23129" xr:uid="{9C2BDFD0-30EE-4EBC-A625-26ACF55129C4}"/>
    <cellStyle name="Normal 2 9 4 7" xfId="13817" xr:uid="{B2A2F5FB-83D0-425A-87BB-6FAD4739F9A2}"/>
    <cellStyle name="Normal 2 9 5" xfId="2916" xr:uid="{00000000-0005-0000-0000-000006050000}"/>
    <cellStyle name="Normal 2 9 5 2" xfId="6102" xr:uid="{58528CC1-6AD2-4279-88B3-36D6609DF850}"/>
    <cellStyle name="Normal 2 9 5 2 2" xfId="24074" xr:uid="{C2C5EE96-9995-440E-9BAB-6728372E79CC}"/>
    <cellStyle name="Normal 2 9 5 2 3" xfId="26763" xr:uid="{B71227A7-8E15-40FE-AB6C-C312F130A5E3}"/>
    <cellStyle name="Normal 2 9 5 2 4" xfId="15580" xr:uid="{BC502C78-C287-4AAA-B2B4-855DDE2775FC}"/>
    <cellStyle name="Normal 2 9 5 3" xfId="8033" xr:uid="{5BDB75E0-42B9-47B7-BC4F-32339D7EE5F4}"/>
    <cellStyle name="Normal 2 9 5 3 2" xfId="27594" xr:uid="{4DE08653-E695-4105-8FAF-2EC4861B3D14}"/>
    <cellStyle name="Normal 2 9 5 3 3" xfId="18413" xr:uid="{4E72B610-0225-4948-95A6-B8293541BCC2}"/>
    <cellStyle name="Normal 2 9 5 4" xfId="10866" xr:uid="{32AA6B69-933E-4213-BBD8-E8160E16B6D4}"/>
    <cellStyle name="Normal 2 9 5 4 2" xfId="21246" xr:uid="{F35A2EDB-01FD-4EF0-997D-CE0011391BF6}"/>
    <cellStyle name="Normal 2 9 5 5" xfId="22952" xr:uid="{98F40136-10FD-4A5D-954E-95D1BD6B1790}"/>
    <cellStyle name="Normal 2 9 5 6" xfId="13433" xr:uid="{6FF45A3C-E951-49D1-9CC8-9EC9CB2C2C99}"/>
    <cellStyle name="Normal 2 9 6" xfId="2443" xr:uid="{00000000-0005-0000-0000-000007050000}"/>
    <cellStyle name="Normal 2 9 6 2" xfId="5737" xr:uid="{C0BED993-F139-4C6B-A792-E132324F2C14}"/>
    <cellStyle name="Normal 2 9 6 2 2" xfId="26272" xr:uid="{E224AED6-5478-4071-AAE4-531DAAE09ED8}"/>
    <cellStyle name="Normal 2 9 6 2 3" xfId="15115" xr:uid="{C4B322CF-7FF4-46FB-9710-2B9CF49427F9}"/>
    <cellStyle name="Normal 2 9 6 3" xfId="7568" xr:uid="{6E09B0F8-1818-40FD-B0B9-2BE03937EBA0}"/>
    <cellStyle name="Normal 2 9 6 3 2" xfId="17948" xr:uid="{A2D2891C-9A94-42CD-AE40-9576749EACD4}"/>
    <cellStyle name="Normal 2 9 6 4" xfId="10401" xr:uid="{FAF89A14-3615-4B8B-9728-F0D7110BDD46}"/>
    <cellStyle name="Normal 2 9 6 4 2" xfId="20781" xr:uid="{BF8F50E0-AEAA-451D-B4EA-D6C5391055A7}"/>
    <cellStyle name="Normal 2 9 6 5" xfId="23770" xr:uid="{E27B1D7E-8871-4391-9BAF-DCBA9D83669B}"/>
    <cellStyle name="Normal 2 9 6 6" xfId="12831" xr:uid="{06E2C9D0-79AB-4E4D-B154-4572A5AC5714}"/>
    <cellStyle name="Normal 2 9 7" xfId="2197" xr:uid="{00000000-0005-0000-0000-0000FB040000}"/>
    <cellStyle name="Normal 2 9 7 2" xfId="7324" xr:uid="{EA8C2445-2A00-4AF1-8B3A-62B72269B8D5}"/>
    <cellStyle name="Normal 2 9 7 2 2" xfId="17704" xr:uid="{575865A4-C903-444A-BEFF-E672E9F80B26}"/>
    <cellStyle name="Normal 2 9 7 3" xfId="10157" xr:uid="{F12035F6-C739-489C-9EFC-F90E08ECF96A}"/>
    <cellStyle name="Normal 2 9 7 3 2" xfId="20537" xr:uid="{2453241E-7F61-4AE6-844D-52675AF13A67}"/>
    <cellStyle name="Normal 2 9 7 4" xfId="23372" xr:uid="{9E8031DF-A2E9-4D45-BFC8-2E12170B31A2}"/>
    <cellStyle name="Normal 2 9 7 5" xfId="14871" xr:uid="{E01FAD09-3F53-4B7B-A156-7DBA1FBB85AD}"/>
    <cellStyle name="Normal 2 9 8" xfId="3953" xr:uid="{CED8D824-48D3-4AEF-8F7F-55717388E9E6}"/>
    <cellStyle name="Normal 2 9 8 2" xfId="8785" xr:uid="{C9D54B9E-2B71-467B-A443-019A549ED388}"/>
    <cellStyle name="Normal 2 9 8 2 2" xfId="19165" xr:uid="{AF764DA1-8EEC-4F37-BAFF-823F4512B564}"/>
    <cellStyle name="Normal 2 9 8 3" xfId="11618" xr:uid="{4D51BDD7-64D1-4472-9612-C42DAC1C76C4}"/>
    <cellStyle name="Normal 2 9 8 3 2" xfId="21998" xr:uid="{DF92F74E-7642-42AD-AA75-8CBC2EDD46C4}"/>
    <cellStyle name="Normal 2 9 8 4" xfId="16332" xr:uid="{DEB08D9E-3D2C-4A32-A794-F6E6A1CE67C3}"/>
    <cellStyle name="Normal 2 9 9" xfId="5187" xr:uid="{FC4BB2AD-7E18-4984-98C0-6FFD72EC7400}"/>
    <cellStyle name="Normal 2 9 9 2" xfId="14484" xr:uid="{FD71FD44-744A-47E9-9921-B8D7F3880453}"/>
    <cellStyle name="Normal 20" xfId="12252" xr:uid="{27372840-47D8-489B-95A7-2CD989EBD34B}"/>
    <cellStyle name="Normal 20 2" xfId="22632" xr:uid="{40D62CA8-3A96-48B0-BE9D-F7CE8F4D3E78}"/>
    <cellStyle name="Normal 21" xfId="12383" xr:uid="{FF094764-875A-4C99-A567-5596200E8909}"/>
    <cellStyle name="Normal 22" xfId="12382" xr:uid="{8C915B8E-2FA3-4DC4-BD95-7A870649C7C0}"/>
    <cellStyle name="Normal 23" xfId="30098" xr:uid="{C20B993B-01C2-4C51-8F98-6A9CBB8E2F4D}"/>
    <cellStyle name="Normal 23 2" xfId="30395" xr:uid="{287CA121-5416-4078-9572-C7B4DE184957}"/>
    <cellStyle name="Normal 23 3" xfId="31721" xr:uid="{23061F0C-4409-4E5F-A960-26EABC21E703}"/>
    <cellStyle name="Normal 24" xfId="31723" xr:uid="{4AD80940-F9FE-4312-92C2-BB9034C34D3B}"/>
    <cellStyle name="Normal 25" xfId="30097" xr:uid="{07506169-A6FD-44A0-8C52-1A1EF451F172}"/>
    <cellStyle name="Normal 26" xfId="30102" xr:uid="{7027CCDA-B9FD-43DE-A40A-182DF76F28F4}"/>
    <cellStyle name="Normal 27" xfId="31722" xr:uid="{4196B5BA-5EA7-4D8D-9D66-857889BD5159}"/>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2" xr:uid="{08D264DB-FBA0-4E76-A0A6-DD15CBF7F5DA}"/>
    <cellStyle name="Normal 3 2 2 4" xfId="847" xr:uid="{00000000-0005-0000-0000-0000FB040000}"/>
    <cellStyle name="Normal 3 2 2 4 2" xfId="848" xr:uid="{00000000-0005-0000-0000-0000FC040000}"/>
    <cellStyle name="Normal 3 2 2 4 3" xfId="3710" xr:uid="{00000000-0005-0000-0000-000069040000}"/>
    <cellStyle name="Normal 3 2 2 4 3 2" xfId="4803" xr:uid="{7E0E1DE2-FFD9-4B6C-A96E-E7DA851E3AAB}"/>
    <cellStyle name="Normal 3 2 2 4 3 3" xfId="30235" xr:uid="{B775CA85-A94A-4FA2-B016-4DD4E6773E9E}"/>
    <cellStyle name="Normal 3 2 2 4 3 3 2" xfId="31378" xr:uid="{FE22CF11-4570-4966-8D0D-C6F52D65F8E8}"/>
    <cellStyle name="Normal 3 2 2 4 3 4" xfId="31575" xr:uid="{D3F1F72C-C507-475E-BFC1-88BFEC9AABA6}"/>
    <cellStyle name="Normal 3 2 2 5" xfId="31262" xr:uid="{45F1AD26-CE1F-46C4-A103-5777DD7B21F9}"/>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19" xr:uid="{032D5C75-76E2-40CA-A12D-BA86BF6B3032}"/>
    <cellStyle name="Normal 3 2 3 3 2 3 2 2 3" xfId="25323" xr:uid="{42CBD767-BF5C-42DC-AAFD-E88B7DD8534B}"/>
    <cellStyle name="Normal 3 2 3 3 2 3 2 3" xfId="857" xr:uid="{00000000-0005-0000-0000-000005050000}"/>
    <cellStyle name="Normal 3 2 3 3 2 3 2 3 2" xfId="1987" xr:uid="{00000000-0005-0000-0000-000006050000}"/>
    <cellStyle name="Normal 3 2 3 3 2 3 2 3 3" xfId="3711" xr:uid="{00000000-0005-0000-0000-000073040000}"/>
    <cellStyle name="Normal 3 2 3 3 2 3 2 3 3 2" xfId="4698" xr:uid="{51E09282-E913-4ED6-8E0D-C413A5D4A1F2}"/>
    <cellStyle name="Normal 3 2 3 3 2 3 2 3 3 3" xfId="30236" xr:uid="{B4011CD2-DE1E-4B51-8A66-B3C8C7A5D421}"/>
    <cellStyle name="Normal 3 2 3 3 2 3 2 3 3 3 2" xfId="31379" xr:uid="{BE93AEFA-7DA3-4658-9FC8-146A8E24F6DB}"/>
    <cellStyle name="Normal 3 2 3 3 2 3 2 3 3 4" xfId="31576" xr:uid="{9B4EC05B-CF70-4662-9DB5-17BD8DAB0B95}"/>
    <cellStyle name="Normal 3 2 3 3 2 3 2 4" xfId="25758" xr:uid="{5EC9D443-D6FF-49B3-87CB-0CAAE76577FA}"/>
    <cellStyle name="Normal 3 2 3 3 2 3 3" xfId="858" xr:uid="{00000000-0005-0000-0000-000007050000}"/>
    <cellStyle name="Normal 3 2 3 3 2 3 4" xfId="2918" xr:uid="{00000000-0005-0000-0000-000014050000}"/>
    <cellStyle name="Normal 3 2 3 3 2 3 4 2" xfId="31291" xr:uid="{EB8BC9D9-A033-4C6E-8AEF-B73E94BB5D44}"/>
    <cellStyle name="Normal 3 2 3 3 2 3 5" xfId="2093" xr:uid="{00000000-0005-0000-0000-000008020000}"/>
    <cellStyle name="Normal 3 2 3 3 2 3 5 2" xfId="4648" xr:uid="{F5C0EA0D-9822-4FF4-BD48-55FE3EF7782D}"/>
    <cellStyle name="Normal 3 2 3 3 2 3 5 3" xfId="30174" xr:uid="{EFD41364-146C-4C8A-A23B-7D13531E8C1D}"/>
    <cellStyle name="Normal 3 2 3 3 2 3 5 3 2" xfId="31318" xr:uid="{B91B5B5F-A506-42B7-A20E-383BCA9FFAF5}"/>
    <cellStyle name="Normal 3 2 3 3 2 3 5 4" xfId="31514" xr:uid="{6D671EEF-9106-4A0F-AE0E-B3AC82C22655}"/>
    <cellStyle name="Normal 3 2 3 3 2 3 6" xfId="3956" xr:uid="{0E1DF840-3114-4679-8527-B4509133BFD3}"/>
    <cellStyle name="Normal 3 2 3 3 2 3 6 2" xfId="4702" xr:uid="{EBED180B-3325-462A-919B-62911980F3E3}"/>
    <cellStyle name="Normal 3 2 3 3 2 3 6 3" xfId="30296" xr:uid="{E136CEC1-43EF-4959-B635-DE56F5F46204}"/>
    <cellStyle name="Normal 3 2 3 3 2 3 6 3 2" xfId="31439" xr:uid="{56DB6537-5079-42DC-8C0E-B9EB0AF26203}"/>
    <cellStyle name="Normal 3 2 3 3 2 3 6 4" xfId="31636" xr:uid="{D8E5B5D1-0B28-44DE-9618-995E05721A23}"/>
    <cellStyle name="Normal 3 2 3 3 2 3 7" xfId="30117" xr:uid="{3A8EA0EB-6553-4DE0-BA6D-E554B6EEBC52}"/>
    <cellStyle name="Normal 3 2 3 3 2 3 7 2" xfId="30478" xr:uid="{12261BA5-6EBE-49C8-858C-4433B97E2B8F}"/>
    <cellStyle name="Normal 3 2 3 3 2 4" xfId="859" xr:uid="{00000000-0005-0000-0000-000008050000}"/>
    <cellStyle name="Normal 3 2 3 3 2 4 2" xfId="2917" xr:uid="{00000000-0005-0000-0000-000015050000}"/>
    <cellStyle name="Normal 3 2 3 3 2 4 3" xfId="23492" xr:uid="{8625022A-D38B-4880-84F6-02FA13E60E21}"/>
    <cellStyle name="Normal 3 2 3 3 2 4 3 2" xfId="29618" xr:uid="{0FEE1F9F-C76F-4B8E-A83F-EAD315906FD7}"/>
    <cellStyle name="Normal 3 2 3 3 2 4 3 3" xfId="29597" xr:uid="{ED318358-FA7F-4BE8-8DAF-D6F7186FE3D7}"/>
    <cellStyle name="Normal 3 2 3 3 2 4 3 3 2" xfId="29641" xr:uid="{6DF48563-C650-48F9-9DC2-55B9B6148D77}"/>
    <cellStyle name="Normal 3 2 3 3 2 4 3 3 3" xfId="30383" xr:uid="{BAC9BCB8-EF57-4DA4-B9C1-3F2B8C7FC657}"/>
    <cellStyle name="Normal 3 2 3 3 2 4 3 3 4" xfId="30370" xr:uid="{34267B84-BB81-4C12-8C46-473BBA220C20}"/>
    <cellStyle name="Normal 3 2 3 3 2 4 3 3 4 2" xfId="31709" xr:uid="{592A1166-586C-44C0-A573-38C22F19E4A2}"/>
    <cellStyle name="Normal 3 2 3 3 2 4 3 4" xfId="30353" xr:uid="{93657840-58F4-4379-9A8A-0046F497FB51}"/>
    <cellStyle name="Normal 3 2 3 3 2 4 3 4 2" xfId="31695" xr:uid="{A40DE0E8-AD45-4E9B-94C0-51490D3093FE}"/>
    <cellStyle name="Normal 3 2 3 3 2 5" xfId="2092" xr:uid="{00000000-0005-0000-0000-000006020000}"/>
    <cellStyle name="Normal 3 2 3 3 2 5 2" xfId="4665" xr:uid="{1B4AA995-6D1E-409F-BFE5-CBE6CD7AB94F}"/>
    <cellStyle name="Normal 3 2 3 3 2 5 3" xfId="30173" xr:uid="{5165A243-F4B8-4207-B6E2-4C6179B2331B}"/>
    <cellStyle name="Normal 3 2 3 3 2 5 3 2" xfId="31317" xr:uid="{FE81CBED-C272-45C6-9FD4-ED32FBB04F14}"/>
    <cellStyle name="Normal 3 2 3 3 2 5 4" xfId="31513" xr:uid="{00EFE9D6-E228-47B1-B203-283A8667D08C}"/>
    <cellStyle name="Normal 3 2 3 3 2 6" xfId="3955" xr:uid="{F8E8F1E1-BBD4-4256-B483-D824BDAE78F4}"/>
    <cellStyle name="Normal 3 2 3 3 2 6 2" xfId="4763" xr:uid="{9F42B403-8D69-4B35-A1B8-4F04141A4544}"/>
    <cellStyle name="Normal 3 2 3 3 2 6 3" xfId="30295" xr:uid="{C496E6E4-1282-47C2-B1C7-9961AE8A150D}"/>
    <cellStyle name="Normal 3 2 3 3 2 6 3 2" xfId="31438" xr:uid="{5A0EDD58-F48D-4E4E-BD06-54CD1EEB56F7}"/>
    <cellStyle name="Normal 3 2 3 3 2 6 4" xfId="31635" xr:uid="{C5452A9F-2C0C-47BC-AC38-CC8ACD830D2A}"/>
    <cellStyle name="Normal 3 2 3 3 2 7" xfId="30116" xr:uid="{019B4B8F-7996-40B8-8487-A11E7446390C}"/>
    <cellStyle name="Normal 3 2 3 3 2 7 2" xfId="30477" xr:uid="{A9A1F17C-F870-4AC2-99F8-4C92612CB29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8" xr:uid="{00000000-0005-0000-0000-00000E050000}"/>
    <cellStyle name="Normal 3 2 3 3 4 2 2 2 2 2" xfId="30085" xr:uid="{89E53FE7-94C9-4D91-BBC4-6F94CBF85A44}"/>
    <cellStyle name="Normal 3 2 3 3 4 2 2 2 3" xfId="3712" xr:uid="{00000000-0005-0000-0000-00007A040000}"/>
    <cellStyle name="Normal 3 2 3 3 4 2 2 2 3 2" xfId="4774" xr:uid="{3EE6A992-6E14-412B-A546-1161B9E0D3AE}"/>
    <cellStyle name="Normal 3 2 3 3 4 2 2 2 3 3" xfId="30237" xr:uid="{86BCA4BE-8FF9-4E7A-B9DD-185C56EFBE75}"/>
    <cellStyle name="Normal 3 2 3 3 4 2 2 2 3 3 2" xfId="31380" xr:uid="{1A51DAD1-F532-4907-8058-33633595C8CE}"/>
    <cellStyle name="Normal 3 2 3 3 4 2 2 2 3 4" xfId="31577" xr:uid="{E311BA82-333E-46A3-AD01-6013A34DAC67}"/>
    <cellStyle name="Normal 3 2 3 3 4 2 2 2 4" xfId="24731" xr:uid="{08713468-6514-49F8-B4E6-F61F3C4FDA44}"/>
    <cellStyle name="Normal 3 2 3 3 4 2 2 3" xfId="1989" xr:uid="{00000000-0005-0000-0000-00000F050000}"/>
    <cellStyle name="Normal 3 2 3 3 4 2 2 4" xfId="22852" xr:uid="{FAB5457A-0A0A-428D-8F1B-DAFEE4F83219}"/>
    <cellStyle name="Normal 3 2 3 3 4 2 3" xfId="865" xr:uid="{00000000-0005-0000-0000-000010050000}"/>
    <cellStyle name="Normal 3 2 3 3 4 2 3 2" xfId="866" xr:uid="{00000000-0005-0000-0000-000011050000}"/>
    <cellStyle name="Normal 3 2 3 3 4 2 3 2 2" xfId="24503" xr:uid="{EE8B293B-87C8-42E1-AF32-679531BFDE2A}"/>
    <cellStyle name="Normal 3 2 3 3 4 2 3 2 3" xfId="25815" xr:uid="{7C09AC0D-5F28-421E-9E99-2079FC6A8637}"/>
    <cellStyle name="Normal 3 2 3 3 4 2 3 3" xfId="867" xr:uid="{00000000-0005-0000-0000-000012050000}"/>
    <cellStyle name="Normal 3 2 3 3 4 2 3 3 2" xfId="24081" xr:uid="{5907E1A0-6497-4B7D-B2B6-A65DF4324FD1}"/>
    <cellStyle name="Normal 3 2 3 3 4 2 3 3 3" xfId="24458" xr:uid="{1AA0180D-7B02-4838-9AC9-29190EA47CF7}"/>
    <cellStyle name="Normal 3 2 3 3 4 2 3 4" xfId="2095" xr:uid="{00000000-0005-0000-0000-00000E020000}"/>
    <cellStyle name="Normal 3 2 3 3 4 2 3 4 2" xfId="4715" xr:uid="{84F79AEF-86F1-430E-9A02-46E9B0EA2D4B}"/>
    <cellStyle name="Normal 3 2 3 3 4 2 3 4 3" xfId="30176" xr:uid="{DE26479C-16AF-4053-ADA2-2366C14A6988}"/>
    <cellStyle name="Normal 3 2 3 3 4 2 3 4 3 2" xfId="31320" xr:uid="{98ADDAB9-7E5D-4B1A-B857-1BF8F72E74B4}"/>
    <cellStyle name="Normal 3 2 3 3 4 2 3 4 4" xfId="31516" xr:uid="{C975A579-45FB-4F57-850C-66AA6B19B7DF}"/>
    <cellStyle name="Normal 3 2 3 3 4 2 3 5" xfId="25608" xr:uid="{AE0E7AAC-A35C-4739-83F7-24B2349D3A43}"/>
    <cellStyle name="Normal 3 2 3 3 4 2 3 6" xfId="30535" xr:uid="{5DF49D80-F591-4B6B-AC8D-0AA109DB5F47}"/>
    <cellStyle name="Normal 3 2 3 3 4 2 4" xfId="23281" xr:uid="{607B55E2-785A-4475-A5AF-715CB366B607}"/>
    <cellStyle name="Normal 3 2 3 3 4 3" xfId="868" xr:uid="{00000000-0005-0000-0000-000013050000}"/>
    <cellStyle name="Normal 3 2 3 3 4 4" xfId="2919" xr:uid="{00000000-0005-0000-0000-00001D050000}"/>
    <cellStyle name="Normal 3 2 3 3 4 4 2" xfId="31295" xr:uid="{324C98B1-8E30-4CDB-8616-21FD670B2E3A}"/>
    <cellStyle name="Normal 3 2 3 3 4 5" xfId="2094" xr:uid="{00000000-0005-0000-0000-00000B020000}"/>
    <cellStyle name="Normal 3 2 3 3 4 5 2" xfId="3807" xr:uid="{88D4B6F8-D038-4FA2-9B5E-8BA2B2639DFB}"/>
    <cellStyle name="Normal 3 2 3 3 4 5 3" xfId="30175" xr:uid="{CB02CBFB-77EE-4C98-92E6-6936F3E8C9D8}"/>
    <cellStyle name="Normal 3 2 3 3 4 5 3 2" xfId="31319" xr:uid="{F2C34778-01E7-4E78-BC6F-88ABEE2BEE7D}"/>
    <cellStyle name="Normal 3 2 3 3 4 5 4" xfId="31515" xr:uid="{A79C0C5A-7EDD-4B02-A14A-86F26A0520E9}"/>
    <cellStyle name="Normal 3 2 3 3 4 6" xfId="3957" xr:uid="{5C36214B-B9A0-42AD-97C5-679BC9758736}"/>
    <cellStyle name="Normal 3 2 3 3 4 6 2" xfId="4775" xr:uid="{C6EA1D90-BF83-4CD0-B22B-769466A8D247}"/>
    <cellStyle name="Normal 3 2 3 3 4 6 3" xfId="30297" xr:uid="{9F6F5CBA-D16F-48D0-91E5-EA178C3A599A}"/>
    <cellStyle name="Normal 3 2 3 3 4 6 3 2" xfId="31440" xr:uid="{A0375E49-2C8F-471E-911A-A63C71DA3145}"/>
    <cellStyle name="Normal 3 2 3 3 4 6 4" xfId="31637" xr:uid="{849E470A-FB03-4831-8FE0-135351CE5670}"/>
    <cellStyle name="Normal 3 2 3 3 4 7" xfId="30118" xr:uid="{21708935-4338-4B04-A5B4-2B12A5C766F5}"/>
    <cellStyle name="Normal 3 2 3 3 4 7 2" xfId="30479" xr:uid="{F378E57F-2EEC-4F55-AB97-A5FA15FB5A75}"/>
    <cellStyle name="Normal 3 2 3 3 5" xfId="869" xr:uid="{00000000-0005-0000-0000-000014050000}"/>
    <cellStyle name="Normal 3 2 3 3 5 2" xfId="870" xr:uid="{00000000-0005-0000-0000-000015050000}"/>
    <cellStyle name="Normal 3 2 3 3 5 3" xfId="3713" xr:uid="{00000000-0005-0000-0000-000081040000}"/>
    <cellStyle name="Normal 3 2 3 3 5 3 2" xfId="4788" xr:uid="{345DF071-92C4-4D83-A3A4-5CDB82EFF459}"/>
    <cellStyle name="Normal 3 2 3 3 5 3 2 2" xfId="27325" xr:uid="{36392154-9601-4751-B21A-9FC0AC69F7FB}"/>
    <cellStyle name="Normal 3 2 3 3 5 3 3" xfId="25726" xr:uid="{5EC24068-D279-40A6-85E3-7D41DE988994}"/>
    <cellStyle name="Normal 3 2 3 3 5 3 4" xfId="30238" xr:uid="{57A3C330-EEF1-4F13-A663-4A6AAFC7B558}"/>
    <cellStyle name="Normal 3 2 3 3 5 3 4 2" xfId="31381" xr:uid="{BFC026E1-24FA-40A5-A536-7FBCD1AA6124}"/>
    <cellStyle name="Normal 3 2 3 3 5 3 5" xfId="31578" xr:uid="{78178B15-934C-461A-998B-6869636634B9}"/>
    <cellStyle name="Normal 3 2 3 3 5 4" xfId="25711"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6" xr:uid="{CF3F732A-3464-44B7-ACAC-54207065C4A1}"/>
    <cellStyle name="Normal 3 2 3 4 3 2 2 3" xfId="24090" xr:uid="{464BB80B-BDC8-41C8-913C-E7E41BB7A4DF}"/>
    <cellStyle name="Normal 3 2 3 4 3 2 3" xfId="876" xr:uid="{00000000-0005-0000-0000-00001B050000}"/>
    <cellStyle name="Normal 3 2 3 4 3 2 3 2" xfId="1990" xr:uid="{00000000-0005-0000-0000-00001C050000}"/>
    <cellStyle name="Normal 3 2 3 4 3 2 3 3" xfId="3714" xr:uid="{00000000-0005-0000-0000-000088040000}"/>
    <cellStyle name="Normal 3 2 3 4 3 2 3 3 2" xfId="4770" xr:uid="{3F5C8904-0CB7-4A62-A566-1B839756158A}"/>
    <cellStyle name="Normal 3 2 3 4 3 2 3 3 3" xfId="30239" xr:uid="{09A3577F-9760-4766-9C2F-D9019747DF4A}"/>
    <cellStyle name="Normal 3 2 3 4 3 2 3 3 3 2" xfId="31382" xr:uid="{A4473E79-1F75-4888-8BBE-EA2C63CD76A1}"/>
    <cellStyle name="Normal 3 2 3 4 3 2 3 3 4" xfId="31579" xr:uid="{4CCDC4C7-EF66-4862-AB6F-4192F6078FC6}"/>
    <cellStyle name="Normal 3 2 3 4 3 2 4" xfId="25824" xr:uid="{1A6B0C1D-1919-427D-8E6B-3883E899BAEA}"/>
    <cellStyle name="Normal 3 2 3 4 3 3" xfId="877" xr:uid="{00000000-0005-0000-0000-00001D050000}"/>
    <cellStyle name="Normal 3 2 3 4 3 4" xfId="2920" xr:uid="{00000000-0005-0000-0000-000023050000}"/>
    <cellStyle name="Normal 3 2 3 4 3 4 2" xfId="31284" xr:uid="{8B70590F-73CC-44E1-B466-2B324B3DBBCB}"/>
    <cellStyle name="Normal 3 2 3 4 3 5" xfId="2097" xr:uid="{00000000-0005-0000-0000-000012020000}"/>
    <cellStyle name="Normal 3 2 3 4 3 5 2" xfId="4670" xr:uid="{C7488697-347C-4027-9144-3C9AC3B4D98F}"/>
    <cellStyle name="Normal 3 2 3 4 3 5 3" xfId="30178" xr:uid="{72FD9D08-8B3A-4237-9D8B-137B965D383B}"/>
    <cellStyle name="Normal 3 2 3 4 3 5 3 2" xfId="31322" xr:uid="{45EA9506-8E31-4B6C-9642-21F6D94811EA}"/>
    <cellStyle name="Normal 3 2 3 4 3 5 4" xfId="31518" xr:uid="{57B4B3E7-6D59-438C-A24A-74EBC3100FE4}"/>
    <cellStyle name="Normal 3 2 3 4 3 6" xfId="3959" xr:uid="{D1FAA155-8172-43EB-ACF9-9A7AA25E3D6E}"/>
    <cellStyle name="Normal 3 2 3 4 3 6 2" xfId="4783" xr:uid="{8A9EA233-ABD3-42E4-B860-F2A4E0132FC1}"/>
    <cellStyle name="Normal 3 2 3 4 3 6 3" xfId="30299" xr:uid="{81B67AB2-71E6-4678-8CF3-9987E9088F9B}"/>
    <cellStyle name="Normal 3 2 3 4 3 6 3 2" xfId="31442" xr:uid="{A98CF9BE-AAE6-4825-8E47-7EAA17C2BBF3}"/>
    <cellStyle name="Normal 3 2 3 4 3 6 4" xfId="31639" xr:uid="{AAEDCB10-67E7-4420-AA2F-0DDA1928FE65}"/>
    <cellStyle name="Normal 3 2 3 4 3 7" xfId="30120" xr:uid="{B13A17FC-0920-42D9-BFD0-704A408A0A4C}"/>
    <cellStyle name="Normal 3 2 3 4 3 7 2" xfId="30481" xr:uid="{10C38449-8AAA-4472-A41E-21A90DBA3EF1}"/>
    <cellStyle name="Normal 3 2 3 4 4" xfId="878" xr:uid="{00000000-0005-0000-0000-00001E050000}"/>
    <cellStyle name="Normal 3 2 3 4 4 2" xfId="1991" xr:uid="{00000000-0005-0000-0000-00001F050000}"/>
    <cellStyle name="Normal 3 2 3 4 4 3" xfId="3715" xr:uid="{00000000-0005-0000-0000-00008B040000}"/>
    <cellStyle name="Normal 3 2 3 4 4 3 2" xfId="4730" xr:uid="{6712E95B-D981-4590-85C2-AC9FC672C3C9}"/>
    <cellStyle name="Normal 3 2 3 4 4 3 3" xfId="30240" xr:uid="{4F7F6943-EDBD-49B8-92F4-C7F6E5EFC9D8}"/>
    <cellStyle name="Normal 3 2 3 4 4 3 3 2" xfId="31383" xr:uid="{7D216875-FD6D-42D1-B93A-66F40255D01A}"/>
    <cellStyle name="Normal 3 2 3 4 4 3 4" xfId="31580" xr:uid="{E9786FEF-20D7-44D2-9C67-93A7FB8E137B}"/>
    <cellStyle name="Normal 3 2 3 4 5" xfId="2096" xr:uid="{00000000-0005-0000-0000-000010020000}"/>
    <cellStyle name="Normal 3 2 3 4 5 2" xfId="3777" xr:uid="{8B0DC8D1-7DE9-4171-A63D-3B65DE7CC539}"/>
    <cellStyle name="Normal 3 2 3 4 5 3" xfId="30177" xr:uid="{92251D01-4C43-436B-89CC-A84B9DD25DD4}"/>
    <cellStyle name="Normal 3 2 3 4 5 3 2" xfId="31321" xr:uid="{FCE2C500-F43A-4375-A00C-E81F083CEF3F}"/>
    <cellStyle name="Normal 3 2 3 4 5 4" xfId="31517" xr:uid="{EB794679-BCC2-4055-AC27-37AACFDD1FB4}"/>
    <cellStyle name="Normal 3 2 3 4 6" xfId="3958" xr:uid="{C6836599-ECCD-4EBB-AA38-ABF0279C67FA}"/>
    <cellStyle name="Normal 3 2 3 4 6 2" xfId="4748" xr:uid="{E32033F8-C2D4-4D9A-8197-D59BB0805FFB}"/>
    <cellStyle name="Normal 3 2 3 4 6 3" xfId="30298" xr:uid="{D8F87D88-0F19-481C-A1CC-3146338754DB}"/>
    <cellStyle name="Normal 3 2 3 4 6 3 2" xfId="31441" xr:uid="{B4A69638-323B-49E7-90F5-90FE0D97664A}"/>
    <cellStyle name="Normal 3 2 3 4 6 4" xfId="31638" xr:uid="{7FD9D19C-1E53-40EA-BF81-22379F781951}"/>
    <cellStyle name="Normal 3 2 3 4 7" xfId="30119" xr:uid="{2902EA16-525C-4490-96D7-08F0557F0425}"/>
    <cellStyle name="Normal 3 2 3 4 7 2" xfId="30480" xr:uid="{DF6E23B2-6945-41B0-8306-2F702DBA91A9}"/>
    <cellStyle name="Normal 3 2 3 5" xfId="2065" xr:uid="{00000000-0005-0000-0000-000003020000}"/>
    <cellStyle name="Normal 3 2 3 5 2" xfId="4737" xr:uid="{1DEEA62F-24B4-4396-B677-5B3167946642}"/>
    <cellStyle name="Normal 3 2 3 5 3" xfId="30165" xr:uid="{75BDF039-D1D0-4720-91AF-54BBB162394D}"/>
    <cellStyle name="Normal 3 2 3 5 3 2" xfId="30482" xr:uid="{7C8CED2E-CFB8-4B18-9B98-486CBBF1CEE6}"/>
    <cellStyle name="Normal 3 2 3 5 4" xfId="31505" xr:uid="{D2C494B6-B581-4571-B629-4078CCA1DF19}"/>
    <cellStyle name="Normal 3 2 3 6" xfId="30111" xr:uid="{2DA27080-57C7-488E-9E66-228C66F3BB6F}"/>
    <cellStyle name="Normal 3 2 3 6 2" xfId="30470" xr:uid="{CBE48B84-9220-4165-B20B-487010328F48}"/>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7" xr:uid="{3EF99F25-A57D-4DC0-97CB-91B0DD3F630F}"/>
    <cellStyle name="Normal 3 2 4 3 2 2 3" xfId="25694" xr:uid="{19CA29BA-DCD1-4906-9A5C-D706283E436C}"/>
    <cellStyle name="Normal 3 2 4 3 2 3" xfId="884" xr:uid="{00000000-0005-0000-0000-000025050000}"/>
    <cellStyle name="Normal 3 2 4 3 2 3 2" xfId="1992" xr:uid="{00000000-0005-0000-0000-000026050000}"/>
    <cellStyle name="Normal 3 2 4 3 2 3 3" xfId="3716" xr:uid="{00000000-0005-0000-0000-000092040000}"/>
    <cellStyle name="Normal 3 2 4 3 2 3 3 2" xfId="4700" xr:uid="{E7124F84-1902-4C52-813A-2AD87B201F7F}"/>
    <cellStyle name="Normal 3 2 4 3 2 3 3 3" xfId="30241" xr:uid="{FB3B0704-45A1-4B1D-8FF2-DBF25C1101E3}"/>
    <cellStyle name="Normal 3 2 4 3 2 3 3 3 2" xfId="31384" xr:uid="{C389EE42-3048-406A-ACE1-5B5798D31786}"/>
    <cellStyle name="Normal 3 2 4 3 2 3 3 4" xfId="31581" xr:uid="{E69F89CA-AEBA-4937-8B6F-1B0F7B1F1450}"/>
    <cellStyle name="Normal 3 2 4 3 2 4" xfId="23426" xr:uid="{F5F16304-98F9-4382-9EBD-05DA6A2307A4}"/>
    <cellStyle name="Normal 3 2 4 3 3" xfId="885" xr:uid="{00000000-0005-0000-0000-000027050000}"/>
    <cellStyle name="Normal 3 2 4 3 4" xfId="2922" xr:uid="{00000000-0005-0000-0000-00002A050000}"/>
    <cellStyle name="Normal 3 2 4 3 4 2" xfId="31286" xr:uid="{C5493F1B-7833-429B-A3F9-F86186048626}"/>
    <cellStyle name="Normal 3 2 4 3 5" xfId="2099" xr:uid="{00000000-0005-0000-0000-000016020000}"/>
    <cellStyle name="Normal 3 2 4 3 5 2" xfId="4685" xr:uid="{06BFEBE3-1397-400F-9E69-D60195609A34}"/>
    <cellStyle name="Normal 3 2 4 3 5 3" xfId="30180" xr:uid="{CAF84CE8-A6AE-4653-8439-E2C2CC100971}"/>
    <cellStyle name="Normal 3 2 4 3 5 3 2" xfId="31324" xr:uid="{CD2BA927-620B-4490-8DBC-65DFEFB5E7E2}"/>
    <cellStyle name="Normal 3 2 4 3 5 4" xfId="31520" xr:uid="{F7EE645A-A73D-47E9-8833-528052C962F3}"/>
    <cellStyle name="Normal 3 2 4 3 6" xfId="3962" xr:uid="{C9BE7447-0E91-41CB-9714-02F1C566D84A}"/>
    <cellStyle name="Normal 3 2 4 3 6 2" xfId="4787" xr:uid="{0C195683-FC3A-4228-8CFA-81C976438B43}"/>
    <cellStyle name="Normal 3 2 4 3 6 3" xfId="30301" xr:uid="{5B46428E-4B5D-4956-93B7-0F396B73A2B2}"/>
    <cellStyle name="Normal 3 2 4 3 6 3 2" xfId="31444" xr:uid="{5A6B4B77-3513-4B99-8042-BE10B0FA72A0}"/>
    <cellStyle name="Normal 3 2 4 3 6 4" xfId="31641" xr:uid="{B3547189-4D1A-4E73-AD27-78C5227CE173}"/>
    <cellStyle name="Normal 3 2 4 3 7" xfId="30122" xr:uid="{2FC8C8CB-77C8-4CE3-9500-8BBF0E8D3D67}"/>
    <cellStyle name="Normal 3 2 4 3 7 2" xfId="30484" xr:uid="{FF9CD143-3DC5-4E78-9669-CDD5E69991DD}"/>
    <cellStyle name="Normal 3 2 4 4" xfId="2921" xr:uid="{00000000-0005-0000-0000-00002B050000}"/>
    <cellStyle name="Normal 3 2 4 4 2" xfId="25746" xr:uid="{F4A474D2-41DD-4D0C-B5D7-FFDAF17C5566}"/>
    <cellStyle name="Normal 3 2 4 4 2 2" xfId="29625" xr:uid="{0DCF3C32-0EA3-482C-941C-B4A52CDFF34B}"/>
    <cellStyle name="Normal 3 2 4 4 2 3" xfId="29598" xr:uid="{193FC249-A10F-445C-95C0-0B33E7ED076A}"/>
    <cellStyle name="Normal 3 2 4 4 2 3 2" xfId="29642" xr:uid="{150E5878-774A-4368-848F-E3C08FDFC92C}"/>
    <cellStyle name="Normal 3 2 4 4 2 3 3" xfId="30384" xr:uid="{EAB09D60-EC65-4583-A401-605E05C9795F}"/>
    <cellStyle name="Normal 3 2 4 4 2 3 4" xfId="30371" xr:uid="{EC861FD9-BC0C-408C-9531-DE32A58E2953}"/>
    <cellStyle name="Normal 3 2 4 4 2 3 4 2" xfId="31710" xr:uid="{3FB41312-390E-4923-8C3C-F8147726A4F3}"/>
    <cellStyle name="Normal 3 2 4 4 2 4" xfId="30354" xr:uid="{C34059E2-DD63-4FD3-8EEB-54B190A38F45}"/>
    <cellStyle name="Normal 3 2 4 4 2 4 2" xfId="31696" xr:uid="{6DCD7FB8-B5FD-4C77-BBC6-EAED650E4CF3}"/>
    <cellStyle name="Normal 3 2 4 4 3" xfId="24727" xr:uid="{154F7FD8-B3F3-4487-878D-5A0175DAC264}"/>
    <cellStyle name="Normal 3 2 4 5" xfId="2098" xr:uid="{00000000-0005-0000-0000-000014020000}"/>
    <cellStyle name="Normal 3 2 4 5 2" xfId="4644" xr:uid="{3EC2113D-E49B-4038-9F23-778F9B5DB2AD}"/>
    <cellStyle name="Normal 3 2 4 5 3" xfId="30179" xr:uid="{8EA82334-E7EE-4E69-990C-4DEAF38099AA}"/>
    <cellStyle name="Normal 3 2 4 5 3 2" xfId="31323" xr:uid="{E9CBBCA5-54AD-468F-B466-AB0737888486}"/>
    <cellStyle name="Normal 3 2 4 5 4" xfId="31519" xr:uid="{B5FE814E-E042-40D9-B41A-A129B9C70AF7}"/>
    <cellStyle name="Normal 3 2 4 6" xfId="3961" xr:uid="{7B02E248-334A-4390-803D-03A9529B2562}"/>
    <cellStyle name="Normal 3 2 4 6 2" xfId="4816" xr:uid="{2DE6B781-6A0F-4C4A-A762-5BA32CF9F8AB}"/>
    <cellStyle name="Normal 3 2 4 6 3" xfId="30300" xr:uid="{DD7F06BC-48FB-45F1-B5D9-2F7DC116529F}"/>
    <cellStyle name="Normal 3 2 4 6 3 2" xfId="31443" xr:uid="{F10D9DC9-263D-4EE8-996D-1DD37EFF76EA}"/>
    <cellStyle name="Normal 3 2 4 6 4" xfId="31640" xr:uid="{BCC20E6B-1DD8-47F1-B716-180F52FE094F}"/>
    <cellStyle name="Normal 3 2 4 7" xfId="30121" xr:uid="{2CF31ED3-BF8A-4420-A35A-63A9374EE9CB}"/>
    <cellStyle name="Normal 3 2 4 7 2" xfId="30483" xr:uid="{E8D1DD0B-859F-4702-9615-4F14D8E78C95}"/>
    <cellStyle name="Normal 3 2 5" xfId="29570" xr:uid="{750150B5-C7CA-4EA6-BA0D-6C0AEF29E2A9}"/>
    <cellStyle name="Normal 3 2 5 2" xfId="29629" xr:uid="{FC40ABBD-3EDE-4371-9FF9-A208F204AC39}"/>
    <cellStyle name="Normal 3 2 5 2 2" xfId="31249" xr:uid="{F12AF8C4-3DE1-4158-AA8E-7806F3A8EF51}"/>
    <cellStyle name="Normal 3 2 5 2 3" xfId="30466" xr:uid="{A19572E5-C2FE-4995-B8C9-236F90541CCE}"/>
    <cellStyle name="Normal 3 2 5 3" xfId="29599" xr:uid="{4BE0FB2A-CFA3-46C2-A6F3-5BD4CCDE876F}"/>
    <cellStyle name="Normal 3 2 5 3 2" xfId="29643" xr:uid="{012C5423-63EC-45C8-AB0D-9143CDABBBAF}"/>
    <cellStyle name="Normal 3 2 5 3 3" xfId="30385" xr:uid="{61D53CD0-CA5E-4F77-91D4-46F773F8DF85}"/>
    <cellStyle name="Normal 3 2 5 3 4" xfId="30372" xr:uid="{901B8119-F76A-44E0-936C-BA78095F8F22}"/>
    <cellStyle name="Normal 3 2 5 3 4 2" xfId="31711" xr:uid="{48E12EBD-4D36-46FA-BCC1-A806C8B17EDF}"/>
    <cellStyle name="Normal 3 2 5 4" xfId="29633" xr:uid="{B70E0C93-0F24-4A65-9A4C-6AA94B1973D9}"/>
    <cellStyle name="Normal 3 2 5 5" xfId="30355" xr:uid="{8D54E739-13BE-4332-8917-3C2D88CE836D}"/>
    <cellStyle name="Normal 3 2 5 5 2" xfId="31243" xr:uid="{93394BE0-19B6-4E50-8418-A98C9A434D03}"/>
    <cellStyle name="Normal 3 2 5 5 3" xfId="31697" xr:uid="{59429AA2-65FA-427B-BCCC-AF076B796573}"/>
    <cellStyle name="Normal 3 2 6" xfId="30108" xr:uid="{E75C1CB2-D09F-4E20-9707-91B0AD896C89}"/>
    <cellStyle name="Normal 3 2 6 2" xfId="31494" xr:uid="{75618FDA-0DC1-449E-A37B-B4C7EE151DBA}"/>
    <cellStyle name="Normal 3 3" xfId="886" xr:uid="{00000000-0005-0000-0000-000028050000}"/>
    <cellStyle name="Normal 3 3 2" xfId="29571" xr:uid="{255EAE38-A587-454A-A10E-047DE88AEFA0}"/>
    <cellStyle name="Normal 3 4" xfId="29572" xr:uid="{2F3070F6-1C88-4374-9425-21AEE0A4DFFB}"/>
    <cellStyle name="Normal 3 4 2" xfId="29630" xr:uid="{56437A54-78A7-4336-835A-B2D545FA46F6}"/>
    <cellStyle name="Normal 3 4 3" xfId="29591" xr:uid="{8EA9A8F3-AE43-4EF4-960D-AD7C26FB738D}"/>
    <cellStyle name="Normal 4" xfId="887" xr:uid="{00000000-0005-0000-0000-000029050000}"/>
    <cellStyle name="Normal 4 10" xfId="888" xr:uid="{00000000-0005-0000-0000-00002A050000}"/>
    <cellStyle name="Normal 4 10 10" xfId="9776" xr:uid="{124714D4-58FE-4A1A-95C3-0A3FC13E102A}"/>
    <cellStyle name="Normal 4 10 10 2" xfId="20156" xr:uid="{75151CA6-0830-4718-974F-DA1C711EC993}"/>
    <cellStyle name="Normal 4 10 11" xfId="22799" xr:uid="{DF8820E2-133B-4E33-BD57-2890C0DB6BE3}"/>
    <cellStyle name="Normal 4 10 12" xfId="12578" xr:uid="{A0231339-5278-4006-B10A-D98724736073}"/>
    <cellStyle name="Normal 4 10 2" xfId="889" xr:uid="{00000000-0005-0000-0000-00002B050000}"/>
    <cellStyle name="Normal 4 10 2 2" xfId="890" xr:uid="{00000000-0005-0000-0000-00002C050000}"/>
    <cellStyle name="Normal 4 10 2 2 2" xfId="5195" xr:uid="{2F990ED6-C403-433B-9416-DF936D9A58B9}"/>
    <cellStyle name="Normal 4 10 2 2 2 2" xfId="25732" xr:uid="{8EAC1899-FCAE-42AF-B292-F3C46DB240FD}"/>
    <cellStyle name="Normal 4 10 2 2 2 3" xfId="27274" xr:uid="{A64401EC-5285-4578-B7C7-D6B097D78689}"/>
    <cellStyle name="Normal 4 10 2 2 2 4" xfId="14492" xr:uid="{E7C4EC7E-9AAD-49FD-B157-0C8E5BCC24FC}"/>
    <cellStyle name="Normal 4 10 2 2 3" xfId="6945" xr:uid="{52EE871B-7087-409F-9C4F-E922AA7F83F3}"/>
    <cellStyle name="Normal 4 10 2 2 3 2" xfId="27606" xr:uid="{EDB7409E-4EFD-4903-9940-6903E7494269}"/>
    <cellStyle name="Normal 4 10 2 2 3 3" xfId="26626" xr:uid="{BAC96558-61F5-4DE7-BDC4-B43C1B7A7531}"/>
    <cellStyle name="Normal 4 10 2 2 3 4" xfId="17325" xr:uid="{76CC529E-0A0D-42AD-81FA-974DF2153082}"/>
    <cellStyle name="Normal 4 10 2 2 4" xfId="9778" xr:uid="{DBBF66FF-173D-4216-935C-22F75CD999F5}"/>
    <cellStyle name="Normal 4 10 2 2 4 2" xfId="29406" xr:uid="{89B580D3-DD76-45DF-8750-08C22EC08327}"/>
    <cellStyle name="Normal 4 10 2 2 4 3" xfId="20158" xr:uid="{4ECA2B16-6E25-4D5B-AFA6-B30E1F70021C}"/>
    <cellStyle name="Normal 4 10 2 2 5" xfId="23920" xr:uid="{104E3D88-6CBC-44D8-B9F2-BEAC9DD3083B}"/>
    <cellStyle name="Normal 4 10 2 2 6" xfId="13818" xr:uid="{9E4BF900-B394-4381-A3AD-81D1670F5184}"/>
    <cellStyle name="Normal 4 10 2 3" xfId="2758" xr:uid="{00000000-0005-0000-0000-000031050000}"/>
    <cellStyle name="Normal 4 10 2 3 2" xfId="5976" xr:uid="{CD34A8B9-3B58-4C5E-9CD2-ACBBE4EE33D3}"/>
    <cellStyle name="Normal 4 10 2 3 2 2" xfId="27607" xr:uid="{57EC37BA-FA62-4027-8554-F8D55147A022}"/>
    <cellStyle name="Normal 4 10 2 3 2 3" xfId="15429" xr:uid="{AD4EA0E3-BDF6-4138-BDE3-11682B8BF146}"/>
    <cellStyle name="Normal 4 10 2 3 3" xfId="7882" xr:uid="{A88F4761-7BB3-4048-BEB8-B05CE1392E24}"/>
    <cellStyle name="Normal 4 10 2 3 3 2" xfId="18262" xr:uid="{4F2930A9-615B-4D19-A7D8-75C546950B3C}"/>
    <cellStyle name="Normal 4 10 2 3 4" xfId="10715" xr:uid="{1A351FCC-9811-46B5-BF3B-5BB71B02F51D}"/>
    <cellStyle name="Normal 4 10 2 3 4 2" xfId="21095" xr:uid="{003F525A-3718-4585-88D3-595F3991A7B1}"/>
    <cellStyle name="Normal 4 10 2 3 5" xfId="23268" xr:uid="{F222276F-E2A3-49D9-8473-5AB2636BB857}"/>
    <cellStyle name="Normal 4 10 2 3 6" xfId="13204" xr:uid="{F353F1D6-BE84-4FA7-99E5-62DCA8E8199A}"/>
    <cellStyle name="Normal 4 10 2 4" xfId="4176" xr:uid="{64D4522C-9833-489C-A11E-8967B3AE04DC}"/>
    <cellStyle name="Normal 4 10 2 4 2" xfId="8948" xr:uid="{4A4CF90D-1119-4D6F-9E60-40792F233AB2}"/>
    <cellStyle name="Normal 4 10 2 4 2 2" xfId="29038" xr:uid="{C6649890-FA54-4194-AFE2-7FB2A9751A0E}"/>
    <cellStyle name="Normal 4 10 2 4 2 3" xfId="19328" xr:uid="{E43D67DB-6AFB-4D7F-A589-3770049FB9B0}"/>
    <cellStyle name="Normal 4 10 2 4 3" xfId="11781" xr:uid="{4A9C5750-FFB1-49CA-96CA-C07EBA6AC803}"/>
    <cellStyle name="Normal 4 10 2 4 3 2" xfId="22161" xr:uid="{2468264E-ABFB-4540-9DD4-0F7D7AD581B4}"/>
    <cellStyle name="Normal 4 10 2 4 4" xfId="23560" xr:uid="{B21780F6-0BF4-45CE-A462-C823F73BF55B}"/>
    <cellStyle name="Normal 4 10 2 4 5" xfId="16495" xr:uid="{DAFC14F9-0A12-427D-99CD-D54784F738DB}"/>
    <cellStyle name="Normal 4 10 2 5" xfId="5194" xr:uid="{4C483B6D-F99C-4B05-A1C7-57FA01DAB4FE}"/>
    <cellStyle name="Normal 4 10 2 5 2" xfId="28294" xr:uid="{FEBE1B3F-2BA5-47F7-BDDB-4A373A169525}"/>
    <cellStyle name="Normal 4 10 2 5 3" xfId="14491" xr:uid="{47A2088D-36D2-43B9-BB01-2CE873797F06}"/>
    <cellStyle name="Normal 4 10 2 6" xfId="6944" xr:uid="{1812DBF2-AC43-42C8-BB06-3A4BCCF931A4}"/>
    <cellStyle name="Normal 4 10 2 6 2" xfId="17324" xr:uid="{BD41452F-9AA6-46CE-9258-469684009A0E}"/>
    <cellStyle name="Normal 4 10 2 7" xfId="9777" xr:uid="{38551E4C-25A5-4760-BDFD-02D162B85D0F}"/>
    <cellStyle name="Normal 4 10 2 7 2" xfId="20157" xr:uid="{FCFD3159-8091-4CAA-9037-3A42E64BE277}"/>
    <cellStyle name="Normal 4 10 2 8" xfId="23610" xr:uid="{7F941E2A-5B00-435A-803E-7194FC9FD7CA}"/>
    <cellStyle name="Normal 4 10 2 9" xfId="12736" xr:uid="{9CDAF916-CA42-4BCB-898B-C40C959CFE87}"/>
    <cellStyle name="Normal 4 10 3" xfId="891" xr:uid="{00000000-0005-0000-0000-00002D050000}"/>
    <cellStyle name="Normal 4 10 3 2" xfId="4502" xr:uid="{6D16362C-AFEA-486B-8920-367F7420926C}"/>
    <cellStyle name="Normal 4 10 3 2 2" xfId="9274" xr:uid="{99780004-FDCD-4A0B-8152-2B60D64E3786}"/>
    <cellStyle name="Normal 4 10 3 2 2 2" xfId="29257" xr:uid="{2F30D234-DB78-4265-8658-4B0C0ACB0F03}"/>
    <cellStyle name="Normal 4 10 3 2 2 3" xfId="19654" xr:uid="{B1679AD5-1DD9-4259-88D7-6A9BEE476E54}"/>
    <cellStyle name="Normal 4 10 3 2 3" xfId="12107" xr:uid="{50409475-3339-438E-80D2-61FED637081C}"/>
    <cellStyle name="Normal 4 10 3 2 3 2" xfId="22487" xr:uid="{F584AAFA-DE45-43FC-AAB2-E438922775AE}"/>
    <cellStyle name="Normal 4 10 3 2 4" xfId="22875" xr:uid="{997B49FD-8D98-4B16-80E4-A50EDD2F2198}"/>
    <cellStyle name="Normal 4 10 3 2 5" xfId="16821" xr:uid="{ABF2F5DB-F94C-4116-9E2C-9D552532713D}"/>
    <cellStyle name="Normal 4 10 3 3" xfId="5196" xr:uid="{B1CC3607-94B5-4810-A1F3-7395FF18D1D6}"/>
    <cellStyle name="Normal 4 10 3 3 2" xfId="26812" xr:uid="{DF47A49C-0534-4116-AF38-6B71D8670BF1}"/>
    <cellStyle name="Normal 4 10 3 3 3" xfId="28468" xr:uid="{444FA6A7-6F81-48B9-A252-972A6C01D4C5}"/>
    <cellStyle name="Normal 4 10 3 3 4" xfId="14493" xr:uid="{0A2C7E0F-5ACA-417E-80A8-ECD75776F153}"/>
    <cellStyle name="Normal 4 10 3 4" xfId="6946" xr:uid="{4CF10D0D-797B-4C01-A8B0-EA55739C4E27}"/>
    <cellStyle name="Normal 4 10 3 4 2" xfId="25987" xr:uid="{D21D2495-EC4E-44BB-94AE-D83A4A64BA0B}"/>
    <cellStyle name="Normal 4 10 3 4 3" xfId="27105" xr:uid="{D70869A4-D7A0-4CD3-B673-5D493D3B83D5}"/>
    <cellStyle name="Normal 4 10 3 4 4" xfId="17326" xr:uid="{9BAD3453-D6AB-4662-8C5A-2F959146F325}"/>
    <cellStyle name="Normal 4 10 3 5" xfId="9779" xr:uid="{31153C1E-094A-4FAD-A2C8-AED2E6C459AA}"/>
    <cellStyle name="Normal 4 10 3 5 2" xfId="29407" xr:uid="{4DE15F0B-35BB-4D38-A351-1ACED23A656C}"/>
    <cellStyle name="Normal 4 10 3 5 3" xfId="20159" xr:uid="{FD4E44EC-FD3D-4838-A3BF-0409A06AAEAC}"/>
    <cellStyle name="Normal 4 10 3 6" xfId="22989" xr:uid="{909C1C0E-4459-460F-951C-D2504AD3D7ED}"/>
    <cellStyle name="Normal 4 10 3 7" xfId="13819" xr:uid="{78C8ED3A-E916-42F1-9E5C-77BEA5976622}"/>
    <cellStyle name="Normal 4 10 4" xfId="892" xr:uid="{00000000-0005-0000-0000-00002E050000}"/>
    <cellStyle name="Normal 4 10 4 2" xfId="5197" xr:uid="{29225B61-10D6-49E4-B689-7DA29A6BC097}"/>
    <cellStyle name="Normal 4 10 4 2 2" xfId="24955" xr:uid="{AEE2E6C1-3E49-4E6D-88C0-09DAAF73B352}"/>
    <cellStyle name="Normal 4 10 4 2 3" xfId="26658" xr:uid="{A8DEA6AF-CFB8-44D7-88A6-3CE79EA9FEB1}"/>
    <cellStyle name="Normal 4 10 4 2 4" xfId="14494" xr:uid="{67D78960-714B-470E-9828-13225757EC63}"/>
    <cellStyle name="Normal 4 10 4 3" xfId="6947" xr:uid="{3512A52E-2E69-4AEB-A4C3-1CFB7C727ABA}"/>
    <cellStyle name="Normal 4 10 4 3 2" xfId="26557" xr:uid="{BDC09E19-A8DC-4F8A-839B-81911E093972}"/>
    <cellStyle name="Normal 4 10 4 3 3" xfId="17327" xr:uid="{65139410-F264-46EF-B0CB-80BB4D5CA6DD}"/>
    <cellStyle name="Normal 4 10 4 4" xfId="9780" xr:uid="{9A037222-1BFE-4570-BCCA-F6B2B6A7F055}"/>
    <cellStyle name="Normal 4 10 4 4 2" xfId="20160" xr:uid="{6F7FF800-D959-46B1-8723-FBFEA0A67264}"/>
    <cellStyle name="Normal 4 10 4 5" xfId="25037" xr:uid="{23F471A2-23CF-485A-9470-EB8A1B60AB72}"/>
    <cellStyle name="Normal 4 10 4 6" xfId="13434" xr:uid="{CF48DE48-ED86-4D90-A8D2-8D05C52D06FF}"/>
    <cellStyle name="Normal 4 10 5" xfId="2565" xr:uid="{00000000-0005-0000-0000-000034050000}"/>
    <cellStyle name="Normal 4 10 5 2" xfId="5834" xr:uid="{C063FE69-F0E2-4D45-A560-F5030001885F}"/>
    <cellStyle name="Normal 4 10 5 2 2" xfId="27253" xr:uid="{D2E07114-4D43-403F-A8D1-6F81A59FAB76}"/>
    <cellStyle name="Normal 4 10 5 2 3" xfId="15237" xr:uid="{D834FF16-A543-4408-8F3B-37AD9D7D2200}"/>
    <cellStyle name="Normal 4 10 5 3" xfId="7690" xr:uid="{2C1D8F17-BEC3-43B3-8BDF-5F14666295EC}"/>
    <cellStyle name="Normal 4 10 5 3 2" xfId="18070" xr:uid="{2B470397-D95B-4E23-BB26-A2E974794C44}"/>
    <cellStyle name="Normal 4 10 5 4" xfId="10523" xr:uid="{067679B1-BCB4-410A-8AA3-E3D744CAAEFF}"/>
    <cellStyle name="Normal 4 10 5 4 2" xfId="20903" xr:uid="{10588034-D425-43C5-89B9-4325837A8516}"/>
    <cellStyle name="Normal 4 10 5 5" xfId="23393" xr:uid="{2F2F2D2C-FA05-499B-AC2D-4792A25519FF}"/>
    <cellStyle name="Normal 4 10 5 6" xfId="12953" xr:uid="{229E4CD9-6EB7-4CD6-A1B1-887CC1AE238F}"/>
    <cellStyle name="Normal 4 10 6" xfId="2344" xr:uid="{00000000-0005-0000-0000-00002E050000}"/>
    <cellStyle name="Normal 4 10 6 2" xfId="7471" xr:uid="{4C75DB08-23F8-4CAF-ABBC-50AD2AC7055B}"/>
    <cellStyle name="Normal 4 10 6 2 2" xfId="28666" xr:uid="{3A3895A9-3B5F-45D0-A0E2-D3A24D46753B}"/>
    <cellStyle name="Normal 4 10 6 2 3" xfId="17851" xr:uid="{1B249912-E446-4B58-99F3-1998A4168EE2}"/>
    <cellStyle name="Normal 4 10 6 3" xfId="10304" xr:uid="{019AA4D4-5DAF-44D6-AC54-157997CAA51B}"/>
    <cellStyle name="Normal 4 10 6 3 2" xfId="20684" xr:uid="{BFE40670-4102-4F76-B79E-BD0D3BEDD483}"/>
    <cellStyle name="Normal 4 10 6 4" xfId="23918" xr:uid="{AFB31ABC-E8BD-41CA-A82D-D9A333DD9C47}"/>
    <cellStyle name="Normal 4 10 6 5" xfId="15018" xr:uid="{BEB35555-2A89-47A1-9F06-ED7C9DB51EF0}"/>
    <cellStyle name="Normal 4 10 7" xfId="3964" xr:uid="{B398D8AF-AF4D-4953-A867-252CD87A368E}"/>
    <cellStyle name="Normal 4 10 7 2" xfId="8788" xr:uid="{8009325E-848F-44CF-8CE7-93567544C7F0}"/>
    <cellStyle name="Normal 4 10 7 2 2" xfId="19168" xr:uid="{F9015C3A-97F9-40AC-AB6E-36EC3FAA1859}"/>
    <cellStyle name="Normal 4 10 7 3" xfId="11621" xr:uid="{3B9E4398-FE99-49EB-BEBD-84478FB70F66}"/>
    <cellStyle name="Normal 4 10 7 3 2" xfId="22001" xr:uid="{F1D371AA-EE04-4AC1-936E-CABB6B6751A1}"/>
    <cellStyle name="Normal 4 10 7 4" xfId="26387" xr:uid="{8DF31F90-53E0-4729-BD5F-E35C09717A45}"/>
    <cellStyle name="Normal 4 10 7 5" xfId="16335" xr:uid="{A15950AC-AE0A-4B55-ABE7-98852093A5BE}"/>
    <cellStyle name="Normal 4 10 8" xfId="5193" xr:uid="{28570514-D5C4-4905-B43B-63E1E8E56905}"/>
    <cellStyle name="Normal 4 10 8 2" xfId="14490" xr:uid="{50DA1219-777D-49E6-9D7E-F5CD8917938C}"/>
    <cellStyle name="Normal 4 10 9" xfId="6943" xr:uid="{5E75A7EC-434D-4DBD-819F-AAC90135CA2A}"/>
    <cellStyle name="Normal 4 10 9 2" xfId="17323" xr:uid="{3784540D-38F1-4BA6-9FE3-DFA0FD8CD5D0}"/>
    <cellStyle name="Normal 4 11" xfId="893" xr:uid="{00000000-0005-0000-0000-00002F050000}"/>
    <cellStyle name="Normal 4 11 10" xfId="23937" xr:uid="{A29A5C35-9497-4456-94B7-96B69D98276A}"/>
    <cellStyle name="Normal 4 11 11" xfId="12579" xr:uid="{6D83FB98-F686-4977-84D3-7788A74DA022}"/>
    <cellStyle name="Normal 4 11 2" xfId="894" xr:uid="{00000000-0005-0000-0000-000030050000}"/>
    <cellStyle name="Normal 4 11 2 2" xfId="3269" xr:uid="{00000000-0005-0000-0000-000037050000}"/>
    <cellStyle name="Normal 4 11 2 2 2" xfId="6327" xr:uid="{422257B6-64B6-4FD2-9169-C308AC37E45B}"/>
    <cellStyle name="Normal 4 11 2 2 2 2" xfId="27124" xr:uid="{F46424DB-376F-4411-A9D8-5605D89B692E}"/>
    <cellStyle name="Normal 4 11 2 2 2 3" xfId="26632" xr:uid="{DD024171-1188-40BE-8A31-1FE665EDBEA7}"/>
    <cellStyle name="Normal 4 11 2 2 2 4" xfId="15896" xr:uid="{97A83557-1579-438A-BFE1-094E8A17055E}"/>
    <cellStyle name="Normal 4 11 2 2 3" xfId="8349" xr:uid="{4569C23E-23A8-48A1-9133-B6C5EA369EA8}"/>
    <cellStyle name="Normal 4 11 2 2 3 2" xfId="28893" xr:uid="{BCF56927-59AB-4D53-A564-B32C950163A7}"/>
    <cellStyle name="Normal 4 11 2 2 3 3" xfId="18729" xr:uid="{C19E651D-1BFC-49D5-9552-22C808F0466F}"/>
    <cellStyle name="Normal 4 11 2 2 4" xfId="11182" xr:uid="{CC767DF2-F9B1-4098-924A-07048EBA91A7}"/>
    <cellStyle name="Normal 4 11 2 2 4 2" xfId="21562" xr:uid="{2CD66983-92E9-4B98-85FC-BBC62957B6BE}"/>
    <cellStyle name="Normal 4 11 2 2 5" xfId="24394" xr:uid="{AC710497-B596-40CF-B1B6-07673D4BCB8A}"/>
    <cellStyle name="Normal 4 11 2 2 6" xfId="13820" xr:uid="{9D6D4C85-F89E-4BAD-909D-3CEEAEE3060E}"/>
    <cellStyle name="Normal 4 11 2 3" xfId="4177" xr:uid="{A3D9FC9E-C884-4182-99A1-15D851A03328}"/>
    <cellStyle name="Normal 4 11 2 3 2" xfId="8949" xr:uid="{C7D67904-A6B5-4E58-A37E-C61881918787}"/>
    <cellStyle name="Normal 4 11 2 3 2 2" xfId="29039" xr:uid="{11405609-5EB2-410C-B25F-19EA09DFA030}"/>
    <cellStyle name="Normal 4 11 2 3 2 3" xfId="19329" xr:uid="{6AE5F748-CAC3-448E-B693-7E762FA3B88C}"/>
    <cellStyle name="Normal 4 11 2 3 3" xfId="11782" xr:uid="{7656FD9F-4FAD-40CE-A345-FB3061CF248B}"/>
    <cellStyle name="Normal 4 11 2 3 3 2" xfId="22162" xr:uid="{A54CC9F8-27FF-48D5-9D56-9F66588D7148}"/>
    <cellStyle name="Normal 4 11 2 3 4" xfId="25440" xr:uid="{BE5BA760-5708-4590-9737-59AD92AAA8C0}"/>
    <cellStyle name="Normal 4 11 2 3 5" xfId="16496" xr:uid="{EDA214D0-3AC0-41E4-B616-F2DF26D4EADC}"/>
    <cellStyle name="Normal 4 11 2 4" xfId="5199" xr:uid="{EF58BE6A-9D74-4955-A514-6CA8700A9761}"/>
    <cellStyle name="Normal 4 11 2 4 2" xfId="27747" xr:uid="{69DE0498-5475-4844-A90A-D921B160EFC8}"/>
    <cellStyle name="Normal 4 11 2 4 3" xfId="26360" xr:uid="{E6DE96F4-08A3-4961-9CB4-43EBCB6DE24A}"/>
    <cellStyle name="Normal 4 11 2 4 4" xfId="14496" xr:uid="{C972E08F-E1D7-4653-AD82-C092706F6C00}"/>
    <cellStyle name="Normal 4 11 2 5" xfId="6949" xr:uid="{007FB6E7-99CC-45B7-ACD4-30A70BB9F5BC}"/>
    <cellStyle name="Normal 4 11 2 5 2" xfId="28219" xr:uid="{FB989381-3645-4DDC-9DE2-E0E023733860}"/>
    <cellStyle name="Normal 4 11 2 5 3" xfId="17329" xr:uid="{471B6248-D563-42FC-A1C8-9DB1B363A447}"/>
    <cellStyle name="Normal 4 11 2 6" xfId="9782" xr:uid="{98266657-D830-4610-8642-E34883EA72F7}"/>
    <cellStyle name="Normal 4 11 2 6 2" xfId="20162" xr:uid="{49BA9DDC-07D8-4507-AF2B-3F39882F6F56}"/>
    <cellStyle name="Normal 4 11 2 7" xfId="25480" xr:uid="{ECF008C8-FC1C-4156-9A22-45B511EE75F9}"/>
    <cellStyle name="Normal 4 11 2 8" xfId="12737" xr:uid="{CE750F0B-A59A-4848-8DA5-C2DA04F39545}"/>
    <cellStyle name="Normal 4 11 3" xfId="895" xr:uid="{00000000-0005-0000-0000-000031050000}"/>
    <cellStyle name="Normal 4 11 3 2" xfId="5200" xr:uid="{2E1820E0-DE5F-4951-BE40-AF1BF1A5D85C}"/>
    <cellStyle name="Normal 4 11 3 2 2" xfId="24247" xr:uid="{C3DCA927-B467-4C00-A75E-43B6B016A296}"/>
    <cellStyle name="Normal 4 11 3 2 3" xfId="27241" xr:uid="{6E42BF50-B2C1-4048-8C98-9746AA620B1F}"/>
    <cellStyle name="Normal 4 11 3 2 4" xfId="14497" xr:uid="{663F1602-3A8D-4050-9CB9-361C7838F1F8}"/>
    <cellStyle name="Normal 4 11 3 3" xfId="6950" xr:uid="{973B1C10-A9BC-4745-B24D-13C25E42E6D2}"/>
    <cellStyle name="Normal 4 11 3 3 2" xfId="26570" xr:uid="{1DAFE79A-FE64-4642-B880-E98401DB157E}"/>
    <cellStyle name="Normal 4 11 3 3 3" xfId="28710" xr:uid="{75F174E4-2B25-4693-A6D5-871A4C36939D}"/>
    <cellStyle name="Normal 4 11 3 3 4" xfId="17330" xr:uid="{FEC46F4D-76FF-4B41-8C9D-7F4B291D7522}"/>
    <cellStyle name="Normal 4 11 3 4" xfId="9783" xr:uid="{EC7D2FDD-2E66-42A9-AC23-21C61A1E8C9A}"/>
    <cellStyle name="Normal 4 11 3 4 2" xfId="27751" xr:uid="{F3C55A00-23B5-4E74-9342-14BB92757CAF}"/>
    <cellStyle name="Normal 4 11 3 4 3" xfId="29408" xr:uid="{23CECA96-2D78-4419-AADB-1FA77B4D92E3}"/>
    <cellStyle name="Normal 4 11 3 4 4" xfId="20163" xr:uid="{FF34C308-F182-4723-B386-56478E6A88EF}"/>
    <cellStyle name="Normal 4 11 3 5" xfId="24592" xr:uid="{DF4D5370-9363-4815-A144-5ED2EF678EC5}"/>
    <cellStyle name="Normal 4 11 3 6" xfId="27720" xr:uid="{237FAA27-9CA0-450E-9D6F-0C0AB50910A1}"/>
    <cellStyle name="Normal 4 11 3 7" xfId="13435" xr:uid="{A0E6ECE3-32F4-42B3-A9FE-51B01B004F69}"/>
    <cellStyle name="Normal 4 11 4" xfId="2759" xr:uid="{00000000-0005-0000-0000-000039050000}"/>
    <cellStyle name="Normal 4 11 4 2" xfId="5977" xr:uid="{87A430AB-7C63-4393-8C18-8DE595F89E92}"/>
    <cellStyle name="Normal 4 11 4 2 2" xfId="28307" xr:uid="{31479A3D-AA0F-433C-B726-845ECA7A4BC0}"/>
    <cellStyle name="Normal 4 11 4 2 3" xfId="15430" xr:uid="{75316486-30EA-4BAD-8A8A-4DB3E06AE648}"/>
    <cellStyle name="Normal 4 11 4 3" xfId="7883" xr:uid="{59D3A377-8E3F-490C-AFC1-D62BE1481183}"/>
    <cellStyle name="Normal 4 11 4 3 2" xfId="18263" xr:uid="{7674B51C-0A1C-4E03-ABDF-45DA282D52AB}"/>
    <cellStyle name="Normal 4 11 4 4" xfId="10716" xr:uid="{C782FBDC-F705-474F-8D14-AA325DD20226}"/>
    <cellStyle name="Normal 4 11 4 4 2" xfId="21096" xr:uid="{600158EB-E64C-439A-929E-ACD4D2F9D856}"/>
    <cellStyle name="Normal 4 11 4 5" xfId="24949" xr:uid="{7FF11B45-EE3F-4E2E-9A33-BF5853286B4F}"/>
    <cellStyle name="Normal 4 11 4 6" xfId="13205" xr:uid="{460D5277-D7C3-45F0-8C8B-3F5DBB214757}"/>
    <cellStyle name="Normal 4 11 5" xfId="2345" xr:uid="{00000000-0005-0000-0000-000035050000}"/>
    <cellStyle name="Normal 4 11 5 2" xfId="7472" xr:uid="{A7C97C58-31CC-48D5-BFB5-342305988F1C}"/>
    <cellStyle name="Normal 4 11 5 2 2" xfId="26210" xr:uid="{A2A640B7-60A5-49CF-BE18-57135DF6ECC8}"/>
    <cellStyle name="Normal 4 11 5 2 3" xfId="17852" xr:uid="{DEF1BADF-27BA-40D9-9927-23D01BD0883B}"/>
    <cellStyle name="Normal 4 11 5 3" xfId="10305" xr:uid="{9E9C59F0-0F99-4144-8617-DC0696ED2F12}"/>
    <cellStyle name="Normal 4 11 5 3 2" xfId="20685" xr:uid="{0C5B0B88-29E2-46B6-9CA2-37732EDBCBE4}"/>
    <cellStyle name="Normal 4 11 5 4" xfId="25362" xr:uid="{81C3F1E4-9E0A-4E0A-A47A-CBC1B9184618}"/>
    <cellStyle name="Normal 4 11 5 5" xfId="15019" xr:uid="{DB74DC40-0A53-4821-AE60-5974F9179CC8}"/>
    <cellStyle name="Normal 4 11 6" xfId="3965" xr:uid="{D703879A-933B-41A7-9664-DAA4B46FCA44}"/>
    <cellStyle name="Normal 4 11 6 2" xfId="8789" xr:uid="{0149D366-A63E-4BD8-B369-D310338AE810}"/>
    <cellStyle name="Normal 4 11 6 2 2" xfId="28982" xr:uid="{62A53759-9DD3-459A-AB38-1EF4A4B0B2DA}"/>
    <cellStyle name="Normal 4 11 6 2 3" xfId="19169" xr:uid="{C3D1823F-54EF-4F86-84D8-24599B1B7392}"/>
    <cellStyle name="Normal 4 11 6 3" xfId="11622" xr:uid="{9C84C254-5ADB-4981-A58D-3707101C53F7}"/>
    <cellStyle name="Normal 4 11 6 3 2" xfId="22002" xr:uid="{C6B4FB51-3192-4CB1-83D5-9EA7767ED264}"/>
    <cellStyle name="Normal 4 11 6 4" xfId="26955" xr:uid="{ACEEAE4C-42A7-46E1-8B88-C05C490ABBA1}"/>
    <cellStyle name="Normal 4 11 6 5" xfId="16336" xr:uid="{6C119AF7-4A86-4498-8290-777197E2AC60}"/>
    <cellStyle name="Normal 4 11 7" xfId="5198" xr:uid="{FD4783AB-79C3-462C-A7FF-FAEA4D5C2554}"/>
    <cellStyle name="Normal 4 11 7 2" xfId="28178" xr:uid="{1653654F-B952-43C3-8408-1156CECA0D2A}"/>
    <cellStyle name="Normal 4 11 7 3" xfId="14495" xr:uid="{2C7E8C08-4106-4B1D-86AC-6D30513B53E4}"/>
    <cellStyle name="Normal 4 11 8" xfId="6948" xr:uid="{2D3ADE6F-1842-4DCA-B659-5658EE21816A}"/>
    <cellStyle name="Normal 4 11 8 2" xfId="17328" xr:uid="{09F1D264-CA33-4FD5-8177-CD4AC8AC82D8}"/>
    <cellStyle name="Normal 4 11 9" xfId="9781" xr:uid="{5CC4D5CD-5FF7-4908-8DE7-35F60A6F9315}"/>
    <cellStyle name="Normal 4 11 9 2" xfId="20161" xr:uid="{E34969DE-2D7D-4AB6-A25A-9CB7EBA817FC}"/>
    <cellStyle name="Normal 4 12" xfId="896" xr:uid="{00000000-0005-0000-0000-000032050000}"/>
    <cellStyle name="Normal 4 12 10" xfId="12580" xr:uid="{DCABE360-45B6-4EA3-B5F4-36017D22F2CC}"/>
    <cellStyle name="Normal 4 12 2" xfId="897" xr:uid="{00000000-0005-0000-0000-000033050000}"/>
    <cellStyle name="Normal 4 12 2 2" xfId="2923" xr:uid="{00000000-0005-0000-0000-00003C050000}"/>
    <cellStyle name="Normal 4 12 2 2 2" xfId="6103" xr:uid="{634A1D84-B3FF-4062-B730-9391367CEA8B}"/>
    <cellStyle name="Normal 4 12 2 2 2 2" xfId="27167" xr:uid="{6CEFEC1B-9FDD-49AE-9D25-3A2253BCED70}"/>
    <cellStyle name="Normal 4 12 2 2 2 3" xfId="28746" xr:uid="{1D2F5DE6-BEA4-4A5C-B0C7-7D184973EF21}"/>
    <cellStyle name="Normal 4 12 2 2 2 4" xfId="15581" xr:uid="{27B295EA-F7A8-45B4-AB68-556507B428EA}"/>
    <cellStyle name="Normal 4 12 2 2 3" xfId="8034" xr:uid="{616C26B3-947A-49FA-BD36-3B2A420356CF}"/>
    <cellStyle name="Normal 4 12 2 2 3 2" xfId="28458" xr:uid="{05AA4C15-B790-495B-8255-79ED4BFB713F}"/>
    <cellStyle name="Normal 4 12 2 2 3 3" xfId="18414" xr:uid="{7403AFF8-7A6D-4366-8E7B-04CB4DA435BF}"/>
    <cellStyle name="Normal 4 12 2 2 4" xfId="10867" xr:uid="{0B66BEA1-2DA0-4971-AF66-14DA741A6ABA}"/>
    <cellStyle name="Normal 4 12 2 2 4 2" xfId="21247" xr:uid="{9A9A3C3E-A45C-4BB5-AD82-E772F9CC6453}"/>
    <cellStyle name="Normal 4 12 2 2 5" xfId="24514" xr:uid="{04AB7646-A1EF-4009-8334-09BD6D6CBC7F}"/>
    <cellStyle name="Normal 4 12 2 2 6" xfId="13436" xr:uid="{625EDEB5-736B-4FA7-9D86-01E759B994F5}"/>
    <cellStyle name="Normal 4 12 2 3" xfId="5202" xr:uid="{B217F201-1C7B-45FA-A90D-4F20461B5B19}"/>
    <cellStyle name="Normal 4 12 2 3 2" xfId="25721" xr:uid="{AA7395DA-514E-4EC9-B956-A8C021B2863E}"/>
    <cellStyle name="Normal 4 12 2 3 3" xfId="28388" xr:uid="{64F7476D-DA2B-4C85-830C-601C77AECF00}"/>
    <cellStyle name="Normal 4 12 2 3 4" xfId="14499" xr:uid="{26027C43-C40B-400B-AE4D-8C8B51EBBF56}"/>
    <cellStyle name="Normal 4 12 2 4" xfId="6952" xr:uid="{2DF026E7-287B-46D0-B40E-31BC81BB5547}"/>
    <cellStyle name="Normal 4 12 2 4 2" xfId="26893" xr:uid="{285CBFB0-56D2-43FA-9CDA-49B0387CB8AB}"/>
    <cellStyle name="Normal 4 12 2 4 3" xfId="26339" xr:uid="{F75AB44A-7251-4C39-8A84-FF4B43878775}"/>
    <cellStyle name="Normal 4 12 2 4 4" xfId="17332" xr:uid="{ADE3DD7F-7755-4823-9BD2-920113558A47}"/>
    <cellStyle name="Normal 4 12 2 5" xfId="9785" xr:uid="{9F0D8B6E-82C2-41E7-B057-8D66EF34F6CA}"/>
    <cellStyle name="Normal 4 12 2 5 2" xfId="29409" xr:uid="{183E9DC0-EE97-4D29-A17B-EFFA4F49DFB9}"/>
    <cellStyle name="Normal 4 12 2 5 3" xfId="20165" xr:uid="{5592E532-6E39-4B49-BE7D-5AD8AD3151C4}"/>
    <cellStyle name="Normal 4 12 2 6" xfId="23952" xr:uid="{EE0AA853-C38D-4770-A55C-847C9BC23139}"/>
    <cellStyle name="Normal 4 12 2 7" xfId="12738" xr:uid="{98562FE7-8A01-4979-A47E-9D928F196E2D}"/>
    <cellStyle name="Normal 4 12 3" xfId="898" xr:uid="{00000000-0005-0000-0000-000034050000}"/>
    <cellStyle name="Normal 4 12 3 2" xfId="5203" xr:uid="{CD64FA4D-5C8C-4AAF-9645-E09F3284E44B}"/>
    <cellStyle name="Normal 4 12 3 2 2" xfId="26740" xr:uid="{E5D20643-BFEE-45D2-B711-C150E749A21F}"/>
    <cellStyle name="Normal 4 12 3 2 3" xfId="26209" xr:uid="{3D2A3F0B-3F2B-4DA2-BD81-0958B9476F82}"/>
    <cellStyle name="Normal 4 12 3 2 4" xfId="14500" xr:uid="{267076F1-174C-4F9E-91BC-8AC70DB875E3}"/>
    <cellStyle name="Normal 4 12 3 3" xfId="6953" xr:uid="{CCF2BDA1-E7FE-4016-B600-01C32C5F9F63}"/>
    <cellStyle name="Normal 4 12 3 3 2" xfId="28626" xr:uid="{016B5C70-6D14-4500-B488-0CBAA4F7952F}"/>
    <cellStyle name="Normal 4 12 3 3 3" xfId="27123" xr:uid="{8695EB15-05C1-4107-80DB-8ABED91F2CFA}"/>
    <cellStyle name="Normal 4 12 3 3 4" xfId="17333" xr:uid="{46A2F113-93FC-4F7A-85D5-26AF1CF23737}"/>
    <cellStyle name="Normal 4 12 3 4" xfId="9786" xr:uid="{DE57C4DF-BE71-4218-B83D-48C5AFE60B98}"/>
    <cellStyle name="Normal 4 12 3 4 2" xfId="29410" xr:uid="{45DDAEE3-5E62-49C3-95DD-4C3223D521A4}"/>
    <cellStyle name="Normal 4 12 3 4 3" xfId="20166" xr:uid="{85DC60C8-A7EE-48C4-9507-C530C54A7198}"/>
    <cellStyle name="Normal 4 12 3 5" xfId="25020" xr:uid="{CEE429F4-2DEE-4700-A91D-D56E10462C09}"/>
    <cellStyle name="Normal 4 12 3 6" xfId="13206" xr:uid="{72AB36CC-13CA-44A9-8D88-F8D15F095357}"/>
    <cellStyle name="Normal 4 12 4" xfId="2346" xr:uid="{00000000-0005-0000-0000-00003A050000}"/>
    <cellStyle name="Normal 4 12 4 2" xfId="7473" xr:uid="{7C3BF43B-8669-497C-BFB5-14A2ECFB945C}"/>
    <cellStyle name="Normal 4 12 4 2 2" xfId="27276" xr:uid="{1A352666-929F-4969-ACBD-A3F9BE3A52DC}"/>
    <cellStyle name="Normal 4 12 4 2 3" xfId="17853" xr:uid="{70C770E9-C532-4702-8143-601419A1FBB6}"/>
    <cellStyle name="Normal 4 12 4 3" xfId="10306" xr:uid="{1769F406-21D2-4352-B632-41BA7F254E85}"/>
    <cellStyle name="Normal 4 12 4 3 2" xfId="20686" xr:uid="{C3EC5278-2AEB-4E7D-AE2A-7D13C0631397}"/>
    <cellStyle name="Normal 4 12 4 4" xfId="24204" xr:uid="{7EA7E858-9348-4727-8A46-7F661803DF3D}"/>
    <cellStyle name="Normal 4 12 4 5" xfId="15020" xr:uid="{18E7A2D1-2F0E-4D38-9A05-EF980972580D}"/>
    <cellStyle name="Normal 4 12 5" xfId="3966" xr:uid="{E45DB84D-C2E0-41C1-9817-A5A46BDFB000}"/>
    <cellStyle name="Normal 4 12 5 2" xfId="8790" xr:uid="{F2BE4F5B-71C8-4D96-ABD8-802C9C633C70}"/>
    <cellStyle name="Normal 4 12 5 2 2" xfId="28983" xr:uid="{92BDFB93-1FD9-434E-8573-AF9736FCD7A7}"/>
    <cellStyle name="Normal 4 12 5 2 3" xfId="19170" xr:uid="{BD863C3A-8279-4A1E-B14C-0410FBE9F500}"/>
    <cellStyle name="Normal 4 12 5 3" xfId="11623" xr:uid="{BBCEF7F9-6A49-4FB3-86B4-02ADBA6CD554}"/>
    <cellStyle name="Normal 4 12 5 3 2" xfId="22003" xr:uid="{07DBF146-159A-4C15-B659-0C96044AC077}"/>
    <cellStyle name="Normal 4 12 5 4" xfId="25643" xr:uid="{A5F3C60B-AED3-4A29-9B95-F4A30F1DF929}"/>
    <cellStyle name="Normal 4 12 5 5" xfId="16337" xr:uid="{A77CB27A-ACC2-4C79-AB61-710C18F409EB}"/>
    <cellStyle name="Normal 4 12 6" xfId="5201" xr:uid="{EC53401F-CAAA-4867-B8ED-56C47D0610B5}"/>
    <cellStyle name="Normal 4 12 6 2" xfId="26058" xr:uid="{C281C420-68F2-4658-9DF6-CB6D0F13247C}"/>
    <cellStyle name="Normal 4 12 6 3" xfId="28421" xr:uid="{53F68093-9E82-42A7-A119-0A0FDA27C4BD}"/>
    <cellStyle name="Normal 4 12 6 4" xfId="14498" xr:uid="{9CE49185-622B-4EE6-BA94-468245DBE3FA}"/>
    <cellStyle name="Normal 4 12 7" xfId="6951" xr:uid="{AB12BA99-8CB8-4001-822E-D3382C3B3961}"/>
    <cellStyle name="Normal 4 12 7 2" xfId="27257" xr:uid="{FE51C0DF-1F95-404A-8CDD-AEC36234FE02}"/>
    <cellStyle name="Normal 4 12 7 3" xfId="17331" xr:uid="{C06A5309-1141-4736-99C1-5A24C3FBE809}"/>
    <cellStyle name="Normal 4 12 8" xfId="9784" xr:uid="{3B503EFA-B53C-4520-AACE-13B0CFC6C78C}"/>
    <cellStyle name="Normal 4 12 8 2" xfId="20164" xr:uid="{F415702A-119B-45E9-A42F-CF6408FB0FCA}"/>
    <cellStyle name="Normal 4 12 9" xfId="23518" xr:uid="{51DA6533-86E2-4A52-81E2-09E783706291}"/>
    <cellStyle name="Normal 4 13" xfId="899" xr:uid="{00000000-0005-0000-0000-000035050000}"/>
    <cellStyle name="Normal 4 13 10" xfId="12499" xr:uid="{6B604244-E829-40F9-98FE-4ACF87DC7CC1}"/>
    <cellStyle name="Normal 4 13 2" xfId="3270" xr:uid="{00000000-0005-0000-0000-00003F050000}"/>
    <cellStyle name="Normal 4 13 2 2" xfId="6328" xr:uid="{87E1E428-F807-4D64-81F2-955CE5B9B15F}"/>
    <cellStyle name="Normal 4 13 2 2 2" xfId="23791" xr:uid="{D59CB827-DA22-4C9A-A52B-E8F689D31C7B}"/>
    <cellStyle name="Normal 4 13 2 2 3" xfId="27010" xr:uid="{EDEDC26E-BB3C-4921-9AD1-63E35B5FC1BD}"/>
    <cellStyle name="Normal 4 13 2 2 4" xfId="15897" xr:uid="{5EC8B708-034C-491D-8D80-3CB801241982}"/>
    <cellStyle name="Normal 4 13 2 3" xfId="8350" xr:uid="{A5932099-57E5-46AA-ADFF-147C9F815D1D}"/>
    <cellStyle name="Normal 4 13 2 3 2" xfId="26723" xr:uid="{D5472A88-48DB-4A92-AE76-CA0D4820680B}"/>
    <cellStyle name="Normal 4 13 2 3 3" xfId="28894" xr:uid="{68A91AF3-5B81-42F6-B542-E4A668378359}"/>
    <cellStyle name="Normal 4 13 2 3 4" xfId="18730" xr:uid="{2A7B73D7-2DA6-467E-B0F7-59DB2FDA1F45}"/>
    <cellStyle name="Normal 4 13 2 4" xfId="11183" xr:uid="{E6522B3F-B534-46BD-B1F8-E54B81978DEC}"/>
    <cellStyle name="Normal 4 13 2 4 2" xfId="29478" xr:uid="{C1EB1113-6F91-497D-8098-6077F7CA659F}"/>
    <cellStyle name="Normal 4 13 2 4 3" xfId="21563" xr:uid="{FFF1C304-F737-4899-85FF-4F64A82DC472}"/>
    <cellStyle name="Normal 4 13 2 5" xfId="25425" xr:uid="{5491DF8B-C668-47D9-9220-D57FC8C467BC}"/>
    <cellStyle name="Normal 4 13 2 6" xfId="13821" xr:uid="{19879D26-6E15-4A92-9AB5-6B1E4BA4702D}"/>
    <cellStyle name="Normal 4 13 3" xfId="2757" xr:uid="{00000000-0005-0000-0000-000040050000}"/>
    <cellStyle name="Normal 4 13 3 2" xfId="5975" xr:uid="{C5EBFA5E-4319-4D3B-9BA4-DA655EC302A5}"/>
    <cellStyle name="Normal 4 13 3 2 2" xfId="28295" xr:uid="{61B746F0-A0A8-49EA-A38A-D7E02619383E}"/>
    <cellStyle name="Normal 4 13 3 2 3" xfId="15428" xr:uid="{49E07FAD-520C-461D-BF81-97ACCA028A04}"/>
    <cellStyle name="Normal 4 13 3 3" xfId="7881" xr:uid="{F15A2016-2E3F-4981-9D85-2509551721D6}"/>
    <cellStyle name="Normal 4 13 3 3 2" xfId="18261" xr:uid="{59689636-9CA9-4DD4-AF26-D903B88C20A7}"/>
    <cellStyle name="Normal 4 13 3 4" xfId="10714" xr:uid="{87267858-A412-47D6-B81C-F9291A8BD5CE}"/>
    <cellStyle name="Normal 4 13 3 4 2" xfId="21094" xr:uid="{E59208FE-AB0D-4A91-8D81-DB6EC642A5C0}"/>
    <cellStyle name="Normal 4 13 3 5" xfId="24495" xr:uid="{292F3C2C-45F5-41AC-9A63-9806C86405F1}"/>
    <cellStyle name="Normal 4 13 3 6" xfId="13203" xr:uid="{CBDD1BC2-019F-46E0-922C-A5BAA6699982}"/>
    <cellStyle name="Normal 4 13 4" xfId="2267" xr:uid="{00000000-0005-0000-0000-00003E050000}"/>
    <cellStyle name="Normal 4 13 4 2" xfId="7394" xr:uid="{CC8487F6-CCB4-41CE-835A-BEEA09CABA5E}"/>
    <cellStyle name="Normal 4 13 4 2 2" xfId="27475" xr:uid="{9F4BE9A4-3425-45F5-8DAE-7C5BF41D0AEB}"/>
    <cellStyle name="Normal 4 13 4 2 3" xfId="17774" xr:uid="{FF1AF18A-B797-44D2-B284-F8888F5A911F}"/>
    <cellStyle name="Normal 4 13 4 3" xfId="10227" xr:uid="{2C42D95E-B991-44DF-9601-FDADFC4CABDB}"/>
    <cellStyle name="Normal 4 13 4 3 2" xfId="20607" xr:uid="{974A8033-DFF9-459A-9D5D-8EF269D2436D}"/>
    <cellStyle name="Normal 4 13 4 4" xfId="23137" xr:uid="{2FD6C9DA-8D5F-4F13-B981-BAEBE4081DE2}"/>
    <cellStyle name="Normal 4 13 4 5" xfId="14941" xr:uid="{53A7D4DD-540F-4215-BED1-BF79C1505C0B}"/>
    <cellStyle name="Normal 4 13 5" xfId="3963" xr:uid="{D16F06B3-A21C-479B-BEAB-1C1F90798DCF}"/>
    <cellStyle name="Normal 4 13 5 2" xfId="8787" xr:uid="{7D2EC6B6-27CF-415C-877B-93F017867EA0}"/>
    <cellStyle name="Normal 4 13 5 2 2" xfId="19167" xr:uid="{3403774A-C847-42DD-A15B-97CBD1BB539B}"/>
    <cellStyle name="Normal 4 13 5 3" xfId="11620" xr:uid="{4A67412A-AE8F-47B8-86EC-E986A2B0F1AB}"/>
    <cellStyle name="Normal 4 13 5 3 2" xfId="22000" xr:uid="{4AA1970C-3286-43D8-BE64-B700185DED2E}"/>
    <cellStyle name="Normal 4 13 5 4" xfId="27540" xr:uid="{5495F43B-CA44-4C8E-A854-BBEA35C4B19E}"/>
    <cellStyle name="Normal 4 13 5 5" xfId="16334" xr:uid="{06ECD207-B95A-4CFB-B99F-29EF69CE1FE3}"/>
    <cellStyle name="Normal 4 13 6" xfId="5204" xr:uid="{C458F4C8-14E2-4929-AFBF-06E395360C9E}"/>
    <cellStyle name="Normal 4 13 6 2" xfId="14501" xr:uid="{98CBFEFC-BE88-4A48-A09D-64FA5D3C9D98}"/>
    <cellStyle name="Normal 4 13 7" xfId="6954" xr:uid="{6171A00A-3FDF-4AC1-A965-8F0260EEC5A4}"/>
    <cellStyle name="Normal 4 13 7 2" xfId="17334" xr:uid="{6013EC13-8117-47F8-92F3-8A0922204AA6}"/>
    <cellStyle name="Normal 4 13 8" xfId="9787" xr:uid="{7A79EDC7-8CDC-4DA3-B8F3-F5218C551A8A}"/>
    <cellStyle name="Normal 4 13 8 2" xfId="20167" xr:uid="{2977E316-911C-4135-90C7-F85F921695AA}"/>
    <cellStyle name="Normal 4 13 9" xfId="23187" xr:uid="{0049094B-652F-4256-9DD1-5AC18D12FCB3}"/>
    <cellStyle name="Normal 4 14" xfId="900" xr:uid="{00000000-0005-0000-0000-000036050000}"/>
    <cellStyle name="Normal 4 14 2" xfId="3271" xr:uid="{00000000-0005-0000-0000-000042050000}"/>
    <cellStyle name="Normal 4 14 2 2" xfId="6329" xr:uid="{EBF0C4C7-22BC-4678-943F-7A8954364E8B}"/>
    <cellStyle name="Normal 4 14 2 2 2" xfId="25708" xr:uid="{24A5C626-BB17-41A5-8763-466C638DF9F5}"/>
    <cellStyle name="Normal 4 14 2 2 3" xfId="25944" xr:uid="{031FE5C5-FD31-45B2-B65F-D7A409591BBF}"/>
    <cellStyle name="Normal 4 14 2 2 4" xfId="15898" xr:uid="{C4139796-D729-47B9-A9EE-0C56577F82F1}"/>
    <cellStyle name="Normal 4 14 2 3" xfId="8351" xr:uid="{D18C4476-9EE3-4274-8EC9-41510C85EED9}"/>
    <cellStyle name="Normal 4 14 2 3 2" xfId="28895" xr:uid="{31EDBDC0-1C01-448C-80A3-0C1102463E42}"/>
    <cellStyle name="Normal 4 14 2 3 3" xfId="18731" xr:uid="{116CE884-36E6-458B-8EBF-0CF878CCB78D}"/>
    <cellStyle name="Normal 4 14 2 4" xfId="11184" xr:uid="{FF23DBB9-B391-4C40-8E22-DDB496BA0E70}"/>
    <cellStyle name="Normal 4 14 2 4 2" xfId="21564" xr:uid="{1D06F5B9-AC29-459C-8496-1E6985E6C505}"/>
    <cellStyle name="Normal 4 14 2 5" xfId="23442" xr:uid="{03ADCF2E-14D6-4252-BF04-660ECEFE52F0}"/>
    <cellStyle name="Normal 4 14 2 6" xfId="13822" xr:uid="{C9B8FDAE-C790-45AE-AF63-31AFDC27CD8A}"/>
    <cellStyle name="Normal 4 14 3" xfId="2866" xr:uid="{00000000-0005-0000-0000-000043050000}"/>
    <cellStyle name="Normal 4 14 3 2" xfId="6074" xr:uid="{2B80869F-2692-405E-B16B-761108533BDA}"/>
    <cellStyle name="Normal 4 14 3 2 2" xfId="28589" xr:uid="{2E8A635F-9F23-4FFE-A72D-8675581E8DF5}"/>
    <cellStyle name="Normal 4 14 3 2 3" xfId="15530" xr:uid="{66BD48B7-5DAA-4A82-8221-6527E8424D69}"/>
    <cellStyle name="Normal 4 14 3 3" xfId="7983" xr:uid="{446A1E6B-8CE3-4D2B-BFE0-178AE7CA6D15}"/>
    <cellStyle name="Normal 4 14 3 3 2" xfId="18363" xr:uid="{4E2B77D4-8D83-4DF2-90FA-F834308F4915}"/>
    <cellStyle name="Normal 4 14 3 4" xfId="10816" xr:uid="{BD86AA57-322F-4C1B-B018-62F6EACC4910}"/>
    <cellStyle name="Normal 4 14 3 4 2" xfId="21196" xr:uid="{0504E1B0-AD3F-4389-9F56-F5429C40419E}"/>
    <cellStyle name="Normal 4 14 3 5" xfId="24735" xr:uid="{AC9459C8-51C0-4A5B-A344-3EC32A48C7BC}"/>
    <cellStyle name="Normal 4 14 3 6" xfId="13351" xr:uid="{65544E5E-2E80-4374-94E1-E4633750314F}"/>
    <cellStyle name="Normal 4 14 4" xfId="4114" xr:uid="{614CDF0E-3883-47E3-B9E2-FC75AA6846B9}"/>
    <cellStyle name="Normal 4 14 4 2" xfId="8886" xr:uid="{CE0D2979-3CC2-4E16-99A1-E495EE2BF7BB}"/>
    <cellStyle name="Normal 4 14 4 2 2" xfId="29001" xr:uid="{02DC788F-D4EF-4769-90C2-42EE0E81F1C9}"/>
    <cellStyle name="Normal 4 14 4 2 3" xfId="19266" xr:uid="{34D3EBDB-64A3-49E2-8A69-EBE888B3B041}"/>
    <cellStyle name="Normal 4 14 4 3" xfId="11719" xr:uid="{CEC56EE9-02B4-4DAB-892F-AB3794B969BF}"/>
    <cellStyle name="Normal 4 14 4 3 2" xfId="22099" xr:uid="{2554EE88-C67C-4BCF-8418-02565EE91145}"/>
    <cellStyle name="Normal 4 14 4 4" xfId="23380" xr:uid="{0077080F-BFF5-424B-B2CB-B34D7942044F}"/>
    <cellStyle name="Normal 4 14 4 5" xfId="16433" xr:uid="{3A6C3A53-5140-4FDC-A0C3-5329963CFD37}"/>
    <cellStyle name="Normal 4 14 5" xfId="5205" xr:uid="{A457423E-1DF2-41DC-A4B5-DBB724771767}"/>
    <cellStyle name="Normal 4 14 5 2" xfId="26350" xr:uid="{B9924351-25AD-4A91-AF05-C171052E973F}"/>
    <cellStyle name="Normal 4 14 5 3" xfId="14502" xr:uid="{6FEBAEFD-D88F-4EB7-B72C-78789019A780}"/>
    <cellStyle name="Normal 4 14 6" xfId="6955" xr:uid="{CF72D73A-0632-421B-BDE2-E5D27A6E7A5A}"/>
    <cellStyle name="Normal 4 14 6 2" xfId="17335" xr:uid="{B4D81D25-1620-47CB-B9AF-15F441DD38DC}"/>
    <cellStyle name="Normal 4 14 7" xfId="9788" xr:uid="{BEDF55D9-9FFB-448B-833B-BBF689AE81E0}"/>
    <cellStyle name="Normal 4 14 7 2" xfId="20168" xr:uid="{4D3BEF02-6CB7-43D0-AB6B-141BC70CEAA7}"/>
    <cellStyle name="Normal 4 14 8" xfId="24096" xr:uid="{A6114E6A-4694-4940-BCA7-3B1717FB1401}"/>
    <cellStyle name="Normal 4 14 9" xfId="12657" xr:uid="{4B4642A6-DBBF-4669-8C69-8BCA481779DA}"/>
    <cellStyle name="Normal 4 15" xfId="901" xr:uid="{00000000-0005-0000-0000-000037050000}"/>
    <cellStyle name="Normal 4 15 2" xfId="5206" xr:uid="{2152EC8C-061D-420B-9D6B-B58F12C90A49}"/>
    <cellStyle name="Normal 4 15 2 2" xfId="24362" xr:uid="{4DDE4A4D-5F2B-4F7F-A5BA-15ADDE58C8FC}"/>
    <cellStyle name="Normal 4 15 2 3" xfId="27477" xr:uid="{32D9C258-AB46-44AB-8C29-2E03E7D079E8}"/>
    <cellStyle name="Normal 4 15 2 4" xfId="14503" xr:uid="{0D8F390E-A323-4C57-A1F7-8CBC2BB21E12}"/>
    <cellStyle name="Normal 4 15 2 5" xfId="30032" xr:uid="{69245435-96EF-48AD-A85F-F3C086021E6B}"/>
    <cellStyle name="Normal 4 15 3" xfId="6956" xr:uid="{6F949056-3DA3-4A4D-905A-8E552E3BD423}"/>
    <cellStyle name="Normal 4 15 3 2" xfId="25309" xr:uid="{D3F1DA03-AAD8-427C-9A93-A07E7808BF9D}"/>
    <cellStyle name="Normal 4 15 3 3" xfId="28384" xr:uid="{FA57FE5A-D7CC-482F-93E0-9A985B1546BB}"/>
    <cellStyle name="Normal 4 15 3 4" xfId="17336" xr:uid="{B2F5535D-F7D8-46A1-9426-87745292EA13}"/>
    <cellStyle name="Normal 4 15 4" xfId="9789" xr:uid="{7EFFA494-332C-4FF7-A18A-C4360C8277FD}"/>
    <cellStyle name="Normal 4 15 4 2" xfId="23555" xr:uid="{F8920579-D83A-4A1C-ACCE-0CFDA508B5D8}"/>
    <cellStyle name="Normal 4 15 4 3" xfId="20169" xr:uid="{A1DA45D1-08B2-44C7-B81E-B11857218F7E}"/>
    <cellStyle name="Normal 4 15 5" xfId="23965" xr:uid="{8CE3825A-C4F9-42C0-9621-05B76667C1F6}"/>
    <cellStyle name="Normal 4 15 6" xfId="13355" xr:uid="{A4669137-42CE-4AC9-95A3-3115BD22BB14}"/>
    <cellStyle name="Normal 4 16" xfId="902" xr:uid="{00000000-0005-0000-0000-000038050000}"/>
    <cellStyle name="Normal 4 16 2" xfId="5207" xr:uid="{FED3D8FC-DAFF-40C4-8DD7-BDE8EFB0E59C}"/>
    <cellStyle name="Normal 4 16 2 2" xfId="25768" xr:uid="{A75464D4-4AA7-42A5-BE86-C487126C1AC8}"/>
    <cellStyle name="Normal 4 16 2 3" xfId="14504" xr:uid="{6F1450C7-6852-41A6-99A6-860D40DDC944}"/>
    <cellStyle name="Normal 4 16 3" xfId="6957" xr:uid="{32BD0D16-5F5E-4167-A5E7-3E9B6E5A12B2}"/>
    <cellStyle name="Normal 4 16 3 2" xfId="25720" xr:uid="{BE9FDC77-A0F5-49B4-ACAB-A6AC91492FDD}"/>
    <cellStyle name="Normal 4 16 3 3" xfId="17337" xr:uid="{5FFB2571-FC61-46DC-AED1-B16F7DBA081F}"/>
    <cellStyle name="Normal 4 16 4" xfId="9790" xr:uid="{5607ABC0-E2B7-46E2-BB78-C9823B632A67}"/>
    <cellStyle name="Normal 4 16 4 2" xfId="20170" xr:uid="{AD2B9DBC-1BBE-452C-B586-31C906581171}"/>
    <cellStyle name="Normal 4 16 5" xfId="25147" xr:uid="{AE767CAC-5D02-4A93-A7AF-0BCE2601708A}"/>
    <cellStyle name="Normal 4 16 6" xfId="12816" xr:uid="{30E9AB7D-7F47-4B82-9C96-E2CA60C87215}"/>
    <cellStyle name="Normal 4 17" xfId="903" xr:uid="{00000000-0005-0000-0000-000039050000}"/>
    <cellStyle name="Normal 4 17 2" xfId="6958" xr:uid="{4A5672F2-61BE-4A26-A933-6069F299B438}"/>
    <cellStyle name="Normal 4 17 2 2" xfId="22969" xr:uid="{47BAEC2D-A30D-47E4-9F65-430C047338C1}"/>
    <cellStyle name="Normal 4 17 2 3" xfId="17338" xr:uid="{CB82390D-6283-4C29-B770-C95BE2A9E212}"/>
    <cellStyle name="Normal 4 17 3" xfId="9791" xr:uid="{F63229C1-550B-4ECA-9EA5-A392957143B7}"/>
    <cellStyle name="Normal 4 17 3 2" xfId="25670" xr:uid="{89A62B8C-B8B9-4918-BC48-D0A81FD726B1}"/>
    <cellStyle name="Normal 4 17 3 3" xfId="20171" xr:uid="{0E4FEF04-9206-48B5-B5BC-5E74285A7EC7}"/>
    <cellStyle name="Normal 4 17 4" xfId="25171" xr:uid="{401EA57A-55C0-47C2-8C89-5D0F48CD4901}"/>
    <cellStyle name="Normal 4 17 5" xfId="14505" xr:uid="{E46752DF-F9B2-4E78-B3A7-2D1EDDB35A8C}"/>
    <cellStyle name="Normal 4 18" xfId="3780" xr:uid="{498D3F45-FE58-4FFC-9753-731FB0ECD3C7}"/>
    <cellStyle name="Normal 4 18 2" xfId="8620" xr:uid="{2A84A90A-6745-4823-8323-8E280FE19B84}"/>
    <cellStyle name="Normal 4 18 2 2" xfId="25798" xr:uid="{DF47F90B-F627-44A8-A898-BE5751EC10DE}"/>
    <cellStyle name="Normal 4 18 2 3" xfId="19000" xr:uid="{F6671693-CA65-4EF4-9FDC-1C434716A144}"/>
    <cellStyle name="Normal 4 18 3" xfId="11453" xr:uid="{3D4288CC-D7A0-4E04-8090-27E9F64B29C3}"/>
    <cellStyle name="Normal 4 18 3 2" xfId="25819" xr:uid="{D49A171E-BC4A-4F1F-B755-F85082362E30}"/>
    <cellStyle name="Normal 4 18 3 3" xfId="21833" xr:uid="{EFC46C14-B2D6-475A-BCEA-D6DA30959BBB}"/>
    <cellStyle name="Normal 4 18 4" xfId="25741" xr:uid="{F7DD7180-DF6E-4610-8D3D-C1A548134F19}"/>
    <cellStyle name="Normal 4 18 5" xfId="16167" xr:uid="{E12B28AA-2ED9-4B37-A7BA-87C97A253640}"/>
    <cellStyle name="Normal 4 19" xfId="5192" xr:uid="{A7BC2BA0-0079-4964-AC4B-AEA350E58462}"/>
    <cellStyle name="Normal 4 19 2" xfId="25674" xr:uid="{DBF43541-1C55-4BB7-AD13-4C9F15C3B47E}"/>
    <cellStyle name="Normal 4 19 3" xfId="24781" xr:uid="{903C44A5-017A-4D5E-A0BB-942EB7E8D36D}"/>
    <cellStyle name="Normal 4 19 4" xfId="23922" xr:uid="{3B4CD16E-8E3C-430D-A3D8-3B182181D5ED}"/>
    <cellStyle name="Normal 4 19 5" xfId="14489" xr:uid="{13D57E3E-453D-45DA-956B-A9DC2EB73F7A}"/>
    <cellStyle name="Normal 4 2" xfId="904" xr:uid="{00000000-0005-0000-0000-00003A050000}"/>
    <cellStyle name="Normal 4 2 10" xfId="905" xr:uid="{00000000-0005-0000-0000-00003B050000}"/>
    <cellStyle name="Normal 4 2 10 10" xfId="12581" xr:uid="{1C1F3AF7-3FC1-4AF5-9260-175B9A0608D1}"/>
    <cellStyle name="Normal 4 2 10 2" xfId="906" xr:uid="{00000000-0005-0000-0000-00003C050000}"/>
    <cellStyle name="Normal 4 2 10 2 2" xfId="2924" xr:uid="{00000000-0005-0000-0000-000049050000}"/>
    <cellStyle name="Normal 4 2 10 2 2 2" xfId="6104" xr:uid="{2CD4AF38-1293-44D3-82FD-381A4547F7B7}"/>
    <cellStyle name="Normal 4 2 10 2 2 2 2" xfId="27609" xr:uid="{887708D4-A3AB-480B-98B7-F11C45DA195B}"/>
    <cellStyle name="Normal 4 2 10 2 2 2 3" xfId="27033" xr:uid="{F192572E-FA3E-4598-99B0-F88A932A5295}"/>
    <cellStyle name="Normal 4 2 10 2 2 2 4" xfId="15582" xr:uid="{15A7E389-7689-4BDC-A601-961369D4FD92}"/>
    <cellStyle name="Normal 4 2 10 2 2 3" xfId="8035" xr:uid="{828286EA-7AA6-42BA-9E2D-104102B86FF6}"/>
    <cellStyle name="Normal 4 2 10 2 2 3 2" xfId="26873" xr:uid="{381EB044-756A-4CF6-B112-722C8D9A299C}"/>
    <cellStyle name="Normal 4 2 10 2 2 3 3" xfId="18415" xr:uid="{E1C40F26-5762-414A-B56B-8AC5973DA0ED}"/>
    <cellStyle name="Normal 4 2 10 2 2 4" xfId="10868" xr:uid="{7A892757-E0BA-4BDD-8C0A-11B8DA7F1D97}"/>
    <cellStyle name="Normal 4 2 10 2 2 4 2" xfId="21248" xr:uid="{AE99E40C-C079-43E4-972C-D74167BF3429}"/>
    <cellStyle name="Normal 4 2 10 2 2 5" xfId="23953" xr:uid="{F2243CEE-2965-4A24-872D-A2AF7333F309}"/>
    <cellStyle name="Normal 4 2 10 2 2 6" xfId="13437" xr:uid="{3E22C284-E8F9-4AA6-8BAE-4DC6B7F62D90}"/>
    <cellStyle name="Normal 4 2 10 2 3" xfId="5210" xr:uid="{9E65A668-589A-46F2-A32A-A1C562E8551F}"/>
    <cellStyle name="Normal 4 2 10 2 3 2" xfId="23899" xr:uid="{E5C68282-A426-45FB-9A48-C863A41A3E5A}"/>
    <cellStyle name="Normal 4 2 10 2 3 3" xfId="28527" xr:uid="{37344D2D-FCB4-48A5-8B55-4E29C951C58C}"/>
    <cellStyle name="Normal 4 2 10 2 3 4" xfId="14508" xr:uid="{89F5FE66-9B28-4ECC-91DC-9E14D076BA8C}"/>
    <cellStyle name="Normal 4 2 10 2 4" xfId="6961" xr:uid="{F52CCE02-B732-4BA3-8AFE-DE0AF264F111}"/>
    <cellStyle name="Normal 4 2 10 2 4 2" xfId="28209" xr:uid="{FE22950C-8E64-4B3B-A5F8-003256BBE512}"/>
    <cellStyle name="Normal 4 2 10 2 4 3" xfId="26122" xr:uid="{43697AA5-C880-44F1-B32B-03B95CC3DF49}"/>
    <cellStyle name="Normal 4 2 10 2 4 4" xfId="17341" xr:uid="{43B24351-9F6E-4914-ACB2-477734EB2CCA}"/>
    <cellStyle name="Normal 4 2 10 2 5" xfId="9794" xr:uid="{28AC10B2-7BB0-4F20-825B-41B1E2AE93C8}"/>
    <cellStyle name="Normal 4 2 10 2 5 2" xfId="29411" xr:uid="{C8A3F48B-174F-4CDF-BF57-C3C2F558B252}"/>
    <cellStyle name="Normal 4 2 10 2 5 3" xfId="20174" xr:uid="{77BBB3EB-0C3C-4801-A6E3-6DFD2E77628F}"/>
    <cellStyle name="Normal 4 2 10 2 6" xfId="22801" xr:uid="{123F473C-911A-4770-95C8-FE7C33678C1B}"/>
    <cellStyle name="Normal 4 2 10 2 7" xfId="12739" xr:uid="{71B1A28C-A5A6-420E-82C3-2A2CD5871B5B}"/>
    <cellStyle name="Normal 4 2 10 3" xfId="907" xr:uid="{00000000-0005-0000-0000-00003D050000}"/>
    <cellStyle name="Normal 4 2 10 3 2" xfId="5211" xr:uid="{8975F72F-D0D1-4725-B25D-9618BD91B371}"/>
    <cellStyle name="Normal 4 2 10 3 2 2" xfId="26362" xr:uid="{4D41C7EA-7484-4536-8C34-C5C9B4859874}"/>
    <cellStyle name="Normal 4 2 10 3 2 3" xfId="26898" xr:uid="{86E894B8-780C-4340-8693-ADE2E5899790}"/>
    <cellStyle name="Normal 4 2 10 3 2 4" xfId="14509" xr:uid="{533CA289-1D73-4347-84A1-0DFBDDD3F8FB}"/>
    <cellStyle name="Normal 4 2 10 3 3" xfId="6962" xr:uid="{B3CA0F27-F4B7-4C63-B850-5C2CE75B6DA8}"/>
    <cellStyle name="Normal 4 2 10 3 3 2" xfId="27322" xr:uid="{1A707BEF-7010-4AE4-A4BB-FA2D06D6AA2E}"/>
    <cellStyle name="Normal 4 2 10 3 3 3" xfId="26896" xr:uid="{2AAD49CE-880D-499C-ACF2-026ED1631D1F}"/>
    <cellStyle name="Normal 4 2 10 3 3 4" xfId="17342" xr:uid="{E52061AB-851B-4536-A0F8-0B5AEE32FF85}"/>
    <cellStyle name="Normal 4 2 10 3 4" xfId="9795" xr:uid="{523F02B9-2BA8-4A3A-9530-DCCDB5AA4B06}"/>
    <cellStyle name="Normal 4 2 10 3 4 2" xfId="29412" xr:uid="{60897F67-55EC-4F07-9C22-3EA69EF53A89}"/>
    <cellStyle name="Normal 4 2 10 3 4 3" xfId="20175" xr:uid="{E526AFD1-0256-43FD-B196-BED2BF3B44C9}"/>
    <cellStyle name="Normal 4 2 10 3 5" xfId="23864" xr:uid="{D093FDC0-6426-4978-A82E-0CB54027E4C6}"/>
    <cellStyle name="Normal 4 2 10 3 6" xfId="13208" xr:uid="{C6392642-0716-4D14-82FD-0E3646BAFCE1}"/>
    <cellStyle name="Normal 4 2 10 4" xfId="2347" xr:uid="{00000000-0005-0000-0000-000047050000}"/>
    <cellStyle name="Normal 4 2 10 4 2" xfId="7474" xr:uid="{5328430A-944E-49B1-AEF6-B5C2F374381D}"/>
    <cellStyle name="Normal 4 2 10 4 2 2" xfId="26224" xr:uid="{8AD8243A-60C9-4B97-B713-D73A48CC2E83}"/>
    <cellStyle name="Normal 4 2 10 4 2 3" xfId="17854" xr:uid="{F611490C-610C-4B2B-99F6-21ED2EC5EB60}"/>
    <cellStyle name="Normal 4 2 10 4 3" xfId="10307" xr:uid="{39F63380-B06A-4B83-9287-B5BD44FC19A7}"/>
    <cellStyle name="Normal 4 2 10 4 3 2" xfId="20687" xr:uid="{9E0A6208-1AD8-4912-8171-8B69711FF9BF}"/>
    <cellStyle name="Normal 4 2 10 4 4" xfId="25312" xr:uid="{CDF812E3-72A6-4230-8038-5F24CF006DAC}"/>
    <cellStyle name="Normal 4 2 10 4 5" xfId="15021" xr:uid="{4C791D4B-FE7D-489A-8C76-E4CB6E277DEF}"/>
    <cellStyle name="Normal 4 2 10 5" xfId="3968" xr:uid="{5996B1B9-A7BD-475C-AA9E-7A83E249082B}"/>
    <cellStyle name="Normal 4 2 10 5 2" xfId="8792" xr:uid="{8F0B5B0A-F029-436A-BBAD-0CFE62AF8BD5}"/>
    <cellStyle name="Normal 4 2 10 5 2 2" xfId="28984" xr:uid="{650C1DE3-5727-426D-989E-C20D2CF3A5AA}"/>
    <cellStyle name="Normal 4 2 10 5 2 3" xfId="19172" xr:uid="{A2D633B8-973E-41F1-AA16-B3AB165CF25B}"/>
    <cellStyle name="Normal 4 2 10 5 3" xfId="11625" xr:uid="{2015F5DE-56CF-436F-AB5E-A7A6158128AB}"/>
    <cellStyle name="Normal 4 2 10 5 3 2" xfId="22005" xr:uid="{30C73229-9442-4B78-8A30-595244F9DEAD}"/>
    <cellStyle name="Normal 4 2 10 5 4" xfId="22907" xr:uid="{2583863C-D271-4D90-9F52-F208277C096D}"/>
    <cellStyle name="Normal 4 2 10 5 5" xfId="16339" xr:uid="{2C97BFC6-BB76-40E9-AD18-3C85D14907A3}"/>
    <cellStyle name="Normal 4 2 10 6" xfId="5209" xr:uid="{7459E4B8-8B62-4EAA-A827-940BFBA6FF6A}"/>
    <cellStyle name="Normal 4 2 10 6 2" xfId="27439" xr:uid="{BA04A4F7-4B2A-4328-A73E-5676854BE081}"/>
    <cellStyle name="Normal 4 2 10 6 3" xfId="26794" xr:uid="{AF87D0D5-F953-41E6-B3A6-2192A80CB766}"/>
    <cellStyle name="Normal 4 2 10 6 4" xfId="14507" xr:uid="{B695B458-2531-4728-B4B1-DCE341083A59}"/>
    <cellStyle name="Normal 4 2 10 7" xfId="6960" xr:uid="{D82B3822-C6A6-4197-9644-17BB0260DAC1}"/>
    <cellStyle name="Normal 4 2 10 7 2" xfId="27339" xr:uid="{1E33A25E-5900-4252-8E58-DED04262F6E4}"/>
    <cellStyle name="Normal 4 2 10 7 3" xfId="17340" xr:uid="{F60F3B04-A426-4F69-BD42-D9B3A45E81F0}"/>
    <cellStyle name="Normal 4 2 10 8" xfId="9793" xr:uid="{42CAC7D8-8534-4BAB-A687-1326501055A5}"/>
    <cellStyle name="Normal 4 2 10 8 2" xfId="20173" xr:uid="{1DE78D67-20A2-4EFB-8D84-458E5AAFFB0D}"/>
    <cellStyle name="Normal 4 2 10 9" xfId="24418" xr:uid="{4AB66C56-8C99-443A-99F7-92D80BCF7025}"/>
    <cellStyle name="Normal 4 2 11" xfId="908" xr:uid="{00000000-0005-0000-0000-00003E050000}"/>
    <cellStyle name="Normal 4 2 11 10" xfId="12500" xr:uid="{82FE4754-DCE8-4B64-A21E-29A06E00D4CD}"/>
    <cellStyle name="Normal 4 2 11 2" xfId="3272" xr:uid="{00000000-0005-0000-0000-00004C050000}"/>
    <cellStyle name="Normal 4 2 11 2 2" xfId="6330" xr:uid="{3C203743-DF6E-4A04-8565-9755DB1F4CA6}"/>
    <cellStyle name="Normal 4 2 11 2 2 2" xfId="23685" xr:uid="{C92B1744-22AD-4EA7-AE28-431EAA341AC6}"/>
    <cellStyle name="Normal 4 2 11 2 2 3" xfId="27084" xr:uid="{35868BFB-4865-4F17-83C6-445B51E8AC96}"/>
    <cellStyle name="Normal 4 2 11 2 2 4" xfId="15899" xr:uid="{51505143-F4E8-43E3-8E67-616BEB8A118A}"/>
    <cellStyle name="Normal 4 2 11 2 3" xfId="8352" xr:uid="{B9119ACF-DBF3-42DA-9795-7AF14DD2F561}"/>
    <cellStyle name="Normal 4 2 11 2 3 2" xfId="27972" xr:uid="{F8019C84-1CFE-4052-A5AC-1E5A131E1BB1}"/>
    <cellStyle name="Normal 4 2 11 2 3 3" xfId="28896" xr:uid="{C4FAB93F-9F72-4D0D-88BF-E4D59DA23AAF}"/>
    <cellStyle name="Normal 4 2 11 2 3 4" xfId="18732" xr:uid="{E1545138-1DF5-4929-BC30-0193935CBD6F}"/>
    <cellStyle name="Normal 4 2 11 2 4" xfId="11185" xr:uid="{B52E1FAC-3E81-4BAB-AB24-976BD2396174}"/>
    <cellStyle name="Normal 4 2 11 2 4 2" xfId="29479" xr:uid="{D6314228-13D1-48DA-9E27-0F30B8D9A2F6}"/>
    <cellStyle name="Normal 4 2 11 2 4 3" xfId="21565" xr:uid="{2451CC2A-117C-430E-9DFD-DE02DE6C3D00}"/>
    <cellStyle name="Normal 4 2 11 2 5" xfId="22873" xr:uid="{3F4E4A5F-4B50-4CDE-8F3E-536A49BDAFDD}"/>
    <cellStyle name="Normal 4 2 11 2 6" xfId="13823" xr:uid="{08AD87F2-2F3B-462B-81D3-DDD4297D05CF}"/>
    <cellStyle name="Normal 4 2 11 3" xfId="2760" xr:uid="{00000000-0005-0000-0000-00004D050000}"/>
    <cellStyle name="Normal 4 2 11 3 2" xfId="5978" xr:uid="{E778F592-8C4F-4F05-B7F8-FE05CFA5DD84}"/>
    <cellStyle name="Normal 4 2 11 3 2 2" xfId="28096" xr:uid="{E6A28BE8-67A0-436F-9730-C21C920A2F19}"/>
    <cellStyle name="Normal 4 2 11 3 2 3" xfId="15431" xr:uid="{DC4F2176-65E5-4192-BD37-E5EDE12B869B}"/>
    <cellStyle name="Normal 4 2 11 3 3" xfId="7884" xr:uid="{48A8E4B2-9E08-4646-95CF-2B2AC6C4BE97}"/>
    <cellStyle name="Normal 4 2 11 3 3 2" xfId="18264" xr:uid="{4AEFFEEF-80E6-4E04-9208-5928F5FA860F}"/>
    <cellStyle name="Normal 4 2 11 3 4" xfId="10717" xr:uid="{4A3E78A9-DA38-479D-9560-2A56A42EDE2E}"/>
    <cellStyle name="Normal 4 2 11 3 4 2" xfId="21097" xr:uid="{167E9FCA-9FBC-4FAD-9C38-9F2A59DE88BF}"/>
    <cellStyle name="Normal 4 2 11 3 5" xfId="22669" xr:uid="{A876EBD5-B8C4-4845-BA45-27AAAD52BC06}"/>
    <cellStyle name="Normal 4 2 11 3 6" xfId="13207" xr:uid="{C072739A-7930-4220-816B-56D8B9F019DF}"/>
    <cellStyle name="Normal 4 2 11 4" xfId="2268" xr:uid="{00000000-0005-0000-0000-00004B050000}"/>
    <cellStyle name="Normal 4 2 11 4 2" xfId="7395" xr:uid="{D3EBD313-E8E6-498E-9C69-81C7C91B4EF9}"/>
    <cellStyle name="Normal 4 2 11 4 2 2" xfId="26957" xr:uid="{24706F7D-8E66-4631-9E2D-73CE0996E932}"/>
    <cellStyle name="Normal 4 2 11 4 2 3" xfId="17775" xr:uid="{44BEC249-2C26-4D7D-8A7B-6EA093550D06}"/>
    <cellStyle name="Normal 4 2 11 4 3" xfId="10228" xr:uid="{37145A3E-5207-4822-9371-1701F1171EAC}"/>
    <cellStyle name="Normal 4 2 11 4 3 2" xfId="20608" xr:uid="{2648A42C-AFC5-4B2A-A487-921917475C33}"/>
    <cellStyle name="Normal 4 2 11 4 4" xfId="22719" xr:uid="{04B88765-A487-4E4C-9901-A4AFCC2BEA9D}"/>
    <cellStyle name="Normal 4 2 11 4 5" xfId="14942" xr:uid="{54722A99-E9CD-42FD-ADE5-3002164BBFB0}"/>
    <cellStyle name="Normal 4 2 11 5" xfId="3967" xr:uid="{40437C33-ED0F-4C4F-A451-25B473F93DC5}"/>
    <cellStyle name="Normal 4 2 11 5 2" xfId="8791" xr:uid="{F601A150-0B31-41E0-8DA0-B0CA702CE233}"/>
    <cellStyle name="Normal 4 2 11 5 2 2" xfId="19171" xr:uid="{C055CD5A-EEA0-4E2F-9C4C-0FFA1884F164}"/>
    <cellStyle name="Normal 4 2 11 5 3" xfId="11624" xr:uid="{18C1F18F-8736-4F0E-9183-DAE598D48C29}"/>
    <cellStyle name="Normal 4 2 11 5 3 2" xfId="22004" xr:uid="{5BD16FAA-15E3-4F97-BD1F-6159CFC80DB3}"/>
    <cellStyle name="Normal 4 2 11 5 4" xfId="28477" xr:uid="{107AD78C-92F9-4F1E-8FBC-B882481E552A}"/>
    <cellStyle name="Normal 4 2 11 5 5" xfId="16338" xr:uid="{FCFE0DAB-F5F6-45F3-A5B5-EC52EB7A7B1C}"/>
    <cellStyle name="Normal 4 2 11 6" xfId="5212" xr:uid="{B46CAF38-B055-486A-8BE3-EDDA147D0CE2}"/>
    <cellStyle name="Normal 4 2 11 6 2" xfId="14510" xr:uid="{9979028E-74D2-48FA-8DDB-B0FB662A7327}"/>
    <cellStyle name="Normal 4 2 11 7" xfId="6963" xr:uid="{2103BA03-C730-48E1-8A8E-3EA6EBE0DC67}"/>
    <cellStyle name="Normal 4 2 11 7 2" xfId="17343" xr:uid="{44ED385A-2AE5-488B-9AF7-EC162777E131}"/>
    <cellStyle name="Normal 4 2 11 8" xfId="9796" xr:uid="{3D1A39C1-0F2B-4485-8F3B-282F54907637}"/>
    <cellStyle name="Normal 4 2 11 8 2" xfId="20176" xr:uid="{1462CF82-5627-415F-A5F1-5446D590116B}"/>
    <cellStyle name="Normal 4 2 11 9" xfId="25481" xr:uid="{0AACD3D2-46F8-4DA4-BBF8-728F9B0062DF}"/>
    <cellStyle name="Normal 4 2 12" xfId="909" xr:uid="{00000000-0005-0000-0000-00003F050000}"/>
    <cellStyle name="Normal 4 2 12 2" xfId="3273" xr:uid="{00000000-0005-0000-0000-00004F050000}"/>
    <cellStyle name="Normal 4 2 12 2 2" xfId="6331" xr:uid="{57243C19-697E-473A-B248-624327C4602A}"/>
    <cellStyle name="Normal 4 2 12 2 2 2" xfId="28199" xr:uid="{7AE55AE3-FE7A-4884-B9D0-FF83A0F217D0}"/>
    <cellStyle name="Normal 4 2 12 2 2 3" xfId="15900" xr:uid="{3FE29F57-3DFD-4507-B092-AE152A169DD6}"/>
    <cellStyle name="Normal 4 2 12 2 3" xfId="8353" xr:uid="{5AD9B8F9-11BB-42FD-9C0F-B2ACEF54F25E}"/>
    <cellStyle name="Normal 4 2 12 2 3 2" xfId="18733" xr:uid="{F2D6770D-4D1C-4B5F-B4AE-F933182345A3}"/>
    <cellStyle name="Normal 4 2 12 2 4" xfId="11186" xr:uid="{22DEECCE-A0CD-40ED-AACB-44B8A1591DC2}"/>
    <cellStyle name="Normal 4 2 12 2 4 2" xfId="21566" xr:uid="{057485CF-B3AB-4D7F-A7B1-06107B4DC1A2}"/>
    <cellStyle name="Normal 4 2 12 2 5" xfId="24212" xr:uid="{A62A4FA9-8C7C-48B5-9FD5-D9DBE6429A79}"/>
    <cellStyle name="Normal 4 2 12 2 6" xfId="13824" xr:uid="{6B44576E-1ADF-4AAB-8E8F-03C03CF5113B}"/>
    <cellStyle name="Normal 4 2 12 3" xfId="4115" xr:uid="{C0E2A95B-A1C1-45B5-ABD0-12419E732CDB}"/>
    <cellStyle name="Normal 4 2 12 3 2" xfId="8887" xr:uid="{64CAA0F6-7251-41FA-B955-52C98B1D866C}"/>
    <cellStyle name="Normal 4 2 12 3 2 2" xfId="29002" xr:uid="{EAA76D94-DAD4-411C-9672-FB8590B35F01}"/>
    <cellStyle name="Normal 4 2 12 3 2 3" xfId="19267" xr:uid="{8DDE7DFE-B407-4EC4-9B14-CFB8194E7F6F}"/>
    <cellStyle name="Normal 4 2 12 3 3" xfId="11720" xr:uid="{3123DE6C-788F-444D-AB15-34EE5957B888}"/>
    <cellStyle name="Normal 4 2 12 3 3 2" xfId="22100" xr:uid="{F9A360FE-0F2C-4A6A-8E01-733B824AA1D3}"/>
    <cellStyle name="Normal 4 2 12 3 4" xfId="24659" xr:uid="{05599161-2CD7-4A59-BB2B-EC7793B7AAD8}"/>
    <cellStyle name="Normal 4 2 12 3 5" xfId="16434" xr:uid="{59BD7CDC-1EE6-43DC-846C-DEB35DC39991}"/>
    <cellStyle name="Normal 4 2 12 4" xfId="5213" xr:uid="{663F3992-2E3B-4876-9DF9-D8F9D70D6972}"/>
    <cellStyle name="Normal 4 2 12 4 2" xfId="24937" xr:uid="{545761CC-FC14-4597-9478-9D21E16AE88C}"/>
    <cellStyle name="Normal 4 2 12 4 3" xfId="26148" xr:uid="{2F7F0F47-228E-4280-8856-CE0E3D9B355A}"/>
    <cellStyle name="Normal 4 2 12 4 4" xfId="14511" xr:uid="{B29831FF-22CC-4496-B741-AED3B23604FD}"/>
    <cellStyle name="Normal 4 2 12 5" xfId="6964" xr:uid="{F9954EFB-9273-41C8-9A78-25F5E8F1288A}"/>
    <cellStyle name="Normal 4 2 12 5 2" xfId="26582" xr:uid="{03D41094-D075-4F1C-BF8B-A5362ED5EBAA}"/>
    <cellStyle name="Normal 4 2 12 5 3" xfId="17344" xr:uid="{C3F3474C-C1A6-41B5-979F-298D44083AF5}"/>
    <cellStyle name="Normal 4 2 12 6" xfId="9797" xr:uid="{76B95C7D-0586-474F-B8AF-B0CCFF19C26A}"/>
    <cellStyle name="Normal 4 2 12 6 2" xfId="20177" xr:uid="{7AEFD330-56B6-4B26-B329-F828984E1315}"/>
    <cellStyle name="Normal 4 2 12 7" xfId="24445" xr:uid="{58AE3336-1CE4-4012-A7DE-217525D1A1BC}"/>
    <cellStyle name="Normal 4 2 12 8" xfId="12658" xr:uid="{7F5BCED3-8E97-496B-A83E-ED562CA0D877}"/>
    <cellStyle name="Normal 4 2 13" xfId="910" xr:uid="{00000000-0005-0000-0000-000040050000}"/>
    <cellStyle name="Normal 4 2 13 2" xfId="5214" xr:uid="{B9CFA165-2251-4903-B5AF-7F91BE12455C}"/>
    <cellStyle name="Normal 4 2 13 2 2" xfId="25276" xr:uid="{683E918D-C673-4735-B0F8-FAC7A5B01144}"/>
    <cellStyle name="Normal 4 2 13 2 3" xfId="28338" xr:uid="{6051871C-D20C-4522-BEFE-D4EBAA8EA9F8}"/>
    <cellStyle name="Normal 4 2 13 2 4" xfId="14512" xr:uid="{D6AFA65F-6472-4E8B-91C1-FBAD54B3CD4F}"/>
    <cellStyle name="Normal 4 2 13 3" xfId="6965" xr:uid="{8C09D563-2893-4843-BCD4-CC10B1168477}"/>
    <cellStyle name="Normal 4 2 13 3 2" xfId="22911" xr:uid="{DCFAB4E1-ADFB-4B54-91B7-297FFF170CCE}"/>
    <cellStyle name="Normal 4 2 13 3 3" xfId="17345" xr:uid="{81640F5B-6D16-441B-9AE6-A663077F7A59}"/>
    <cellStyle name="Normal 4 2 13 4" xfId="9798" xr:uid="{9489FE99-E323-4CE2-AB84-C2870FBC4082}"/>
    <cellStyle name="Normal 4 2 13 4 2" xfId="20178" xr:uid="{EB5230F9-A7EA-4766-9CC0-A005FECC8416}"/>
    <cellStyle name="Normal 4 2 13 5" xfId="23198" xr:uid="{1F99CF31-EECD-4601-A448-FBD0619A42A1}"/>
    <cellStyle name="Normal 4 2 13 6" xfId="13356" xr:uid="{F6163DAC-A749-4C4C-BF5B-FBD5FE08AB67}"/>
    <cellStyle name="Normal 4 2 14" xfId="2430" xr:uid="{00000000-0005-0000-0000-000051050000}"/>
    <cellStyle name="Normal 4 2 14 2" xfId="5727" xr:uid="{1944C359-D1BC-4C47-8FAE-38DD4B5810C8}"/>
    <cellStyle name="Normal 4 2 14 2 2" xfId="28567" xr:uid="{ABE07BF4-324A-46E7-A17D-09E199107C54}"/>
    <cellStyle name="Normal 4 2 14 2 3" xfId="15102" xr:uid="{C59EDB31-B160-4473-BBB4-631B98FC424F}"/>
    <cellStyle name="Normal 4 2 14 3" xfId="7555" xr:uid="{0F980473-09F3-48ED-AC29-9374C6927889}"/>
    <cellStyle name="Normal 4 2 14 3 2" xfId="17935" xr:uid="{C350FC9B-C3ED-4025-BA32-18A6180B4119}"/>
    <cellStyle name="Normal 4 2 14 4" xfId="10388" xr:uid="{34FC9352-DF33-4BA8-8F66-F791B7E33A15}"/>
    <cellStyle name="Normal 4 2 14 4 2" xfId="20768" xr:uid="{6F721377-F3A7-491A-A3F2-EB95C437E24B}"/>
    <cellStyle name="Normal 4 2 14 5" xfId="23754" xr:uid="{EA0D995E-5FF6-4F57-868E-149D4A60FA02}"/>
    <cellStyle name="Normal 4 2 14 6" xfId="12817" xr:uid="{3DCF1676-21AA-4089-A749-0BE68428EC7A}"/>
    <cellStyle name="Normal 4 2 15" xfId="2157" xr:uid="{00000000-0005-0000-0000-000046050000}"/>
    <cellStyle name="Normal 4 2 15 2" xfId="7284" xr:uid="{68D389C6-B65B-4B57-8695-00107252F18A}"/>
    <cellStyle name="Normal 4 2 15 2 2" xfId="27148" xr:uid="{17A309DB-A644-477D-9B0D-A0536F0E8417}"/>
    <cellStyle name="Normal 4 2 15 2 3" xfId="17664" xr:uid="{7C4FD314-CB10-403B-83A5-8290EBEAC479}"/>
    <cellStyle name="Normal 4 2 15 3" xfId="10117" xr:uid="{CFC204A1-6795-48DE-89AF-D3D874DAFB26}"/>
    <cellStyle name="Normal 4 2 15 3 2" xfId="20497" xr:uid="{069D1D85-8652-419E-9121-EA4F3A6D8CD0}"/>
    <cellStyle name="Normal 4 2 15 4" xfId="23114" xr:uid="{0700854F-4580-478D-B6AB-331935D9045D}"/>
    <cellStyle name="Normal 4 2 15 5" xfId="14831" xr:uid="{9E532901-D255-4CD4-A05C-2D4608C4EE1A}"/>
    <cellStyle name="Normal 4 2 16" xfId="3781" xr:uid="{27CC7272-F4E2-4520-8C54-59A332157E49}"/>
    <cellStyle name="Normal 4 2 16 2" xfId="8621" xr:uid="{4EAA9704-FCEC-48C5-8844-C9B8227FEA16}"/>
    <cellStyle name="Normal 4 2 16 2 2" xfId="19001" xr:uid="{E0F32574-3B85-4CF3-BDB9-E03BC42D58A4}"/>
    <cellStyle name="Normal 4 2 16 3" xfId="11454" xr:uid="{E9BA206A-0C6C-4F83-914B-9E2E07F02FA7}"/>
    <cellStyle name="Normal 4 2 16 3 2" xfId="21834" xr:uid="{59BB904D-D1F2-4354-B67B-DE0EA2C8F00A}"/>
    <cellStyle name="Normal 4 2 16 4" xfId="25790" xr:uid="{35B12276-71AF-461C-AE9A-427A350131B5}"/>
    <cellStyle name="Normal 4 2 16 5" xfId="16168" xr:uid="{1545F333-97CF-46AF-850C-51D5368240A3}"/>
    <cellStyle name="Normal 4 2 17" xfId="5208" xr:uid="{40A45B17-08A7-429D-8BD0-7720AD32C752}"/>
    <cellStyle name="Normal 4 2 17 2" xfId="14506" xr:uid="{5B1A016E-2D09-4B3B-98B7-731CCA32B5ED}"/>
    <cellStyle name="Normal 4 2 18" xfId="6959" xr:uid="{1F9797DC-AAF9-450A-834E-2C1BBEA5DA7A}"/>
    <cellStyle name="Normal 4 2 18 2" xfId="17339" xr:uid="{30EFEE0E-5220-4048-9358-20DAC758A838}"/>
    <cellStyle name="Normal 4 2 19" xfId="9792" xr:uid="{9B414E89-376D-43A7-AFAD-BF33BE972A2C}"/>
    <cellStyle name="Normal 4 2 19 2" xfId="20172" xr:uid="{FB5A6142-9B43-46BF-9D60-43609F1B4AAD}"/>
    <cellStyle name="Normal 4 2 2" xfId="911" xr:uid="{00000000-0005-0000-0000-000041050000}"/>
    <cellStyle name="Normal 4 2 2 10" xfId="912" xr:uid="{00000000-0005-0000-0000-000042050000}"/>
    <cellStyle name="Normal 4 2 2 10 2" xfId="3274" xr:uid="{00000000-0005-0000-0000-000054050000}"/>
    <cellStyle name="Normal 4 2 2 10 2 2" xfId="6332" xr:uid="{185D5FB2-85C2-4416-AC75-4FDE5AC6B1DF}"/>
    <cellStyle name="Normal 4 2 2 10 2 2 2" xfId="26579" xr:uid="{B42086E8-B959-4099-801F-672DEC2E0025}"/>
    <cellStyle name="Normal 4 2 2 10 2 2 3" xfId="15901" xr:uid="{452F1F5D-5074-4FD2-95C9-D04823D47F33}"/>
    <cellStyle name="Normal 4 2 2 10 2 3" xfId="8354" xr:uid="{153892A2-F93F-4E14-B3F3-08E2EA9DECD7}"/>
    <cellStyle name="Normal 4 2 2 10 2 3 2" xfId="18734" xr:uid="{E97DF94D-DCCB-4B23-B8B5-E2072511C9D1}"/>
    <cellStyle name="Normal 4 2 2 10 2 4" xfId="11187" xr:uid="{132DB61E-A0F6-40EA-8A14-D18FC83EE2CE}"/>
    <cellStyle name="Normal 4 2 2 10 2 4 2" xfId="21567" xr:uid="{B16012CC-04A6-4971-91F8-10D17303B46B}"/>
    <cellStyle name="Normal 4 2 2 10 2 5" xfId="24011" xr:uid="{77E7BDF6-8B7A-4EB6-B150-4D77A6C11D38}"/>
    <cellStyle name="Normal 4 2 2 10 2 6" xfId="13825" xr:uid="{DA35EE25-1A4B-4F9B-B2C0-C383A2CD0766}"/>
    <cellStyle name="Normal 4 2 2 10 3" xfId="4178" xr:uid="{E8F62DEC-F5C8-42CD-A259-9BE651747801}"/>
    <cellStyle name="Normal 4 2 2 10 3 2" xfId="8950" xr:uid="{75BCDBA2-0158-4D5A-9CD1-5F782654B6F2}"/>
    <cellStyle name="Normal 4 2 2 10 3 2 2" xfId="29040" xr:uid="{BC5579B2-43A0-4EA1-A35A-04487637E72F}"/>
    <cellStyle name="Normal 4 2 2 10 3 2 3" xfId="19330" xr:uid="{5F984210-6810-47A9-B5F3-B59C911EC90B}"/>
    <cellStyle name="Normal 4 2 2 10 3 3" xfId="11783" xr:uid="{3339DDCC-70EA-478E-A9F8-32DBB8D883B2}"/>
    <cellStyle name="Normal 4 2 2 10 3 3 2" xfId="22163" xr:uid="{54E497B8-380D-4ACC-8784-CD20EE42FE48}"/>
    <cellStyle name="Normal 4 2 2 10 3 4" xfId="23607" xr:uid="{2C8585E0-C069-4507-BAC1-CCDE8C3D2477}"/>
    <cellStyle name="Normal 4 2 2 10 3 5" xfId="16497" xr:uid="{000A0721-BE3F-4DE6-A670-AAE937D1F561}"/>
    <cellStyle name="Normal 4 2 2 10 4" xfId="5216" xr:uid="{4EB3040A-9666-465A-9EBA-F4CF9D32B3C0}"/>
    <cellStyle name="Normal 4 2 2 10 4 2" xfId="25597" xr:uid="{203D3871-DD7E-4628-82BB-2C2F31A1BC76}"/>
    <cellStyle name="Normal 4 2 2 10 4 3" xfId="26290" xr:uid="{43B93DD7-EA6B-4238-A94D-730A91ED13F8}"/>
    <cellStyle name="Normal 4 2 2 10 4 4" xfId="14514" xr:uid="{87915702-98F2-4892-B3E9-B71660CD3F1A}"/>
    <cellStyle name="Normal 4 2 2 10 5" xfId="6967" xr:uid="{A464D24B-E40E-4838-AB46-D234D06B716F}"/>
    <cellStyle name="Normal 4 2 2 10 5 2" xfId="26300" xr:uid="{C027921C-8B3B-430A-9639-5218B95214C9}"/>
    <cellStyle name="Normal 4 2 2 10 5 3" xfId="17347" xr:uid="{B035E0E2-CAB1-4239-95B7-D4414DE2A23A}"/>
    <cellStyle name="Normal 4 2 2 10 6" xfId="9800" xr:uid="{CDFC3378-980C-472A-910D-BFCC669BD829}"/>
    <cellStyle name="Normal 4 2 2 10 6 2" xfId="20180" xr:uid="{940DF854-35D4-4CBB-9499-CA473C6DE8FA}"/>
    <cellStyle name="Normal 4 2 2 10 7" xfId="23008" xr:uid="{959DFF94-1B52-45F5-ADCF-7A6870F80A28}"/>
    <cellStyle name="Normal 4 2 2 10 8" xfId="12740" xr:uid="{C95538CA-7F08-4DE8-9100-45949CACB198}"/>
    <cellStyle name="Normal 4 2 2 11" xfId="913" xr:uid="{00000000-0005-0000-0000-000043050000}"/>
    <cellStyle name="Normal 4 2 2 11 2" xfId="5217" xr:uid="{27E7D2F7-8A58-4417-81DC-C797F66B222E}"/>
    <cellStyle name="Normal 4 2 2 11 2 2" xfId="22939" xr:uid="{E4853C26-B6A5-4022-B8BA-094D7181B69D}"/>
    <cellStyle name="Normal 4 2 2 11 2 3" xfId="28121" xr:uid="{803779A3-B52D-4DB8-9BA3-E064CEDB4EDF}"/>
    <cellStyle name="Normal 4 2 2 11 2 4" xfId="14515" xr:uid="{607B8411-1C42-495F-A5F9-E4A8C274DF3A}"/>
    <cellStyle name="Normal 4 2 2 11 3" xfId="6968" xr:uid="{5A4AC2D8-0476-44F7-850F-EBE5B9E95294}"/>
    <cellStyle name="Normal 4 2 2 11 3 2" xfId="27037" xr:uid="{EE41EE3F-7DAB-4326-8B66-E1F148D3036C}"/>
    <cellStyle name="Normal 4 2 2 11 3 3" xfId="17348" xr:uid="{E6278A32-D60F-4D6F-BA08-E494E08F2CBE}"/>
    <cellStyle name="Normal 4 2 2 11 4" xfId="9801" xr:uid="{071AFB65-363D-4AEF-8405-D54E4F6B7A51}"/>
    <cellStyle name="Normal 4 2 2 11 4 2" xfId="20181" xr:uid="{F96BCF8A-523F-4905-8DC7-50E08DFF478B}"/>
    <cellStyle name="Normal 4 2 2 11 5" xfId="23708" xr:uid="{DC3F3100-3942-4219-BF9A-89EFA33F2CAA}"/>
    <cellStyle name="Normal 4 2 2 11 6" xfId="13438" xr:uid="{25A1D4A9-1F40-41D7-995E-CD0254D7F015}"/>
    <cellStyle name="Normal 4 2 2 12" xfId="2438" xr:uid="{00000000-0005-0000-0000-000056050000}"/>
    <cellStyle name="Normal 4 2 2 12 2" xfId="5733" xr:uid="{8547517B-8782-4609-B33A-3D63C44BF131}"/>
    <cellStyle name="Normal 4 2 2 12 2 2" xfId="26014" xr:uid="{1CB25410-FC96-496C-8EB8-798C5784FD28}"/>
    <cellStyle name="Normal 4 2 2 12 2 3" xfId="15110" xr:uid="{0FE9A20C-C962-4A7A-AD94-954A69DDA6A6}"/>
    <cellStyle name="Normal 4 2 2 12 3" xfId="7563" xr:uid="{64007956-3482-47D2-9868-CCC187CEB834}"/>
    <cellStyle name="Normal 4 2 2 12 3 2" xfId="17943" xr:uid="{5606201E-E1C2-4C8B-828E-E5CB02270946}"/>
    <cellStyle name="Normal 4 2 2 12 4" xfId="10396" xr:uid="{86A3DC0E-5108-4020-8B99-37CB5341841F}"/>
    <cellStyle name="Normal 4 2 2 12 4 2" xfId="20776" xr:uid="{696A862E-EDD7-4007-BD2B-226DF2627FFB}"/>
    <cellStyle name="Normal 4 2 2 12 5" xfId="23020" xr:uid="{BAF468B8-ED33-44EA-A05D-FDAF302D77CB}"/>
    <cellStyle name="Normal 4 2 2 12 6" xfId="12825" xr:uid="{C759DABA-98F7-4310-A754-1D0D20A4DE9F}"/>
    <cellStyle name="Normal 4 2 2 13" xfId="2168" xr:uid="{00000000-0005-0000-0000-000052050000}"/>
    <cellStyle name="Normal 4 2 2 13 2" xfId="7295" xr:uid="{6FB8E346-A4FC-4EC0-B955-F22EE28F903C}"/>
    <cellStyle name="Normal 4 2 2 13 2 2" xfId="25880" xr:uid="{89DE9C29-9D64-4A61-9946-9E17F5F858CE}"/>
    <cellStyle name="Normal 4 2 2 13 2 3" xfId="17675" xr:uid="{317C0F3D-5A95-46DC-A00F-A42DFA954F0A}"/>
    <cellStyle name="Normal 4 2 2 13 3" xfId="10128" xr:uid="{008BE103-F31A-4EE0-9CE8-279CC533AB21}"/>
    <cellStyle name="Normal 4 2 2 13 3 2" xfId="20508" xr:uid="{6B6C2BA2-CE92-4379-BE26-7E3DB75D7A30}"/>
    <cellStyle name="Normal 4 2 2 13 4" xfId="25002" xr:uid="{51999392-4F95-43AF-A5E4-7A589442CCCB}"/>
    <cellStyle name="Normal 4 2 2 13 5" xfId="14842" xr:uid="{50A31E45-B226-41F3-96D7-F7AE06317ADE}"/>
    <cellStyle name="Normal 4 2 2 14" xfId="3969" xr:uid="{506337B6-E5FF-4C3A-AC3F-7F5EB249ADE2}"/>
    <cellStyle name="Normal 4 2 2 14 2" xfId="8793" xr:uid="{6816267C-CA97-4402-BD8A-30BAE9FFD2EB}"/>
    <cellStyle name="Normal 4 2 2 14 2 2" xfId="19173" xr:uid="{FEE2672A-26C4-496E-8CCD-E2CD8439F4EE}"/>
    <cellStyle name="Normal 4 2 2 14 3" xfId="11626" xr:uid="{0412BC77-676E-48C0-B280-5E17E1F24B54}"/>
    <cellStyle name="Normal 4 2 2 14 3 2" xfId="22006" xr:uid="{C47AF24F-E0E2-4DB5-8006-6E21B6128F61}"/>
    <cellStyle name="Normal 4 2 2 14 4" xfId="28254" xr:uid="{B55D04E7-6FDE-47CC-B0E4-A2E698104F39}"/>
    <cellStyle name="Normal 4 2 2 14 5" xfId="16340" xr:uid="{6FC29E5D-3ECF-4292-BEC7-408E86683948}"/>
    <cellStyle name="Normal 4 2 2 15" xfId="5215" xr:uid="{F75B133F-711A-4428-B6C2-C87F953FE4CB}"/>
    <cellStyle name="Normal 4 2 2 15 2" xfId="14513" xr:uid="{8D7CE6F0-F1F5-4E29-A5FE-BEC7F61EA2C6}"/>
    <cellStyle name="Normal 4 2 2 16" xfId="6966" xr:uid="{227B8A98-21E7-4B31-8E84-EB7743178BF0}"/>
    <cellStyle name="Normal 4 2 2 16 2" xfId="17346" xr:uid="{059F3E2E-C8A1-4492-8C20-7D394D910061}"/>
    <cellStyle name="Normal 4 2 2 17" xfId="9799" xr:uid="{A4C1941F-E307-4CEB-983A-FA32E492783F}"/>
    <cellStyle name="Normal 4 2 2 17 2" xfId="20179" xr:uid="{DB2017BF-18F0-4687-AD41-27960EC6A76F}"/>
    <cellStyle name="Normal 4 2 2 18" xfId="23649" xr:uid="{0A8A455A-A8EF-430F-92FD-55612F61147B}"/>
    <cellStyle name="Normal 4 2 2 19" xfId="12400" xr:uid="{7232607F-40C2-428E-83EC-64C6242A32AC}"/>
    <cellStyle name="Normal 4 2 2 2" xfId="914" xr:uid="{00000000-0005-0000-0000-000044050000}"/>
    <cellStyle name="Normal 4 2 2 2 10" xfId="5218" xr:uid="{364E115F-8F58-470F-8CA2-708DF92C7DC9}"/>
    <cellStyle name="Normal 4 2 2 2 10 2" xfId="14516" xr:uid="{7160F19E-8775-4FA0-900D-158F6A3203ED}"/>
    <cellStyle name="Normal 4 2 2 2 11" xfId="6969" xr:uid="{DCD49193-39B7-416C-B686-ADE5E64F7630}"/>
    <cellStyle name="Normal 4 2 2 2 11 2" xfId="17349" xr:uid="{1056EB77-8C93-489F-A457-7C6479E8980D}"/>
    <cellStyle name="Normal 4 2 2 2 12" xfId="9802" xr:uid="{0B953A81-D92E-44F0-A54A-527F8DE97B99}"/>
    <cellStyle name="Normal 4 2 2 2 12 2" xfId="20182" xr:uid="{09116E36-69EE-4EE1-AB7C-6ED61FACEDB4}"/>
    <cellStyle name="Normal 4 2 2 2 13" xfId="24788" xr:uid="{B823D996-2878-4B0A-BD9F-8035BEA5F8C9}"/>
    <cellStyle name="Normal 4 2 2 2 14" xfId="12423" xr:uid="{EF2096D0-6203-4F9D-8317-B60DD2079030}"/>
    <cellStyle name="Normal 4 2 2 2 2" xfId="915" xr:uid="{00000000-0005-0000-0000-000045050000}"/>
    <cellStyle name="Normal 4 2 2 2 2 10" xfId="6970" xr:uid="{FBFD471C-F7A4-4045-9E45-7FC9C20E281F}"/>
    <cellStyle name="Normal 4 2 2 2 2 10 2" xfId="17350" xr:uid="{81BE71D8-3FB8-45C2-9262-D46F9334548D}"/>
    <cellStyle name="Normal 4 2 2 2 2 11" xfId="9803" xr:uid="{6B2B4B35-2608-4CF9-9808-23B644968073}"/>
    <cellStyle name="Normal 4 2 2 2 2 11 2" xfId="20183" xr:uid="{4BD94397-7859-4669-8DE7-21131FC76711}"/>
    <cellStyle name="Normal 4 2 2 2 2 12" xfId="24466" xr:uid="{2675B592-A58D-4B77-8B94-8676EAB45A3C}"/>
    <cellStyle name="Normal 4 2 2 2 2 13" xfId="12483" xr:uid="{0078570A-5EDE-4ACF-8733-E2FB68784F0C}"/>
    <cellStyle name="Normal 4 2 2 2 2 2" xfId="916" xr:uid="{00000000-0005-0000-0000-000046050000}"/>
    <cellStyle name="Normal 4 2 2 2 2 2 10" xfId="13048" xr:uid="{381C7113-683D-43E6-BCCA-0D1F2EB08DFC}"/>
    <cellStyle name="Normal 4 2 2 2 2 2 2" xfId="2764" xr:uid="{00000000-0005-0000-0000-00005A050000}"/>
    <cellStyle name="Normal 4 2 2 2 2 2 2 2" xfId="3277" xr:uid="{00000000-0005-0000-0000-00005B050000}"/>
    <cellStyle name="Normal 4 2 2 2 2 2 2 2 2" xfId="6335" xr:uid="{B8ACEB30-0CE2-4173-B279-A6A7C4B74632}"/>
    <cellStyle name="Normal 4 2 2 2 2 2 2 2 2 2" xfId="27885" xr:uid="{7BD79C04-A0A8-4BF9-BA89-7647764278B8}"/>
    <cellStyle name="Normal 4 2 2 2 2 2 2 2 2 3" xfId="15904" xr:uid="{056C4EB1-52EB-49F9-8A39-8E3104E2BD69}"/>
    <cellStyle name="Normal 4 2 2 2 2 2 2 2 3" xfId="8357" xr:uid="{09D49612-BF5E-42A4-81E7-8D0CF8A45DFB}"/>
    <cellStyle name="Normal 4 2 2 2 2 2 2 2 3 2" xfId="18737" xr:uid="{A3F72BED-15B3-4F0D-B23D-DDE223D168C3}"/>
    <cellStyle name="Normal 4 2 2 2 2 2 2 2 4" xfId="11190" xr:uid="{4F15445F-E254-4744-AFD8-98DD5955A3F6}"/>
    <cellStyle name="Normal 4 2 2 2 2 2 2 2 4 2" xfId="21570" xr:uid="{5720F82A-957C-469D-B4DE-DEA634CA4FF5}"/>
    <cellStyle name="Normal 4 2 2 2 2 2 2 2 5" xfId="25447" xr:uid="{104A3E42-31B4-4435-A191-36A34B559480}"/>
    <cellStyle name="Normal 4 2 2 2 2 2 2 2 6" xfId="13828" xr:uid="{4CB194F4-5771-4E79-8CC9-8C1142B493C0}"/>
    <cellStyle name="Normal 4 2 2 2 2 2 2 3" xfId="4322" xr:uid="{F0596E22-3024-46AE-9601-D6EC0250F4CC}"/>
    <cellStyle name="Normal 4 2 2 2 2 2 2 3 2" xfId="9094" xr:uid="{BA6C2552-E7CD-45EC-8D65-1D81C7C490FD}"/>
    <cellStyle name="Normal 4 2 2 2 2 2 2 3 2 2" xfId="29137" xr:uid="{2ED4F116-AE48-4DD7-B2DC-0FA0ED7D4D2F}"/>
    <cellStyle name="Normal 4 2 2 2 2 2 2 3 2 3" xfId="19474" xr:uid="{E2B1A06E-BC42-48EB-A399-5AD1CF4AFF9A}"/>
    <cellStyle name="Normal 4 2 2 2 2 2 2 3 3" xfId="11927" xr:uid="{7B61F769-7681-4E74-8261-76194DC96EA4}"/>
    <cellStyle name="Normal 4 2 2 2 2 2 2 3 3 2" xfId="22307" xr:uid="{4B15C1DE-14C7-47ED-B545-930AF3BE57FD}"/>
    <cellStyle name="Normal 4 2 2 2 2 2 2 3 4" xfId="23970" xr:uid="{E14D23FD-4C6E-4A17-BDB4-4BC1E4323E26}"/>
    <cellStyle name="Normal 4 2 2 2 2 2 2 3 5" xfId="16641" xr:uid="{55064A3D-6723-44F9-BCAC-D31647776C51}"/>
    <cellStyle name="Normal 4 2 2 2 2 2 2 4" xfId="5982" xr:uid="{2D391F71-8852-498E-919B-1BC4D82E05D1}"/>
    <cellStyle name="Normal 4 2 2 2 2 2 2 4 2" xfId="28158" xr:uid="{47AFD2F5-31E0-4592-8088-089B9256271A}"/>
    <cellStyle name="Normal 4 2 2 2 2 2 2 4 3" xfId="15435" xr:uid="{85ED1564-DEA1-4D4E-86E0-9F3C30586B03}"/>
    <cellStyle name="Normal 4 2 2 2 2 2 2 5" xfId="7888" xr:uid="{3BEDB544-4F3A-460B-8604-4A7F80F80213}"/>
    <cellStyle name="Normal 4 2 2 2 2 2 2 5 2" xfId="18268" xr:uid="{7403030F-0C12-4503-9663-025B88F1465A}"/>
    <cellStyle name="Normal 4 2 2 2 2 2 2 6" xfId="10721" xr:uid="{D4E14310-DBD6-45F8-8432-B1F4E22B2EE9}"/>
    <cellStyle name="Normal 4 2 2 2 2 2 2 6 2" xfId="21101" xr:uid="{863C0D28-CD95-4B89-AD02-44CE4C7F79C9}"/>
    <cellStyle name="Normal 4 2 2 2 2 2 2 7" xfId="24428" xr:uid="{51103B87-10AF-43AF-9352-1EA17A854C2C}"/>
    <cellStyle name="Normal 4 2 2 2 2 2 2 8" xfId="13212" xr:uid="{8F923523-AF98-4C51-8FCF-0A238C899859}"/>
    <cellStyle name="Normal 4 2 2 2 2 2 3" xfId="3278" xr:uid="{00000000-0005-0000-0000-00005C050000}"/>
    <cellStyle name="Normal 4 2 2 2 2 2 3 2" xfId="4503" xr:uid="{C4960D59-ABB2-4263-B98F-3ADF28BD29AD}"/>
    <cellStyle name="Normal 4 2 2 2 2 2 3 2 2" xfId="9275" xr:uid="{5E2E79B0-1FA2-4ACF-9126-695F56DFD9EE}"/>
    <cellStyle name="Normal 4 2 2 2 2 2 3 2 2 2" xfId="19655" xr:uid="{FEECDFFA-5CAD-446C-B6DB-9EC0ACAF8C97}"/>
    <cellStyle name="Normal 4 2 2 2 2 2 3 2 3" xfId="12108" xr:uid="{C4879C75-18E5-4C23-8AF2-EA7F4561FCE3}"/>
    <cellStyle name="Normal 4 2 2 2 2 2 3 2 3 2" xfId="22488" xr:uid="{B343FD7E-829C-402E-B665-34829A6EF2A0}"/>
    <cellStyle name="Normal 4 2 2 2 2 2 3 2 4" xfId="26757" xr:uid="{D8DF39DE-DEBC-4B6D-BF97-3D569CC19CCF}"/>
    <cellStyle name="Normal 4 2 2 2 2 2 3 2 5" xfId="16822" xr:uid="{8D6CD8B5-B9D3-4D1A-932C-4FDA296EAACE}"/>
    <cellStyle name="Normal 4 2 2 2 2 2 3 3" xfId="6336" xr:uid="{3D22DF39-A235-4A42-AC45-2DFC73B9B481}"/>
    <cellStyle name="Normal 4 2 2 2 2 2 3 3 2" xfId="15905" xr:uid="{20EFF842-34D6-413B-A22E-5B91EEB0AD2A}"/>
    <cellStyle name="Normal 4 2 2 2 2 2 3 4" xfId="8358" xr:uid="{B62D4CB3-E43D-4F06-8BB2-4ED8C9FE06BC}"/>
    <cellStyle name="Normal 4 2 2 2 2 2 3 4 2" xfId="18738" xr:uid="{D52C76AA-AA51-4268-BE14-158A9A6BBDFF}"/>
    <cellStyle name="Normal 4 2 2 2 2 2 3 5" xfId="11191" xr:uid="{3E981503-59DE-4E02-9232-C87B1235CD5D}"/>
    <cellStyle name="Normal 4 2 2 2 2 2 3 5 2" xfId="21571" xr:uid="{44313A65-735C-4B6F-9E3D-EC1D47FD9835}"/>
    <cellStyle name="Normal 4 2 2 2 2 2 3 6" xfId="23991" xr:uid="{A66FD1E4-2484-479A-8073-731C626FE251}"/>
    <cellStyle name="Normal 4 2 2 2 2 2 3 7" xfId="13829" xr:uid="{7F59F0FA-9FEF-403D-A242-D34BDDD37F66}"/>
    <cellStyle name="Normal 4 2 2 2 2 2 4" xfId="3276" xr:uid="{00000000-0005-0000-0000-00005D050000}"/>
    <cellStyle name="Normal 4 2 2 2 2 2 4 2" xfId="6334" xr:uid="{7A735161-B8C5-44A4-A4CE-A5FEEF41D92B}"/>
    <cellStyle name="Normal 4 2 2 2 2 2 4 2 2" xfId="26630" xr:uid="{6DAB9FC2-EFC9-4B64-AED0-A9FEE05D1429}"/>
    <cellStyle name="Normal 4 2 2 2 2 2 4 2 3" xfId="15903" xr:uid="{82A4BE76-6424-490A-BAD3-E9981441ADFF}"/>
    <cellStyle name="Normal 4 2 2 2 2 2 4 3" xfId="8356" xr:uid="{C0A69965-9CE8-4AAD-90D3-8CD6D399852A}"/>
    <cellStyle name="Normal 4 2 2 2 2 2 4 3 2" xfId="18736" xr:uid="{F02D0328-7796-4150-9617-E54D067863F7}"/>
    <cellStyle name="Normal 4 2 2 2 2 2 4 4" xfId="11189" xr:uid="{DA82A739-2A85-4F7E-93B4-0A10E74E95B8}"/>
    <cellStyle name="Normal 4 2 2 2 2 2 4 4 2" xfId="21569" xr:uid="{2ADCF35A-5C13-4FBF-9683-A53E1D794BB6}"/>
    <cellStyle name="Normal 4 2 2 2 2 2 4 5" xfId="24754" xr:uid="{E3ED486C-C073-4F6D-924E-826C33313BA5}"/>
    <cellStyle name="Normal 4 2 2 2 2 2 4 6" xfId="13827" xr:uid="{D7B5A615-11BF-4D15-A925-307EF0939938}"/>
    <cellStyle name="Normal 4 2 2 2 2 2 5" xfId="4247" xr:uid="{CC6D375D-BD4D-40F5-9C57-7D2555740F5E}"/>
    <cellStyle name="Normal 4 2 2 2 2 2 5 2" xfId="9019" xr:uid="{4DC7DB8F-38A3-4B33-A67C-CF99CC9D11EE}"/>
    <cellStyle name="Normal 4 2 2 2 2 2 5 2 2" xfId="29090" xr:uid="{91B21A91-3A94-4F37-A8DC-9EB5B6AD36FC}"/>
    <cellStyle name="Normal 4 2 2 2 2 2 5 2 3" xfId="19399" xr:uid="{5CD80ABA-E1E9-4602-8258-8E1497F69587}"/>
    <cellStyle name="Normal 4 2 2 2 2 2 5 3" xfId="11852" xr:uid="{C0EF5E50-5348-49CA-B68D-21DE54DE347E}"/>
    <cellStyle name="Normal 4 2 2 2 2 2 5 3 2" xfId="22232" xr:uid="{91C55B56-521E-473A-B31D-860E68AB3DC2}"/>
    <cellStyle name="Normal 4 2 2 2 2 2 5 4" xfId="25469" xr:uid="{28BA4A29-AD1A-4A54-AE20-AEB3BC2E7175}"/>
    <cellStyle name="Normal 4 2 2 2 2 2 5 5" xfId="16566" xr:uid="{943696B2-CEE6-4E22-B067-25005356976F}"/>
    <cellStyle name="Normal 4 2 2 2 2 2 6" xfId="5220" xr:uid="{8D425C41-DB49-4C08-8292-EEBA558AED65}"/>
    <cellStyle name="Normal 4 2 2 2 2 2 6 2" xfId="26102" xr:uid="{3797F20E-714F-47D7-AABA-4F2A42BBC04D}"/>
    <cellStyle name="Normal 4 2 2 2 2 2 6 3" xfId="14518" xr:uid="{1EF54C17-758F-4721-881E-32B942577160}"/>
    <cellStyle name="Normal 4 2 2 2 2 2 7" xfId="6971" xr:uid="{4D95FE9B-573B-4455-80C7-E879AF30CE0A}"/>
    <cellStyle name="Normal 4 2 2 2 2 2 7 2" xfId="17351" xr:uid="{5E91A820-70D7-4845-B9B2-02D632E906BC}"/>
    <cellStyle name="Normal 4 2 2 2 2 2 8" xfId="9804" xr:uid="{6435EA55-4A57-4026-BBFE-853758CC3F04}"/>
    <cellStyle name="Normal 4 2 2 2 2 2 8 2" xfId="20184" xr:uid="{0040778D-3436-4031-B47B-7043A6EDC977}"/>
    <cellStyle name="Normal 4 2 2 2 2 2 9" xfId="22804" xr:uid="{405BFEED-439C-4ECB-9DD2-C937295F820A}"/>
    <cellStyle name="Normal 4 2 2 2 2 3" xfId="2763" xr:uid="{00000000-0005-0000-0000-00005E050000}"/>
    <cellStyle name="Normal 4 2 2 2 2 3 2" xfId="3279" xr:uid="{00000000-0005-0000-0000-00005F050000}"/>
    <cellStyle name="Normal 4 2 2 2 2 3 2 2" xfId="6337" xr:uid="{6F599886-50AC-44C8-BB63-387A109B2C0C}"/>
    <cellStyle name="Normal 4 2 2 2 2 3 2 2 2" xfId="28293" xr:uid="{C3D29537-2C39-45E4-9B83-9A7C9FBB291E}"/>
    <cellStyle name="Normal 4 2 2 2 2 3 2 2 3" xfId="15906" xr:uid="{12E46451-17A2-49E9-B949-BA87973F3990}"/>
    <cellStyle name="Normal 4 2 2 2 2 3 2 3" xfId="8359" xr:uid="{CAAA5857-6B10-4F1C-BD3B-47F91B744DDD}"/>
    <cellStyle name="Normal 4 2 2 2 2 3 2 3 2" xfId="18739" xr:uid="{366D2C2C-2663-4830-93C1-A3A75DC980BA}"/>
    <cellStyle name="Normal 4 2 2 2 2 3 2 4" xfId="11192" xr:uid="{AF994CEA-8DDC-4B2D-8F5B-4191DA0CEAA3}"/>
    <cellStyle name="Normal 4 2 2 2 2 3 2 4 2" xfId="21572" xr:uid="{3E972101-8543-4643-99BC-C2BC9EA6E181}"/>
    <cellStyle name="Normal 4 2 2 2 2 3 2 5" xfId="23818" xr:uid="{8317A978-06D6-47EF-A1A5-03A902BCAEFE}"/>
    <cellStyle name="Normal 4 2 2 2 2 3 2 6" xfId="13830" xr:uid="{33CB82B1-B3D6-4C39-97FB-08508AEE9FCB}"/>
    <cellStyle name="Normal 4 2 2 2 2 3 3" xfId="4321" xr:uid="{C3395475-EFDB-4698-84AF-97E8EB448CA9}"/>
    <cellStyle name="Normal 4 2 2 2 2 3 3 2" xfId="9093" xr:uid="{064CBE81-A934-4A21-A818-105ED985EC0D}"/>
    <cellStyle name="Normal 4 2 2 2 2 3 3 2 2" xfId="29136" xr:uid="{00C57CEC-F247-4291-9634-6F04CED5819E}"/>
    <cellStyle name="Normal 4 2 2 2 2 3 3 2 3" xfId="19473" xr:uid="{B03D30EE-5FE1-497E-A5A7-ADF8B01A2439}"/>
    <cellStyle name="Normal 4 2 2 2 2 3 3 3" xfId="11926" xr:uid="{E304E41F-6D35-4010-8A1E-A3B506FC073C}"/>
    <cellStyle name="Normal 4 2 2 2 2 3 3 3 2" xfId="22306" xr:uid="{1CCC0997-75C1-4453-B046-2440FA702C06}"/>
    <cellStyle name="Normal 4 2 2 2 2 3 3 4" xfId="23904" xr:uid="{331EDECF-7D60-4CE5-A477-CF6F841D8940}"/>
    <cellStyle name="Normal 4 2 2 2 2 3 3 5" xfId="16640" xr:uid="{DC8E110D-2CDC-4699-92F3-98582196137E}"/>
    <cellStyle name="Normal 4 2 2 2 2 3 4" xfId="5981" xr:uid="{82511949-F407-4787-AB88-3B911D3733BD}"/>
    <cellStyle name="Normal 4 2 2 2 2 3 4 2" xfId="28544" xr:uid="{567136AE-C2C4-4AD1-97D8-639A684F147D}"/>
    <cellStyle name="Normal 4 2 2 2 2 3 4 3" xfId="15434" xr:uid="{74A6AA41-E4EB-43E7-9C1E-5328428D32C7}"/>
    <cellStyle name="Normal 4 2 2 2 2 3 5" xfId="7887" xr:uid="{DE58D20C-2F88-4D7D-BD01-3512CBDC095E}"/>
    <cellStyle name="Normal 4 2 2 2 2 3 5 2" xfId="18267" xr:uid="{184D57AF-D37C-42E0-A9BF-D97A730CC4A5}"/>
    <cellStyle name="Normal 4 2 2 2 2 3 6" xfId="10720" xr:uid="{0B4729B8-3E78-47E4-A1D3-CC04345AB3EF}"/>
    <cellStyle name="Normal 4 2 2 2 2 3 6 2" xfId="21100" xr:uid="{3D377C8A-6FB9-41F2-BFA6-AE9A8EB3742C}"/>
    <cellStyle name="Normal 4 2 2 2 2 3 7" xfId="23861" xr:uid="{6D28C593-A7B1-439A-855E-26108A25625D}"/>
    <cellStyle name="Normal 4 2 2 2 2 3 8" xfId="13211" xr:uid="{2F74BFD1-832B-4EDB-8525-BB152BCEF047}"/>
    <cellStyle name="Normal 4 2 2 2 2 4" xfId="3280" xr:uid="{00000000-0005-0000-0000-000060050000}"/>
    <cellStyle name="Normal 4 2 2 2 2 4 2" xfId="4504" xr:uid="{A423A57F-4B31-4ABC-94E5-261B442008F4}"/>
    <cellStyle name="Normal 4 2 2 2 2 4 2 2" xfId="9276" xr:uid="{01125D3C-A911-41C1-A52A-E9713F0CA091}"/>
    <cellStyle name="Normal 4 2 2 2 2 4 2 2 2" xfId="19656" xr:uid="{4EAFBCB5-9E0A-4E27-87FE-F6B6E7A1E05A}"/>
    <cellStyle name="Normal 4 2 2 2 2 4 2 3" xfId="12109" xr:uid="{0C9A767A-4E2E-44B8-83BE-81C71939CEFE}"/>
    <cellStyle name="Normal 4 2 2 2 2 4 2 3 2" xfId="22489" xr:uid="{2A927B39-6FD2-4FF0-AB17-9AE29384958F}"/>
    <cellStyle name="Normal 4 2 2 2 2 4 2 4" xfId="27941" xr:uid="{7426BC20-4997-46FE-BA4F-2F944E01A8DB}"/>
    <cellStyle name="Normal 4 2 2 2 2 4 2 5" xfId="16823" xr:uid="{95E11B15-F74B-4978-B820-74FD92A3F434}"/>
    <cellStyle name="Normal 4 2 2 2 2 4 3" xfId="6338" xr:uid="{FF70B162-4850-4388-B5CA-EEFAEB34D3E2}"/>
    <cellStyle name="Normal 4 2 2 2 2 4 3 2" xfId="15907" xr:uid="{C215E602-59B2-4BC4-B2B0-158367296468}"/>
    <cellStyle name="Normal 4 2 2 2 2 4 4" xfId="8360" xr:uid="{A19C8D5D-4DAD-4D76-AEEE-A5DC9E9F75B7}"/>
    <cellStyle name="Normal 4 2 2 2 2 4 4 2" xfId="18740" xr:uid="{A805E533-3D68-46DF-A972-069B1DB12A96}"/>
    <cellStyle name="Normal 4 2 2 2 2 4 5" xfId="11193" xr:uid="{1E7601FC-DD29-49F5-AE25-E5EF8894E07D}"/>
    <cellStyle name="Normal 4 2 2 2 2 4 5 2" xfId="21573" xr:uid="{78D30B21-FCE6-4C62-B0A2-8757813E3BA7}"/>
    <cellStyle name="Normal 4 2 2 2 2 4 6" xfId="23533" xr:uid="{98E53F46-CB64-45E1-84CB-035C4715276C}"/>
    <cellStyle name="Normal 4 2 2 2 2 4 7" xfId="13831" xr:uid="{F6122276-2D32-4C10-8C43-5F49D34D894B}"/>
    <cellStyle name="Normal 4 2 2 2 2 5" xfId="3275" xr:uid="{00000000-0005-0000-0000-000061050000}"/>
    <cellStyle name="Normal 4 2 2 2 2 5 2" xfId="6333" xr:uid="{60F73424-790C-46E1-B5C6-885A1AF07FF6}"/>
    <cellStyle name="Normal 4 2 2 2 2 5 2 2" xfId="27999" xr:uid="{8BC18318-709F-4054-902A-E7AE5D25BFF9}"/>
    <cellStyle name="Normal 4 2 2 2 2 5 2 3" xfId="15902" xr:uid="{9C0574D4-FB05-4BD5-826A-8C05666DCD78}"/>
    <cellStyle name="Normal 4 2 2 2 2 5 3" xfId="8355" xr:uid="{CD849E83-F7D1-4A92-955F-9C1A6644143D}"/>
    <cellStyle name="Normal 4 2 2 2 2 5 3 2" xfId="18735" xr:uid="{4F487EA7-6651-4245-BF24-630B16ED073B}"/>
    <cellStyle name="Normal 4 2 2 2 2 5 4" xfId="11188" xr:uid="{D225D92F-E41F-42B4-B89D-25457A02BFCA}"/>
    <cellStyle name="Normal 4 2 2 2 2 5 4 2" xfId="21568" xr:uid="{12619C35-F315-4D9D-A84E-273D6CC5238A}"/>
    <cellStyle name="Normal 4 2 2 2 2 5 5" xfId="24251" xr:uid="{A296CF64-4476-444F-98F6-78180AB82126}"/>
    <cellStyle name="Normal 4 2 2 2 2 5 6" xfId="13826" xr:uid="{5FE98964-64C5-40FC-87C7-397116A3E87B}"/>
    <cellStyle name="Normal 4 2 2 2 2 6" xfId="2557" xr:uid="{00000000-0005-0000-0000-000062050000}"/>
    <cellStyle name="Normal 4 2 2 2 2 6 2" xfId="5827" xr:uid="{0DF684C7-764C-4AAC-8CD8-14201A6C6590}"/>
    <cellStyle name="Normal 4 2 2 2 2 6 2 2" xfId="27215" xr:uid="{0B025752-5132-41E9-99B4-38149AF0795A}"/>
    <cellStyle name="Normal 4 2 2 2 2 6 2 3" xfId="15229" xr:uid="{58068AC9-58D3-461F-BB08-9F9B2240891D}"/>
    <cellStyle name="Normal 4 2 2 2 2 6 3" xfId="7682" xr:uid="{230B2416-A2F5-44E7-8B0D-FE6882FF5675}"/>
    <cellStyle name="Normal 4 2 2 2 2 6 3 2" xfId="18062" xr:uid="{CC6576D4-B509-4518-9ED6-F821A660E7F9}"/>
    <cellStyle name="Normal 4 2 2 2 2 6 4" xfId="10515" xr:uid="{FDB8EBD0-01F4-4E5C-A1B8-6FB6E9030363}"/>
    <cellStyle name="Normal 4 2 2 2 2 6 4 2" xfId="20895" xr:uid="{7CF60288-1231-484C-BDA0-74CA89989A7F}"/>
    <cellStyle name="Normal 4 2 2 2 2 6 5" xfId="24946" xr:uid="{20493766-E88B-4D6A-BA0E-13FDFE62A073}"/>
    <cellStyle name="Normal 4 2 2 2 2 6 6" xfId="12945" xr:uid="{8A840297-6404-4D8D-BFD8-B0944E3D8CE5}"/>
    <cellStyle name="Normal 4 2 2 2 2 7" xfId="2251" xr:uid="{00000000-0005-0000-0000-000058050000}"/>
    <cellStyle name="Normal 4 2 2 2 2 7 2" xfId="7378" xr:uid="{6254E648-DD1A-4488-82E8-25A0BE964A06}"/>
    <cellStyle name="Normal 4 2 2 2 2 7 2 2" xfId="17758" xr:uid="{52AE3BC1-BB63-4E5C-BE16-6713D509A65E}"/>
    <cellStyle name="Normal 4 2 2 2 2 7 3" xfId="10211" xr:uid="{1E482F3D-96F8-440C-BE60-A80086D8B3A8}"/>
    <cellStyle name="Normal 4 2 2 2 2 7 3 2" xfId="20591" xr:uid="{6CC03342-5797-44F3-996E-B8275468CEDF}"/>
    <cellStyle name="Normal 4 2 2 2 2 7 4" xfId="22789" xr:uid="{9BCF720B-752D-48A4-9E53-8CFF0F96D762}"/>
    <cellStyle name="Normal 4 2 2 2 2 7 5" xfId="14925" xr:uid="{0FBE1125-EB6C-4287-97AB-777916CFB58B}"/>
    <cellStyle name="Normal 4 2 2 2 2 8" xfId="3802" xr:uid="{24DA41A7-685F-424A-BFC2-2BBAB9FDCAE4}"/>
    <cellStyle name="Normal 4 2 2 2 2 8 2" xfId="8638" xr:uid="{EE91C2E1-CEEC-4FA3-B153-68C755A4A508}"/>
    <cellStyle name="Normal 4 2 2 2 2 8 2 2" xfId="19018" xr:uid="{592F2261-B02C-4FA5-B080-1625E0E8FD5F}"/>
    <cellStyle name="Normal 4 2 2 2 2 8 3" xfId="11471" xr:uid="{3B65E4CB-832D-49D9-97A9-556C3AFB1965}"/>
    <cellStyle name="Normal 4 2 2 2 2 8 3 2" xfId="21851" xr:uid="{E01C12FF-0186-410A-A58F-A8D094EE9F31}"/>
    <cellStyle name="Normal 4 2 2 2 2 8 4" xfId="16185" xr:uid="{16C9592A-6A5B-4535-B26D-DF226ACE4CCA}"/>
    <cellStyle name="Normal 4 2 2 2 2 9" xfId="5219" xr:uid="{098FB361-0977-449C-A54A-751652BABDB3}"/>
    <cellStyle name="Normal 4 2 2 2 2 9 2" xfId="14517" xr:uid="{6C2C943B-1F73-4481-B253-8FC5292D5710}"/>
    <cellStyle name="Normal 4 2 2 2 3" xfId="917" xr:uid="{00000000-0005-0000-0000-000047050000}"/>
    <cellStyle name="Normal 4 2 2 2 3 10" xfId="9805" xr:uid="{47D7B61C-4B5F-48EF-AE2A-F6164E629AC3}"/>
    <cellStyle name="Normal 4 2 2 2 3 10 2" xfId="20185" xr:uid="{D188C3D8-E33C-44DA-A6D5-05210E795B88}"/>
    <cellStyle name="Normal 4 2 2 2 3 11" xfId="23764" xr:uid="{1FA630D4-DC6C-4FED-822C-365CE5A7D548}"/>
    <cellStyle name="Normal 4 2 2 2 3 12" xfId="12583" xr:uid="{56C1FD10-DAD2-4CAA-A17F-5A72D2C2C2C9}"/>
    <cellStyle name="Normal 4 2 2 2 3 2" xfId="2765" xr:uid="{00000000-0005-0000-0000-000064050000}"/>
    <cellStyle name="Normal 4 2 2 2 3 2 2" xfId="3282" xr:uid="{00000000-0005-0000-0000-000065050000}"/>
    <cellStyle name="Normal 4 2 2 2 3 2 2 2" xfId="6340" xr:uid="{23D571E8-0208-4D73-98AA-0AAC948AC8F0}"/>
    <cellStyle name="Normal 4 2 2 2 3 2 2 2 2" xfId="28085" xr:uid="{5BC5DC13-3946-4B4D-95D2-B4BCFDD9D2AE}"/>
    <cellStyle name="Normal 4 2 2 2 3 2 2 2 3" xfId="15909" xr:uid="{08EA4DAE-CBBF-42F3-991F-65568DD9D8C9}"/>
    <cellStyle name="Normal 4 2 2 2 3 2 2 3" xfId="8362" xr:uid="{5209D608-A312-4385-A725-D938A6D35EC6}"/>
    <cellStyle name="Normal 4 2 2 2 3 2 2 3 2" xfId="18742" xr:uid="{D9A02B23-C4B8-47F7-9E8B-68A9D5E2F43D}"/>
    <cellStyle name="Normal 4 2 2 2 3 2 2 4" xfId="11195" xr:uid="{9F13AB9E-7EC7-4554-AB2B-4E151B9AA314}"/>
    <cellStyle name="Normal 4 2 2 2 3 2 2 4 2" xfId="21575" xr:uid="{4EC84CC0-3C85-4F09-8318-6F62D9478C5A}"/>
    <cellStyle name="Normal 4 2 2 2 3 2 2 5" xfId="24053" xr:uid="{CB7E155F-202C-4244-8B23-502BD8CB1D41}"/>
    <cellStyle name="Normal 4 2 2 2 3 2 2 6" xfId="13833" xr:uid="{6E75D810-67ED-4B4C-8F20-A0E3D6FECAFB}"/>
    <cellStyle name="Normal 4 2 2 2 3 2 3" xfId="4323" xr:uid="{4FABEAB4-BFF2-4733-B2E3-5947C5455FC7}"/>
    <cellStyle name="Normal 4 2 2 2 3 2 3 2" xfId="9095" xr:uid="{640A9CF6-988B-43DD-9C1D-13B8166CF6A6}"/>
    <cellStyle name="Normal 4 2 2 2 3 2 3 2 2" xfId="29138" xr:uid="{ED13436E-3563-44D4-B170-08A5FAEABBCA}"/>
    <cellStyle name="Normal 4 2 2 2 3 2 3 2 3" xfId="19475" xr:uid="{DA1B4311-E792-4739-AAF3-B687F4D4F731}"/>
    <cellStyle name="Normal 4 2 2 2 3 2 3 3" xfId="11928" xr:uid="{B2075360-9661-4E49-A14A-B7FF820019B4}"/>
    <cellStyle name="Normal 4 2 2 2 3 2 3 3 2" xfId="22308" xr:uid="{3ED2E095-0567-4CF4-A874-D928FDC61044}"/>
    <cellStyle name="Normal 4 2 2 2 3 2 3 4" xfId="24001" xr:uid="{E80D8598-27AE-4BB1-93E8-53F0FDEABD7D}"/>
    <cellStyle name="Normal 4 2 2 2 3 2 3 5" xfId="16642" xr:uid="{77361467-D4BA-4CAE-AEE8-26900A67AE3F}"/>
    <cellStyle name="Normal 4 2 2 2 3 2 4" xfId="5983" xr:uid="{C72175AA-C9EA-4F44-8B5C-0438F0FD2F0B}"/>
    <cellStyle name="Normal 4 2 2 2 3 2 4 2" xfId="26191" xr:uid="{5C3FD90B-B17F-43D9-BD17-983240DFCE39}"/>
    <cellStyle name="Normal 4 2 2 2 3 2 4 3" xfId="15436" xr:uid="{27BBE414-D942-48C6-9663-F4403ACCD803}"/>
    <cellStyle name="Normal 4 2 2 2 3 2 5" xfId="7889" xr:uid="{41896ECE-885C-4CE2-8060-2565205E09B1}"/>
    <cellStyle name="Normal 4 2 2 2 3 2 5 2" xfId="18269" xr:uid="{65AEFC6B-78E4-4DB4-A21E-9056ED9F7F28}"/>
    <cellStyle name="Normal 4 2 2 2 3 2 6" xfId="10722" xr:uid="{FCBF7084-238B-4855-B8E2-AAD00D84AC09}"/>
    <cellStyle name="Normal 4 2 2 2 3 2 6 2" xfId="21102" xr:uid="{2774C62D-697B-41CD-9CAE-8906AD8BD80D}"/>
    <cellStyle name="Normal 4 2 2 2 3 2 7" xfId="24601" xr:uid="{23407B31-2950-4252-B410-1E954824E197}"/>
    <cellStyle name="Normal 4 2 2 2 3 2 8" xfId="13213" xr:uid="{8A13A376-05AC-4A95-9E3A-B70CB94A17E3}"/>
    <cellStyle name="Normal 4 2 2 2 3 3" xfId="3283" xr:uid="{00000000-0005-0000-0000-000066050000}"/>
    <cellStyle name="Normal 4 2 2 2 3 3 2" xfId="4505" xr:uid="{B51A62CE-E34A-4E74-9C18-46C2C94512CA}"/>
    <cellStyle name="Normal 4 2 2 2 3 3 2 2" xfId="9277" xr:uid="{2CCC404B-302C-4853-908C-10864B09B373}"/>
    <cellStyle name="Normal 4 2 2 2 3 3 2 2 2" xfId="29258" xr:uid="{A03F0689-EB93-4231-8FD5-B048413C71AC}"/>
    <cellStyle name="Normal 4 2 2 2 3 3 2 2 3" xfId="19657" xr:uid="{889C5688-D942-4CF4-92A9-4775679CC015}"/>
    <cellStyle name="Normal 4 2 2 2 3 3 2 3" xfId="12110" xr:uid="{9055429D-ECF7-46AB-9299-2C04CEFF549E}"/>
    <cellStyle name="Normal 4 2 2 2 3 3 2 3 2" xfId="22490" xr:uid="{B1D25EE4-F4B9-4EEE-BBE8-2F5C3345CEF8}"/>
    <cellStyle name="Normal 4 2 2 2 3 3 2 4" xfId="25059" xr:uid="{38AD75FE-55CD-4010-BCC9-A1FAA2F90A67}"/>
    <cellStyle name="Normal 4 2 2 2 3 3 2 5" xfId="16824" xr:uid="{2A67E511-EDDD-4A20-9C27-078451C900C7}"/>
    <cellStyle name="Normal 4 2 2 2 3 3 3" xfId="6341" xr:uid="{63CF34C2-9C02-4748-BD86-E2B2E19C348A}"/>
    <cellStyle name="Normal 4 2 2 2 3 3 3 2" xfId="26158" xr:uid="{8280DF36-EEE6-491A-9D09-664698192FC7}"/>
    <cellStyle name="Normal 4 2 2 2 3 3 3 3" xfId="15910" xr:uid="{34FDF884-0B17-49C1-BACF-F02E078DE7F8}"/>
    <cellStyle name="Normal 4 2 2 2 3 3 4" xfId="8363" xr:uid="{343CF02A-958B-4B44-8833-A4B600F0E7EC}"/>
    <cellStyle name="Normal 4 2 2 2 3 3 4 2" xfId="18743" xr:uid="{C508E7EE-F3B7-434D-BEF2-A9B5219E428B}"/>
    <cellStyle name="Normal 4 2 2 2 3 3 5" xfId="11196" xr:uid="{CD0BAF0A-1603-43A8-BCA6-7C56D9B4F913}"/>
    <cellStyle name="Normal 4 2 2 2 3 3 5 2" xfId="21576" xr:uid="{EF6C10FF-43B8-4280-B1FA-DF459CAE5F5E}"/>
    <cellStyle name="Normal 4 2 2 2 3 3 6" xfId="25017" xr:uid="{12EB2416-BD58-454B-9959-18E03C063F32}"/>
    <cellStyle name="Normal 4 2 2 2 3 3 7" xfId="13834" xr:uid="{CB5DEEED-B8EE-485A-9634-C2434881B8F5}"/>
    <cellStyle name="Normal 4 2 2 2 3 4" xfId="3281" xr:uid="{00000000-0005-0000-0000-000067050000}"/>
    <cellStyle name="Normal 4 2 2 2 3 4 2" xfId="6339" xr:uid="{84906B7B-D4F1-47A1-ABC3-A02A1312675E}"/>
    <cellStyle name="Normal 4 2 2 2 3 4 2 2" xfId="26646" xr:uid="{2C145300-C97C-4971-BF83-8398451F4330}"/>
    <cellStyle name="Normal 4 2 2 2 3 4 2 3" xfId="15908" xr:uid="{75841195-DF04-4BA5-82DE-9684B1D713F6}"/>
    <cellStyle name="Normal 4 2 2 2 3 4 3" xfId="8361" xr:uid="{AC708855-A337-4B62-A848-0B24072AFEEF}"/>
    <cellStyle name="Normal 4 2 2 2 3 4 3 2" xfId="18741" xr:uid="{0E1C300D-5ABE-4497-B2C7-47C2748CE773}"/>
    <cellStyle name="Normal 4 2 2 2 3 4 4" xfId="11194" xr:uid="{92CF7EB8-8E4F-4F3D-81F3-11FF89BB63E3}"/>
    <cellStyle name="Normal 4 2 2 2 3 4 4 2" xfId="21574" xr:uid="{19C844FD-E66B-4B11-A942-0C0DFBE1AA29}"/>
    <cellStyle name="Normal 4 2 2 2 3 4 5" xfId="24916" xr:uid="{11FE66E9-72D7-4C23-867F-9FD3DA77D68A}"/>
    <cellStyle name="Normal 4 2 2 2 3 4 6" xfId="13832" xr:uid="{ADE1AFF2-8C1A-4670-BFA5-266DCD9E2748}"/>
    <cellStyle name="Normal 4 2 2 2 3 5" xfId="2600" xr:uid="{00000000-0005-0000-0000-000068050000}"/>
    <cellStyle name="Normal 4 2 2 2 3 5 2" xfId="5865" xr:uid="{83688F7B-15CE-4845-A4A9-062CEA153E02}"/>
    <cellStyle name="Normal 4 2 2 2 3 5 2 2" xfId="28038" xr:uid="{66BDFECE-8E62-482C-B315-AAC3B030A9AD}"/>
    <cellStyle name="Normal 4 2 2 2 3 5 2 3" xfId="15272" xr:uid="{DA135101-8362-4D70-B2BA-A90EDCAD79F7}"/>
    <cellStyle name="Normal 4 2 2 2 3 5 3" xfId="7725" xr:uid="{722BF4E1-1CE2-4E31-B297-1429B8FCA87C}"/>
    <cellStyle name="Normal 4 2 2 2 3 5 3 2" xfId="18105" xr:uid="{B88ECCA1-EE4B-4376-B76B-EE8330706F0A}"/>
    <cellStyle name="Normal 4 2 2 2 3 5 4" xfId="10558" xr:uid="{88BE88D3-ECFE-4943-A802-391E49668A93}"/>
    <cellStyle name="Normal 4 2 2 2 3 5 4 2" xfId="20938" xr:uid="{16CB8B2A-B38A-40C8-86CD-E0877DEE8032}"/>
    <cellStyle name="Normal 4 2 2 2 3 5 5" xfId="25356" xr:uid="{0EE88708-E060-41B8-818F-1CF83BF59345}"/>
    <cellStyle name="Normal 4 2 2 2 3 5 6" xfId="12988" xr:uid="{4073137C-AB90-4AC6-B6E9-DEA045DBF4FF}"/>
    <cellStyle name="Normal 4 2 2 2 3 6" xfId="2349" xr:uid="{00000000-0005-0000-0000-000063050000}"/>
    <cellStyle name="Normal 4 2 2 2 3 6 2" xfId="7476" xr:uid="{225E50F3-147D-4227-B435-E86D71DD914B}"/>
    <cellStyle name="Normal 4 2 2 2 3 6 2 2" xfId="17856" xr:uid="{DD96CC2C-E349-4109-910F-25D613F735DA}"/>
    <cellStyle name="Normal 4 2 2 2 3 6 3" xfId="10309" xr:uid="{67DC567D-8371-4415-9382-97D6CD20ED76}"/>
    <cellStyle name="Normal 4 2 2 2 3 6 3 2" xfId="20689" xr:uid="{A9BB8DD5-D192-499E-AC36-22D30AAA30D7}"/>
    <cellStyle name="Normal 4 2 2 2 3 6 4" xfId="25411" xr:uid="{C30C510D-244E-47DB-8CD0-D58F70CF0CB9}"/>
    <cellStyle name="Normal 4 2 2 2 3 6 5" xfId="15023" xr:uid="{4657A565-7808-4B27-A1D8-8288D0C19352}"/>
    <cellStyle name="Normal 4 2 2 2 3 7" xfId="3879" xr:uid="{E15CBF60-A602-42B3-95FB-FF35C357C80E}"/>
    <cellStyle name="Normal 4 2 2 2 3 7 2" xfId="8711" xr:uid="{ECDC04D8-486B-4194-BB3F-DEAF1FC0A0BB}"/>
    <cellStyle name="Normal 4 2 2 2 3 7 2 2" xfId="19091" xr:uid="{3795D105-2DB6-4577-A405-88F1F3197116}"/>
    <cellStyle name="Normal 4 2 2 2 3 7 3" xfId="11544" xr:uid="{0789174A-1A15-4801-B531-51CDAB9C9C5E}"/>
    <cellStyle name="Normal 4 2 2 2 3 7 3 2" xfId="21924" xr:uid="{6233EBAD-153E-450C-85F9-6C2FB7690721}"/>
    <cellStyle name="Normal 4 2 2 2 3 7 4" xfId="16258" xr:uid="{E432F5C8-8152-420F-97B2-73F079D96A03}"/>
    <cellStyle name="Normal 4 2 2 2 3 8" xfId="5221" xr:uid="{86A7BF5F-C068-4C30-B73F-407DE4B95413}"/>
    <cellStyle name="Normal 4 2 2 2 3 8 2" xfId="14519" xr:uid="{9D8A3E58-18AD-4423-877D-AEAB447B1ABE}"/>
    <cellStyle name="Normal 4 2 2 2 3 9" xfId="6972" xr:uid="{728DC7B3-75EB-41E7-B869-E512F28904D9}"/>
    <cellStyle name="Normal 4 2 2 2 3 9 2" xfId="17352" xr:uid="{9727448C-8D0A-45F4-ABF5-A72216390A5E}"/>
    <cellStyle name="Normal 4 2 2 2 4" xfId="918" xr:uid="{00000000-0005-0000-0000-000048050000}"/>
    <cellStyle name="Normal 4 2 2 2 4 2" xfId="3284" xr:uid="{00000000-0005-0000-0000-00006A050000}"/>
    <cellStyle name="Normal 4 2 2 2 4 2 2" xfId="6342" xr:uid="{C4B46A48-1CA9-4BE2-8607-B3BB86308C02}"/>
    <cellStyle name="Normal 4 2 2 2 4 2 2 2" xfId="27136" xr:uid="{9F1F8244-E3A0-411C-A856-32B4C10DF939}"/>
    <cellStyle name="Normal 4 2 2 2 4 2 2 3" xfId="15911" xr:uid="{6A91B766-9518-4FD0-A550-63A3B3381BDF}"/>
    <cellStyle name="Normal 4 2 2 2 4 2 3" xfId="8364" xr:uid="{BFEB444A-B39A-427F-B850-AD955D810C96}"/>
    <cellStyle name="Normal 4 2 2 2 4 2 3 2" xfId="18744" xr:uid="{E249B219-2AFA-47BD-8707-2135478E115B}"/>
    <cellStyle name="Normal 4 2 2 2 4 2 4" xfId="11197" xr:uid="{290D993C-746C-436D-9BCC-EB5510327F57}"/>
    <cellStyle name="Normal 4 2 2 2 4 2 4 2" xfId="21577" xr:uid="{721941F7-07FA-487B-94A7-208AF6FD6CE7}"/>
    <cellStyle name="Normal 4 2 2 2 4 2 5" xfId="25408" xr:uid="{E82479EF-244A-4211-8851-32C1278A617F}"/>
    <cellStyle name="Normal 4 2 2 2 4 2 6" xfId="13835" xr:uid="{26738D8C-7092-4F23-9798-02C9AA1BC30E}"/>
    <cellStyle name="Normal 4 2 2 2 4 3" xfId="2762" xr:uid="{00000000-0005-0000-0000-00006B050000}"/>
    <cellStyle name="Normal 4 2 2 2 4 3 2" xfId="5980" xr:uid="{F98D6499-6964-458E-9AE0-1B03993E33FA}"/>
    <cellStyle name="Normal 4 2 2 2 4 3 2 2" xfId="28499" xr:uid="{04F6BEF0-094C-48B6-8107-1B362795A795}"/>
    <cellStyle name="Normal 4 2 2 2 4 3 2 3" xfId="15433" xr:uid="{D2312F29-7028-4CF6-8554-2D350BCC4FFB}"/>
    <cellStyle name="Normal 4 2 2 2 4 3 3" xfId="7886" xr:uid="{7CDFBBFC-194A-45A6-B073-04F587ED3E3F}"/>
    <cellStyle name="Normal 4 2 2 2 4 3 3 2" xfId="18266" xr:uid="{EC834A35-9453-4CAF-8950-F802DDB5DC6F}"/>
    <cellStyle name="Normal 4 2 2 2 4 3 4" xfId="10719" xr:uid="{FFBDCC92-C1E4-4C2B-AFAF-FBBADFEBAF62}"/>
    <cellStyle name="Normal 4 2 2 2 4 3 4 2" xfId="21099" xr:uid="{16B084A0-4AE6-498C-8517-15E85C982633}"/>
    <cellStyle name="Normal 4 2 2 2 4 3 5" xfId="24259" xr:uid="{D529CCF3-D1BC-4EC1-95A5-211BF8DDAEEA}"/>
    <cellStyle name="Normal 4 2 2 2 4 3 6" xfId="13210" xr:uid="{F91EB318-9735-4FC2-A7D6-63C57C1DAE43}"/>
    <cellStyle name="Normal 4 2 2 2 4 4" xfId="4179" xr:uid="{09F09E15-871D-4244-890C-93B16B2D3BE3}"/>
    <cellStyle name="Normal 4 2 2 2 4 4 2" xfId="8951" xr:uid="{3C265B06-A5BF-48AD-89A9-2D22F9A5D61E}"/>
    <cellStyle name="Normal 4 2 2 2 4 4 2 2" xfId="19331" xr:uid="{521178AC-315A-4187-A6DA-D40BCC284914}"/>
    <cellStyle name="Normal 4 2 2 2 4 4 3" xfId="11784" xr:uid="{D142966C-F984-4520-B50F-9E4FE6BA102C}"/>
    <cellStyle name="Normal 4 2 2 2 4 4 3 2" xfId="22164" xr:uid="{BDDD4821-8C01-4D78-BB38-35D03234A43C}"/>
    <cellStyle name="Normal 4 2 2 2 4 4 4" xfId="22774" xr:uid="{6B039AF2-98CF-4B6D-96D8-00C613B9D56F}"/>
    <cellStyle name="Normal 4 2 2 2 4 4 5" xfId="16498" xr:uid="{B917C92B-E32B-457D-9BDE-48FA35C389D2}"/>
    <cellStyle name="Normal 4 2 2 2 4 5" xfId="5222" xr:uid="{5C4D6AF4-82E1-41DD-BCC0-3E46B66D7E15}"/>
    <cellStyle name="Normal 4 2 2 2 4 5 2" xfId="14520" xr:uid="{B460FFE8-EBCA-443B-A0C9-5E288F9C981F}"/>
    <cellStyle name="Normal 4 2 2 2 4 6" xfId="6973" xr:uid="{C75A9B51-C5CA-4ADE-84AB-FF4ECCBA604E}"/>
    <cellStyle name="Normal 4 2 2 2 4 6 2" xfId="17353" xr:uid="{869329D5-6304-41A1-949E-A1C36BADE2D0}"/>
    <cellStyle name="Normal 4 2 2 2 4 7" xfId="9806" xr:uid="{A3D628FC-B9AB-4888-8202-144FB0F1C438}"/>
    <cellStyle name="Normal 4 2 2 2 4 7 2" xfId="20186" xr:uid="{3DB03CB8-537F-46DC-B9B9-47CADBD84AB8}"/>
    <cellStyle name="Normal 4 2 2 2 4 8" xfId="24896" xr:uid="{91E13E85-9BCB-4769-8D67-49E29F2EAF30}"/>
    <cellStyle name="Normal 4 2 2 2 4 9" xfId="12741" xr:uid="{9C685099-7178-41A6-87FD-6B656B7C8790}"/>
    <cellStyle name="Normal 4 2 2 2 5" xfId="3285" xr:uid="{00000000-0005-0000-0000-00006C050000}"/>
    <cellStyle name="Normal 4 2 2 2 5 2" xfId="4506" xr:uid="{C38558B0-20A2-4476-87DA-6BFF6065FB72}"/>
    <cellStyle name="Normal 4 2 2 2 5 2 2" xfId="9278" xr:uid="{E0806218-B591-4968-A464-B3CFC314A602}"/>
    <cellStyle name="Normal 4 2 2 2 5 2 2 2" xfId="29259" xr:uid="{CBE4C94A-BFEF-4921-B9D4-BDF3799D9EC4}"/>
    <cellStyle name="Normal 4 2 2 2 5 2 2 3" xfId="19658" xr:uid="{7F52E468-4C7D-4963-8EFE-B305532A9E98}"/>
    <cellStyle name="Normal 4 2 2 2 5 2 3" xfId="12111" xr:uid="{3FA5C244-90D7-448B-A003-E813D33AB845}"/>
    <cellStyle name="Normal 4 2 2 2 5 2 3 2" xfId="22491" xr:uid="{33C03823-B642-4C57-8C16-AAEC2EFF685B}"/>
    <cellStyle name="Normal 4 2 2 2 5 2 4" xfId="23422" xr:uid="{D869F22B-A0AF-40DB-AAF7-0AA930C414B2}"/>
    <cellStyle name="Normal 4 2 2 2 5 2 5" xfId="16825" xr:uid="{956D3CA5-05CC-4296-A22F-A38646B755B3}"/>
    <cellStyle name="Normal 4 2 2 2 5 3" xfId="6343" xr:uid="{EEC73034-AAE7-44A5-BFE4-E5EE8526D30F}"/>
    <cellStyle name="Normal 4 2 2 2 5 3 2" xfId="27663" xr:uid="{F78D3E12-E12D-48EB-9C6A-35C5A4F5082F}"/>
    <cellStyle name="Normal 4 2 2 2 5 3 3" xfId="15912" xr:uid="{D1C4BCCB-C9E7-43E1-B5D0-57A511DF6D74}"/>
    <cellStyle name="Normal 4 2 2 2 5 4" xfId="8365" xr:uid="{654E4D6B-CABE-4867-BC98-A2411752ACCC}"/>
    <cellStyle name="Normal 4 2 2 2 5 4 2" xfId="18745" xr:uid="{A97C0CFD-ACBD-4FA9-95F8-B58DB1F0A5EB}"/>
    <cellStyle name="Normal 4 2 2 2 5 5" xfId="11198" xr:uid="{0D07C26D-2E8B-4E1B-AB67-B08E32EB68DA}"/>
    <cellStyle name="Normal 4 2 2 2 5 5 2" xfId="21578" xr:uid="{DE9345F1-CDD7-4ABB-AC3F-44D7879809BD}"/>
    <cellStyle name="Normal 4 2 2 2 5 6" xfId="23625" xr:uid="{94716677-757A-4C82-AEF7-D595FF518AED}"/>
    <cellStyle name="Normal 4 2 2 2 5 7" xfId="13836" xr:uid="{F629A4FF-E862-472E-A6DE-BF2634491564}"/>
    <cellStyle name="Normal 4 2 2 2 6" xfId="2925" xr:uid="{00000000-0005-0000-0000-00006D050000}"/>
    <cellStyle name="Normal 4 2 2 2 6 2" xfId="6105" xr:uid="{EC6B6115-246A-4E2D-A4D0-BCBFD219C349}"/>
    <cellStyle name="Normal 4 2 2 2 6 2 2" xfId="27551" xr:uid="{E87F3D8D-DCB9-4655-8DE1-DCDB851F043B}"/>
    <cellStyle name="Normal 4 2 2 2 6 2 3" xfId="15583" xr:uid="{64957473-5187-4040-BCE6-86D8A7C2F96B}"/>
    <cellStyle name="Normal 4 2 2 2 6 3" xfId="8036" xr:uid="{4E390FF0-81EF-4B05-A5D5-D107E8BA8641}"/>
    <cellStyle name="Normal 4 2 2 2 6 3 2" xfId="18416" xr:uid="{4C9FF954-9B95-4E4F-94CC-9D81B58025F3}"/>
    <cellStyle name="Normal 4 2 2 2 6 4" xfId="10869" xr:uid="{C7D9EEDE-59CB-4892-A90E-D6CBAA776294}"/>
    <cellStyle name="Normal 4 2 2 2 6 4 2" xfId="21249" xr:uid="{013422BF-270B-44C7-AC44-3A278CD4DF6B}"/>
    <cellStyle name="Normal 4 2 2 2 6 5" xfId="22643" xr:uid="{E1543EFA-274E-4B41-AC5A-2033AED55C16}"/>
    <cellStyle name="Normal 4 2 2 2 6 6" xfId="13439" xr:uid="{1B856EAC-F127-4C13-9933-1ED8CDE6CD7F}"/>
    <cellStyle name="Normal 4 2 2 2 7" xfId="2497" xr:uid="{00000000-0005-0000-0000-00006E050000}"/>
    <cellStyle name="Normal 4 2 2 2 7 2" xfId="5780" xr:uid="{2155F36A-BC96-4357-8425-D920261F69FF}"/>
    <cellStyle name="Normal 4 2 2 2 7 2 2" xfId="26761" xr:uid="{ADAD11F8-F25F-4855-BAE8-EFC94FBD37D3}"/>
    <cellStyle name="Normal 4 2 2 2 7 2 3" xfId="15169" xr:uid="{E80883C3-46A1-47FD-B5AC-8A846D7591A9}"/>
    <cellStyle name="Normal 4 2 2 2 7 3" xfId="7622" xr:uid="{6DD1F1C5-4FF3-43BB-8726-56F22B3580A5}"/>
    <cellStyle name="Normal 4 2 2 2 7 3 2" xfId="18002" xr:uid="{543D6EC0-4DF1-47AB-A541-7269906FF7A8}"/>
    <cellStyle name="Normal 4 2 2 2 7 4" xfId="10455" xr:uid="{7B541D81-392E-494B-9E52-B84DFE8720F2}"/>
    <cellStyle name="Normal 4 2 2 2 7 4 2" xfId="20835" xr:uid="{9B9851DE-6809-4B6A-A05F-EFB36E3F281E}"/>
    <cellStyle name="Normal 4 2 2 2 7 5" xfId="25183" xr:uid="{1A35A034-AFBA-4F4A-875C-3A3926CBB46C}"/>
    <cellStyle name="Normal 4 2 2 2 7 6" xfId="12885" xr:uid="{973CBE25-492A-4DEE-9351-36187EA70F9D}"/>
    <cellStyle name="Normal 4 2 2 2 8" xfId="2191" xr:uid="{00000000-0005-0000-0000-000057050000}"/>
    <cellStyle name="Normal 4 2 2 2 8 2" xfId="7318" xr:uid="{202650CD-28B0-4E67-8827-41E01F03D3C2}"/>
    <cellStyle name="Normal 4 2 2 2 8 2 2" xfId="17698" xr:uid="{22E13DBB-C16D-40EB-A3AE-92B11712B437}"/>
    <cellStyle name="Normal 4 2 2 2 8 3" xfId="10151" xr:uid="{DDC1FFF8-DCB9-41A1-AD22-A544A04EC073}"/>
    <cellStyle name="Normal 4 2 2 2 8 3 2" xfId="20531" xr:uid="{282BB72D-2582-4555-8080-50D626A4473B}"/>
    <cellStyle name="Normal 4 2 2 2 8 4" xfId="22872" xr:uid="{18F331D2-7DF0-4D44-AC68-C52BAE4D538F}"/>
    <cellStyle name="Normal 4 2 2 2 8 5" xfId="14865" xr:uid="{C4251E7B-F494-4BCD-A000-9A36D0D12557}"/>
    <cellStyle name="Normal 4 2 2 2 9" xfId="3970" xr:uid="{E3924D78-0A6A-4160-954B-7BDD5285864D}"/>
    <cellStyle name="Normal 4 2 2 2 9 2" xfId="8794" xr:uid="{AB6CF9CE-B9D0-4210-B8E0-DC6533CA4258}"/>
    <cellStyle name="Normal 4 2 2 2 9 2 2" xfId="19174" xr:uid="{71695F3D-89F5-4DE4-B18F-DCFA154EECDC}"/>
    <cellStyle name="Normal 4 2 2 2 9 3" xfId="11627" xr:uid="{7AC8E88D-7772-433F-995A-E060E7D40B17}"/>
    <cellStyle name="Normal 4 2 2 2 9 3 2" xfId="22007" xr:uid="{881B4292-B64F-467F-B0F4-E3DBBC28FE57}"/>
    <cellStyle name="Normal 4 2 2 2 9 4" xfId="16341" xr:uid="{1D3749AB-17A1-4775-9954-ED2D5FA48BCC}"/>
    <cellStyle name="Normal 4 2 2 3" xfId="919" xr:uid="{00000000-0005-0000-0000-000049050000}"/>
    <cellStyle name="Normal 4 2 2 3 10" xfId="5223" xr:uid="{4C8EB03A-B9E6-4ADB-83F2-4632A0FD4A2B}"/>
    <cellStyle name="Normal 4 2 2 3 10 2" xfId="14521" xr:uid="{7B904648-2E13-475E-8929-1CAFDB91392D}"/>
    <cellStyle name="Normal 4 2 2 3 11" xfId="6974" xr:uid="{A6B2F5C6-3548-4D10-BB4C-0DD9C94E11B5}"/>
    <cellStyle name="Normal 4 2 2 3 11 2" xfId="17354" xr:uid="{81E6248D-E257-462A-8568-10D278AD3795}"/>
    <cellStyle name="Normal 4 2 2 3 12" xfId="9807" xr:uid="{27B0B000-06A1-4CF3-AE41-AC14DEA3D8C1}"/>
    <cellStyle name="Normal 4 2 2 3 12 2" xfId="20187" xr:uid="{F709525A-B072-44F6-B4E0-E5E26CF316E0}"/>
    <cellStyle name="Normal 4 2 2 3 13" xfId="23660" xr:uid="{5661E3C3-41EC-4747-A0C2-DAC047C18CE2}"/>
    <cellStyle name="Normal 4 2 2 3 14" xfId="12460" xr:uid="{45C8C42A-A7F7-4A77-9F12-E8B7335646F6}"/>
    <cellStyle name="Normal 4 2 2 3 2" xfId="920" xr:uid="{00000000-0005-0000-0000-00004A050000}"/>
    <cellStyle name="Normal 4 2 2 3 2 10" xfId="9808" xr:uid="{DE249236-C757-4834-993F-5C73C75AA67F}"/>
    <cellStyle name="Normal 4 2 2 3 2 10 2" xfId="20188" xr:uid="{F789E804-F60C-4EE6-897A-5E66BF106061}"/>
    <cellStyle name="Normal 4 2 2 3 2 11" xfId="25500" xr:uid="{CE144F7C-62F7-4442-9C6C-8946645A422A}"/>
    <cellStyle name="Normal 4 2 2 3 2 12" xfId="12584" xr:uid="{EDE6596E-3C0A-4452-99A5-DAF699009E35}"/>
    <cellStyle name="Normal 4 2 2 3 2 2" xfId="921" xr:uid="{00000000-0005-0000-0000-00004B050000}"/>
    <cellStyle name="Normal 4 2 2 3 2 2 2" xfId="3287" xr:uid="{00000000-0005-0000-0000-000072050000}"/>
    <cellStyle name="Normal 4 2 2 3 2 2 2 2" xfId="6345" xr:uid="{6A54CE14-D909-4302-97CD-DFEA3C63DEFE}"/>
    <cellStyle name="Normal 4 2 2 3 2 2 2 2 2" xfId="27287" xr:uid="{74314792-9A52-4FD3-83EA-A9758D019597}"/>
    <cellStyle name="Normal 4 2 2 3 2 2 2 2 3" xfId="26808" xr:uid="{B31CB6F5-F9A0-42C4-91F0-13935C43AE2C}"/>
    <cellStyle name="Normal 4 2 2 3 2 2 2 2 4" xfId="15914" xr:uid="{A27C0814-8A83-4DDB-8F7C-B1439C12E70C}"/>
    <cellStyle name="Normal 4 2 2 3 2 2 2 3" xfId="8367" xr:uid="{CF2509EC-CF3A-42B5-AB21-5E4FA426CA7D}"/>
    <cellStyle name="Normal 4 2 2 3 2 2 2 3 2" xfId="28897" xr:uid="{E9459B4A-E860-4D0C-B117-ECDB048044CA}"/>
    <cellStyle name="Normal 4 2 2 3 2 2 2 3 3" xfId="18747" xr:uid="{83C0937A-826D-42BF-9A56-14B96ACA789F}"/>
    <cellStyle name="Normal 4 2 2 3 2 2 2 4" xfId="11200" xr:uid="{B1333805-23F5-42D1-A06A-B10B1039CC81}"/>
    <cellStyle name="Normal 4 2 2 3 2 2 2 4 2" xfId="21580" xr:uid="{3B9F75CD-5554-435A-BE1A-EC7F02967A5D}"/>
    <cellStyle name="Normal 4 2 2 3 2 2 2 5" xfId="23526" xr:uid="{41D0B654-967F-4713-B25A-9593268AA2D9}"/>
    <cellStyle name="Normal 4 2 2 3 2 2 2 6" xfId="13838" xr:uid="{FC3937F6-94BF-45BD-BFF6-3D475EA41BE5}"/>
    <cellStyle name="Normal 4 2 2 3 2 2 3" xfId="4325" xr:uid="{B2787D4B-7961-437E-9E35-5D6DDF9D9A8E}"/>
    <cellStyle name="Normal 4 2 2 3 2 2 3 2" xfId="9097" xr:uid="{E9AC06A7-A309-4A91-99B9-7D5C2085F1AC}"/>
    <cellStyle name="Normal 4 2 2 3 2 2 3 2 2" xfId="29140" xr:uid="{75F295F7-4C31-466A-82B8-B55628C300EF}"/>
    <cellStyle name="Normal 4 2 2 3 2 2 3 2 3" xfId="19477" xr:uid="{E9EE146E-DB2D-4132-9FCC-ADA79ADCFB0B}"/>
    <cellStyle name="Normal 4 2 2 3 2 2 3 3" xfId="11930" xr:uid="{EA49450A-8459-4CB3-8CA4-26B90595B325}"/>
    <cellStyle name="Normal 4 2 2 3 2 2 3 3 2" xfId="22310" xr:uid="{86C4B435-7388-4D54-82D1-41ACDEF81221}"/>
    <cellStyle name="Normal 4 2 2 3 2 2 3 4" xfId="25507" xr:uid="{0D38197A-44CC-4C81-B138-82303A9591BC}"/>
    <cellStyle name="Normal 4 2 2 3 2 2 3 5" xfId="16644" xr:uid="{23980CF4-E09C-4D13-B87E-5CCFA853EF8E}"/>
    <cellStyle name="Normal 4 2 2 3 2 2 4" xfId="5225" xr:uid="{C90F8EC9-0711-4445-A27F-548BD7ABFFF8}"/>
    <cellStyle name="Normal 4 2 2 3 2 2 4 2" xfId="26824" xr:uid="{8A36930A-77D3-4494-8377-A6B36B48A0AA}"/>
    <cellStyle name="Normal 4 2 2 3 2 2 4 3" xfId="14523" xr:uid="{591D5692-58AF-4158-844E-AF60AA0FCE90}"/>
    <cellStyle name="Normal 4 2 2 3 2 2 5" xfId="6976" xr:uid="{E6250537-DD63-4B3A-BA35-405BF6064E52}"/>
    <cellStyle name="Normal 4 2 2 3 2 2 5 2" xfId="17356" xr:uid="{702F81DF-B704-48B8-85F6-1713D67E71D8}"/>
    <cellStyle name="Normal 4 2 2 3 2 2 6" xfId="9809" xr:uid="{C4E51B45-3297-4D8A-9EED-5C6B21E518ED}"/>
    <cellStyle name="Normal 4 2 2 3 2 2 6 2" xfId="20189" xr:uid="{1EFB45F9-AA05-429D-A87D-98B6282F9883}"/>
    <cellStyle name="Normal 4 2 2 3 2 2 7" xfId="24422" xr:uid="{CC96FF20-3507-443E-844E-77D6A8BEC4D1}"/>
    <cellStyle name="Normal 4 2 2 3 2 2 8" xfId="13215" xr:uid="{0E02A5E9-2AF7-4929-B622-2CFCBE6193BB}"/>
    <cellStyle name="Normal 4 2 2 3 2 3" xfId="3288" xr:uid="{00000000-0005-0000-0000-000073050000}"/>
    <cellStyle name="Normal 4 2 2 3 2 3 2" xfId="4507" xr:uid="{C36D94FA-6760-4288-AB2F-C8BAEE966C3F}"/>
    <cellStyle name="Normal 4 2 2 3 2 3 2 2" xfId="9279" xr:uid="{6303850A-18D2-40CD-83FF-372915C50C2A}"/>
    <cellStyle name="Normal 4 2 2 3 2 3 2 2 2" xfId="29260" xr:uid="{6EE79945-357E-4B97-8754-EA1A514ED2DD}"/>
    <cellStyle name="Normal 4 2 2 3 2 3 2 2 3" xfId="19659" xr:uid="{38C642DD-E7D8-458B-94A1-D590D07B8655}"/>
    <cellStyle name="Normal 4 2 2 3 2 3 2 3" xfId="12112" xr:uid="{B18BB930-11BE-45B0-A95D-58F13AC6782B}"/>
    <cellStyle name="Normal 4 2 2 3 2 3 2 3 2" xfId="22492" xr:uid="{5C6F0A01-4396-4DDA-817B-0CB09248E996}"/>
    <cellStyle name="Normal 4 2 2 3 2 3 2 4" xfId="24866" xr:uid="{729C037F-17CF-48D9-81BE-F87240CF6698}"/>
    <cellStyle name="Normal 4 2 2 3 2 3 2 5" xfId="16826" xr:uid="{EE1BA9C0-5CBB-4AB9-BBDE-109F29F2BBF9}"/>
    <cellStyle name="Normal 4 2 2 3 2 3 3" xfId="6346" xr:uid="{89E13BB4-452B-4B4E-B512-6F4C7AB53434}"/>
    <cellStyle name="Normal 4 2 2 3 2 3 3 2" xfId="28335" xr:uid="{41BDAC96-9A6F-49BB-8160-E581AB4DDD33}"/>
    <cellStyle name="Normal 4 2 2 3 2 3 3 3" xfId="15915" xr:uid="{61890395-B9E6-41F5-9477-2927DBD163D7}"/>
    <cellStyle name="Normal 4 2 2 3 2 3 4" xfId="8368" xr:uid="{7B3AB6B3-5718-43AF-973E-91A1BEB64A71}"/>
    <cellStyle name="Normal 4 2 2 3 2 3 4 2" xfId="18748" xr:uid="{46A5317C-FB63-4E74-8202-BFD9F96392BA}"/>
    <cellStyle name="Normal 4 2 2 3 2 3 5" xfId="11201" xr:uid="{062485BB-F023-41D3-95F6-7DFC4C3DDB9B}"/>
    <cellStyle name="Normal 4 2 2 3 2 3 5 2" xfId="21581" xr:uid="{50F5A99C-A45E-4535-B4A3-3AE894577F2B}"/>
    <cellStyle name="Normal 4 2 2 3 2 3 6" xfId="22704" xr:uid="{4B8116B2-847D-4D06-9AD9-012C0CA83F0C}"/>
    <cellStyle name="Normal 4 2 2 3 2 3 7" xfId="13839" xr:uid="{E5627E8D-234A-4478-BD39-83DA09E9BC12}"/>
    <cellStyle name="Normal 4 2 2 3 2 4" xfId="3286" xr:uid="{00000000-0005-0000-0000-000074050000}"/>
    <cellStyle name="Normal 4 2 2 3 2 4 2" xfId="6344" xr:uid="{D240B1F4-A6D0-448A-8BDF-63F85E91C8F8}"/>
    <cellStyle name="Normal 4 2 2 3 2 4 2 2" xfId="28473" xr:uid="{18314E4A-AE67-4B6F-B508-912FB11A91DB}"/>
    <cellStyle name="Normal 4 2 2 3 2 4 2 3" xfId="15913" xr:uid="{57CB71E1-FF78-4EF7-8785-8F6EDFBCB33B}"/>
    <cellStyle name="Normal 4 2 2 3 2 4 3" xfId="8366" xr:uid="{92240B2D-38C1-454D-B56E-7E3D0956F970}"/>
    <cellStyle name="Normal 4 2 2 3 2 4 3 2" xfId="18746" xr:uid="{55706EA9-509C-4177-8277-C7D144419419}"/>
    <cellStyle name="Normal 4 2 2 3 2 4 4" xfId="11199" xr:uid="{020EB1DA-255C-4C76-AB91-43E46051CB40}"/>
    <cellStyle name="Normal 4 2 2 3 2 4 4 2" xfId="21579" xr:uid="{211767A5-3246-4480-9B39-F538EC29A29B}"/>
    <cellStyle name="Normal 4 2 2 3 2 4 5" xfId="24203" xr:uid="{9082D8DB-4C96-4830-BD21-A262EBAE688D}"/>
    <cellStyle name="Normal 4 2 2 3 2 4 6" xfId="13837" xr:uid="{F70D6774-E243-4164-A7AF-951DE2E9E02A}"/>
    <cellStyle name="Normal 4 2 2 3 2 5" xfId="2534" xr:uid="{00000000-0005-0000-0000-000075050000}"/>
    <cellStyle name="Normal 4 2 2 3 2 5 2" xfId="5808" xr:uid="{FDCA5AD5-95DA-412D-8D47-258CC2B41DD1}"/>
    <cellStyle name="Normal 4 2 2 3 2 5 2 2" xfId="26977" xr:uid="{DD5C1E70-C5F2-4324-8FC2-7D920610937F}"/>
    <cellStyle name="Normal 4 2 2 3 2 5 2 3" xfId="15206" xr:uid="{80C0A50B-A75B-41D2-8A38-2CD2CE4DFE08}"/>
    <cellStyle name="Normal 4 2 2 3 2 5 3" xfId="7659" xr:uid="{4EEB0860-2372-458C-B5F9-A0CC253A1AE3}"/>
    <cellStyle name="Normal 4 2 2 3 2 5 3 2" xfId="18039" xr:uid="{EC5DD510-18CA-4DBC-A34C-F3120B2B44E6}"/>
    <cellStyle name="Normal 4 2 2 3 2 5 4" xfId="10492" xr:uid="{BA2AC357-34BA-4763-A738-292D2A44C02D}"/>
    <cellStyle name="Normal 4 2 2 3 2 5 4 2" xfId="20872" xr:uid="{97F0FD2C-82B5-497E-BD95-3C5AF1BAADE6}"/>
    <cellStyle name="Normal 4 2 2 3 2 5 5" xfId="23286" xr:uid="{AD5C5887-0803-4E20-9BB9-7BB57DB48E1C}"/>
    <cellStyle name="Normal 4 2 2 3 2 5 6" xfId="12922" xr:uid="{68E2A869-D5B2-42EE-8820-A9D0C6D71C9E}"/>
    <cellStyle name="Normal 4 2 2 3 2 6" xfId="2350" xr:uid="{00000000-0005-0000-0000-000070050000}"/>
    <cellStyle name="Normal 4 2 2 3 2 6 2" xfId="7477" xr:uid="{B3F065FD-3BF3-41C5-98FB-7285E0CEF677}"/>
    <cellStyle name="Normal 4 2 2 3 2 6 2 2" xfId="17857" xr:uid="{BDC82D49-BB9F-499F-BD8E-F48F4542180F}"/>
    <cellStyle name="Normal 4 2 2 3 2 6 3" xfId="10310" xr:uid="{7F6C7885-EA64-4EDE-A8FA-6AAF050F0977}"/>
    <cellStyle name="Normal 4 2 2 3 2 6 3 2" xfId="20690" xr:uid="{6FE03C0A-13E8-4886-927D-BBE3FE3D81F0}"/>
    <cellStyle name="Normal 4 2 2 3 2 6 4" xfId="24129" xr:uid="{E708F31D-9929-434E-A242-2DCD60721706}"/>
    <cellStyle name="Normal 4 2 2 3 2 6 5" xfId="15024" xr:uid="{DB145D00-6261-49DE-B2D9-6277AC08AB4C}"/>
    <cellStyle name="Normal 4 2 2 3 2 7" xfId="3891" xr:uid="{D96A2613-E50C-4D2C-900D-398FAFA7F405}"/>
    <cellStyle name="Normal 4 2 2 3 2 7 2" xfId="8723" xr:uid="{6B9C5CFA-735E-40A8-BC44-5B567045E3DA}"/>
    <cellStyle name="Normal 4 2 2 3 2 7 2 2" xfId="19103" xr:uid="{F878870E-6795-4137-B63C-DC6965F96EA3}"/>
    <cellStyle name="Normal 4 2 2 3 2 7 3" xfId="11556" xr:uid="{313CA58C-0C94-491D-8B0D-3F823C796A86}"/>
    <cellStyle name="Normal 4 2 2 3 2 7 3 2" xfId="21936" xr:uid="{7B76D477-D22B-41C2-AD72-52B2987A93E9}"/>
    <cellStyle name="Normal 4 2 2 3 2 7 4" xfId="16270" xr:uid="{2AF31336-C692-4258-A919-C034B70AC8E1}"/>
    <cellStyle name="Normal 4 2 2 3 2 8" xfId="5224" xr:uid="{11FEB477-B239-4E41-BF3C-424859C341A2}"/>
    <cellStyle name="Normal 4 2 2 3 2 8 2" xfId="14522" xr:uid="{1C01992E-5370-4D5F-9595-794570A6E419}"/>
    <cellStyle name="Normal 4 2 2 3 2 9" xfId="6975" xr:uid="{CD0EAC3F-8B8F-4C1C-9E73-3D82BD185AD1}"/>
    <cellStyle name="Normal 4 2 2 3 2 9 2" xfId="17355" xr:uid="{24878BB0-662F-4A83-B137-81A7CAFD42EF}"/>
    <cellStyle name="Normal 4 2 2 3 3" xfId="922" xr:uid="{00000000-0005-0000-0000-00004C050000}"/>
    <cellStyle name="Normal 4 2 2 3 3 10" xfId="24832" xr:uid="{4EECE424-3A63-471E-922A-1E15FA2706A9}"/>
    <cellStyle name="Normal 4 2 2 3 3 11" xfId="12742" xr:uid="{5741375C-0DE7-4CD2-9B1D-266696C61809}"/>
    <cellStyle name="Normal 4 2 2 3 3 2" xfId="2766" xr:uid="{00000000-0005-0000-0000-000077050000}"/>
    <cellStyle name="Normal 4 2 2 3 3 2 2" xfId="3290" xr:uid="{00000000-0005-0000-0000-000078050000}"/>
    <cellStyle name="Normal 4 2 2 3 3 2 2 2" xfId="6348" xr:uid="{434E8FF1-E3A1-4A7A-9D1D-E422117A86E0}"/>
    <cellStyle name="Normal 4 2 2 3 3 2 2 2 2" xfId="26279" xr:uid="{FB0C84E7-0B72-4918-9970-2FC3865AE175}"/>
    <cellStyle name="Normal 4 2 2 3 3 2 2 2 3" xfId="15917" xr:uid="{85CEAFD0-7320-4AB2-80CA-F5BBF7272431}"/>
    <cellStyle name="Normal 4 2 2 3 3 2 2 3" xfId="8370" xr:uid="{5658B379-62E3-4B78-A892-615E0DBF142B}"/>
    <cellStyle name="Normal 4 2 2 3 3 2 2 3 2" xfId="18750" xr:uid="{36ECC6A3-E66B-48C9-98EC-F0563C4FCFAC}"/>
    <cellStyle name="Normal 4 2 2 3 3 2 2 4" xfId="11203" xr:uid="{670C891C-FEE6-465B-9F49-17016E61A29A}"/>
    <cellStyle name="Normal 4 2 2 3 3 2 2 4 2" xfId="21583" xr:uid="{D8613B90-EF87-4E98-9B45-90E0CED13444}"/>
    <cellStyle name="Normal 4 2 2 3 3 2 2 5" xfId="24182" xr:uid="{B1BC3264-4C98-4DA8-852B-AF3043EB1577}"/>
    <cellStyle name="Normal 4 2 2 3 3 2 2 6" xfId="13841" xr:uid="{DB97B712-1A9D-4DC8-8486-4307375B2E4A}"/>
    <cellStyle name="Normal 4 2 2 3 3 2 3" xfId="4326" xr:uid="{C5AA2334-1273-4173-B3B8-B5CB37BE8962}"/>
    <cellStyle name="Normal 4 2 2 3 3 2 3 2" xfId="9098" xr:uid="{44C37417-6B57-4553-AC9B-D229E9B997B9}"/>
    <cellStyle name="Normal 4 2 2 3 3 2 3 2 2" xfId="29141" xr:uid="{D40A5EC6-241A-409E-91AE-4819692CFC03}"/>
    <cellStyle name="Normal 4 2 2 3 3 2 3 2 3" xfId="19478" xr:uid="{CEB719ED-63A8-4C8C-A753-FF73A8613B6A}"/>
    <cellStyle name="Normal 4 2 2 3 3 2 3 3" xfId="11931" xr:uid="{38255705-73A4-431D-9719-044B4F097BEE}"/>
    <cellStyle name="Normal 4 2 2 3 3 2 3 3 2" xfId="22311" xr:uid="{B81C1962-FF7F-4612-8257-B61BE007B819}"/>
    <cellStyle name="Normal 4 2 2 3 3 2 3 4" xfId="23171" xr:uid="{42F1F596-555E-403E-AB74-6EB1CAF57960}"/>
    <cellStyle name="Normal 4 2 2 3 3 2 3 5" xfId="16645" xr:uid="{86BE4334-F088-405C-A088-DDE12CDBF8A8}"/>
    <cellStyle name="Normal 4 2 2 3 3 2 4" xfId="5984" xr:uid="{6CD26D58-AE40-4F2C-9636-48FA196B1729}"/>
    <cellStyle name="Normal 4 2 2 3 3 2 4 2" xfId="26935" xr:uid="{EFA6AA2A-AF5C-45A6-A72E-1404566ABC42}"/>
    <cellStyle name="Normal 4 2 2 3 3 2 4 3" xfId="15437" xr:uid="{285B8E85-9421-4D07-9D13-478ADF68C046}"/>
    <cellStyle name="Normal 4 2 2 3 3 2 5" xfId="7890" xr:uid="{DB69350F-17D3-47EA-8934-579359DD09E7}"/>
    <cellStyle name="Normal 4 2 2 3 3 2 5 2" xfId="18270" xr:uid="{19F0100D-EDEA-431D-AC57-2928E2AF4EA9}"/>
    <cellStyle name="Normal 4 2 2 3 3 2 6" xfId="10723" xr:uid="{8D1D27BC-5F8E-4036-A1FD-5FB484E3065D}"/>
    <cellStyle name="Normal 4 2 2 3 3 2 6 2" xfId="21103" xr:uid="{8504755E-2C9A-444D-B39B-5EDE58B524F6}"/>
    <cellStyle name="Normal 4 2 2 3 3 2 7" xfId="23628" xr:uid="{6EDC3B47-764A-4865-B633-DFCF9A7B1D0B}"/>
    <cellStyle name="Normal 4 2 2 3 3 2 8" xfId="13216" xr:uid="{FE14FB89-FCA9-4C38-86FA-EE6B4E306967}"/>
    <cellStyle name="Normal 4 2 2 3 3 3" xfId="3291" xr:uid="{00000000-0005-0000-0000-000079050000}"/>
    <cellStyle name="Normal 4 2 2 3 3 3 2" xfId="4508" xr:uid="{BFC336D4-79D3-4CAA-B822-E16C2E6AE884}"/>
    <cellStyle name="Normal 4 2 2 3 3 3 2 2" xfId="9280" xr:uid="{69DB0E82-7231-4EF9-8E5F-CF704D83CF63}"/>
    <cellStyle name="Normal 4 2 2 3 3 3 2 2 2" xfId="29261" xr:uid="{0F0D3CEC-3DB5-4FAC-AC4A-01334006FD4B}"/>
    <cellStyle name="Normal 4 2 2 3 3 3 2 2 3" xfId="19660" xr:uid="{CFAF9355-601D-4DE1-89FD-013215428D57}"/>
    <cellStyle name="Normal 4 2 2 3 3 3 2 3" xfId="12113" xr:uid="{366E67AA-5270-44E8-84F4-C6842E565697}"/>
    <cellStyle name="Normal 4 2 2 3 3 3 2 3 2" xfId="22493" xr:uid="{0500BF19-E3B2-49DE-8FEF-1901F44CB56F}"/>
    <cellStyle name="Normal 4 2 2 3 3 3 2 4" xfId="25754" xr:uid="{6D702D5A-D6DB-4458-8921-97DB530C6936}"/>
    <cellStyle name="Normal 4 2 2 3 3 3 2 5" xfId="16827" xr:uid="{2923CDDE-CA22-4AEA-8B4A-88A1559BE632}"/>
    <cellStyle name="Normal 4 2 2 3 3 3 3" xfId="6349" xr:uid="{8F703B92-FDC1-4FDC-9B8E-05ACB1B45D6E}"/>
    <cellStyle name="Normal 4 2 2 3 3 3 3 2" xfId="25964" xr:uid="{3F45C47A-2625-4291-B192-E78EA09675B3}"/>
    <cellStyle name="Normal 4 2 2 3 3 3 3 3" xfId="15918" xr:uid="{A0BF842F-4A42-4357-9C5B-00165141087F}"/>
    <cellStyle name="Normal 4 2 2 3 3 3 4" xfId="8371" xr:uid="{B0888013-3562-4F65-95A4-9E67D43E46AC}"/>
    <cellStyle name="Normal 4 2 2 3 3 3 4 2" xfId="18751" xr:uid="{21D2A06D-0C57-4B89-8E20-DDF5DE4C50D7}"/>
    <cellStyle name="Normal 4 2 2 3 3 3 5" xfId="11204" xr:uid="{263D0205-7975-4EC4-A778-7A0F41CF251E}"/>
    <cellStyle name="Normal 4 2 2 3 3 3 5 2" xfId="21584" xr:uid="{C7BEB32D-BD0A-49D8-90C0-5C0856A866F3}"/>
    <cellStyle name="Normal 4 2 2 3 3 3 6" xfId="24964" xr:uid="{6E8C3C21-6818-4122-918C-BC5DFBBDDB90}"/>
    <cellStyle name="Normal 4 2 2 3 3 3 7" xfId="13842" xr:uid="{910A00BA-AC07-4195-839B-F5610560FFD8}"/>
    <cellStyle name="Normal 4 2 2 3 3 4" xfId="3289" xr:uid="{00000000-0005-0000-0000-00007A050000}"/>
    <cellStyle name="Normal 4 2 2 3 3 4 2" xfId="6347" xr:uid="{9D7252F3-DDE2-4834-AB9B-3929F2551B73}"/>
    <cellStyle name="Normal 4 2 2 3 3 4 2 2" xfId="28217" xr:uid="{F6B88384-9DF5-4FA3-A23A-94A0036F0EF3}"/>
    <cellStyle name="Normal 4 2 2 3 3 4 2 3" xfId="15916" xr:uid="{D2CFF331-E80F-464C-8BD8-60BF12FB9868}"/>
    <cellStyle name="Normal 4 2 2 3 3 4 3" xfId="8369" xr:uid="{AB962451-27B1-4F41-907F-B83B4F094BB9}"/>
    <cellStyle name="Normal 4 2 2 3 3 4 3 2" xfId="18749" xr:uid="{4E5B0C8C-151E-4AE7-979F-2824FF775781}"/>
    <cellStyle name="Normal 4 2 2 3 3 4 4" xfId="11202" xr:uid="{CCFEC741-96B6-4F2B-861C-63947B09A4A2}"/>
    <cellStyle name="Normal 4 2 2 3 3 4 4 2" xfId="21582" xr:uid="{8075C9AE-18BC-4386-A1D9-B2B11FD4B470}"/>
    <cellStyle name="Normal 4 2 2 3 3 4 5" xfId="23624" xr:uid="{820FAFF3-85BA-46F3-AAD0-40AD2B2749BE}"/>
    <cellStyle name="Normal 4 2 2 3 3 4 6" xfId="13840" xr:uid="{4DCF245E-C65B-4C56-9A5E-0585997F88EA}"/>
    <cellStyle name="Normal 4 2 2 3 3 5" xfId="2636" xr:uid="{00000000-0005-0000-0000-00007B050000}"/>
    <cellStyle name="Normal 4 2 2 3 3 5 2" xfId="5898" xr:uid="{17B37AA6-44D7-4370-98C4-D7ADFAD06DBC}"/>
    <cellStyle name="Normal 4 2 2 3 3 5 2 2" xfId="27038" xr:uid="{AB735D45-9A65-4A06-8525-2BE8A5B2CA4E}"/>
    <cellStyle name="Normal 4 2 2 3 3 5 2 3" xfId="15308" xr:uid="{03EF8E35-A3A1-40B1-A0AA-3274B08F9661}"/>
    <cellStyle name="Normal 4 2 2 3 3 5 3" xfId="7761" xr:uid="{730417C8-A719-4F27-B372-024378348F48}"/>
    <cellStyle name="Normal 4 2 2 3 3 5 3 2" xfId="18141" xr:uid="{9FF1DF2C-01F2-4D8B-9F5C-4E775CC9B449}"/>
    <cellStyle name="Normal 4 2 2 3 3 5 4" xfId="10594" xr:uid="{294E3DBE-82FE-404A-A616-C1D88ED52E16}"/>
    <cellStyle name="Normal 4 2 2 3 3 5 4 2" xfId="20974" xr:uid="{7A13C033-EFA9-4D00-9684-980FCECCD704}"/>
    <cellStyle name="Normal 4 2 2 3 3 5 5" xfId="23756" xr:uid="{432E6AD6-4EAB-492F-A35F-066FE9DD9890}"/>
    <cellStyle name="Normal 4 2 2 3 3 5 6" xfId="13025" xr:uid="{0E272F77-BD25-4C27-874E-AAC8C858BB75}"/>
    <cellStyle name="Normal 4 2 2 3 3 6" xfId="4180" xr:uid="{68A65460-D581-4268-8738-E9DAC0BA2ACE}"/>
    <cellStyle name="Normal 4 2 2 3 3 6 2" xfId="8952" xr:uid="{72870363-4ED9-436B-8DEE-F3E4DCA9B767}"/>
    <cellStyle name="Normal 4 2 2 3 3 6 2 2" xfId="19332" xr:uid="{F882F131-A388-4A1E-A9EB-7BDB8A9DEB8B}"/>
    <cellStyle name="Normal 4 2 2 3 3 6 3" xfId="11785" xr:uid="{3BE2E3DF-31AB-4D27-8776-8E7A73C85BFD}"/>
    <cellStyle name="Normal 4 2 2 3 3 6 3 2" xfId="22165" xr:uid="{3E8C096E-150E-4CA9-8FF5-55CFDBD96955}"/>
    <cellStyle name="Normal 4 2 2 3 3 6 4" xfId="25528" xr:uid="{6CC007BE-C920-424C-8722-5B87DEBD6519}"/>
    <cellStyle name="Normal 4 2 2 3 3 6 5" xfId="16499" xr:uid="{6B8E4524-C743-4582-8A35-0455456AEA2D}"/>
    <cellStyle name="Normal 4 2 2 3 3 7" xfId="5226" xr:uid="{654DADEF-5BEE-4A70-B479-EA4DF0B5269A}"/>
    <cellStyle name="Normal 4 2 2 3 3 7 2" xfId="14524" xr:uid="{214E56C4-AA70-4B46-8A87-F958FFAF30CE}"/>
    <cellStyle name="Normal 4 2 2 3 3 8" xfId="6977" xr:uid="{390F904A-24B0-4B71-B52A-F039CB888172}"/>
    <cellStyle name="Normal 4 2 2 3 3 8 2" xfId="17357" xr:uid="{FD5706EA-289E-4389-8085-F4B3DF5D361C}"/>
    <cellStyle name="Normal 4 2 2 3 3 9" xfId="9810" xr:uid="{9DAC1ADE-E604-40E8-B25C-8AE52CB94EF7}"/>
    <cellStyle name="Normal 4 2 2 3 3 9 2" xfId="20190" xr:uid="{EE60523C-88E7-4D9D-A06E-BF65E4676508}"/>
    <cellStyle name="Normal 4 2 2 3 4" xfId="923" xr:uid="{00000000-0005-0000-0000-00004D050000}"/>
    <cellStyle name="Normal 4 2 2 3 4 2" xfId="3292" xr:uid="{00000000-0005-0000-0000-00007D050000}"/>
    <cellStyle name="Normal 4 2 2 3 4 2 2" xfId="6350" xr:uid="{903EC303-10FC-411F-B382-8CA196B0FA9E}"/>
    <cellStyle name="Normal 4 2 2 3 4 2 2 2" xfId="26393" xr:uid="{2E55253E-8D44-49E1-A081-9E916C148A99}"/>
    <cellStyle name="Normal 4 2 2 3 4 2 2 3" xfId="15919" xr:uid="{A099347E-D2C8-429B-9BAA-3E2A90202DBF}"/>
    <cellStyle name="Normal 4 2 2 3 4 2 3" xfId="8372" xr:uid="{5D141035-696A-4E11-878E-EBD242DE40E9}"/>
    <cellStyle name="Normal 4 2 2 3 4 2 3 2" xfId="18752" xr:uid="{E53136B3-33EB-4D74-B5D8-661977FAD2C2}"/>
    <cellStyle name="Normal 4 2 2 3 4 2 4" xfId="11205" xr:uid="{60653EEB-44E4-4338-A45A-F98B38267337}"/>
    <cellStyle name="Normal 4 2 2 3 4 2 4 2" xfId="21585" xr:uid="{6E290F7F-7490-44E8-8D1D-849FA539D956}"/>
    <cellStyle name="Normal 4 2 2 3 4 2 5" xfId="25066" xr:uid="{4B20A928-3BF0-4131-9850-99DBE8EFBC68}"/>
    <cellStyle name="Normal 4 2 2 3 4 2 6" xfId="13843" xr:uid="{95F8A9EF-9FB0-41A9-B6CE-9892A4E3E2E1}"/>
    <cellStyle name="Normal 4 2 2 3 4 3" xfId="4324" xr:uid="{CFA2580C-8217-414C-9859-71B9E67B7CAC}"/>
    <cellStyle name="Normal 4 2 2 3 4 3 2" xfId="9096" xr:uid="{CC5DD4F7-4287-46E7-B743-0798B1E276C8}"/>
    <cellStyle name="Normal 4 2 2 3 4 3 2 2" xfId="29139" xr:uid="{A6F36CBA-F00B-4B19-A6C4-D9E5F3632040}"/>
    <cellStyle name="Normal 4 2 2 3 4 3 2 3" xfId="19476" xr:uid="{DA4AA475-C3E8-4EFE-A1B6-E2E5B8F0A4AD}"/>
    <cellStyle name="Normal 4 2 2 3 4 3 3" xfId="11929" xr:uid="{44D23ACD-5634-446E-BD46-8522CCB2B94C}"/>
    <cellStyle name="Normal 4 2 2 3 4 3 3 2" xfId="22309" xr:uid="{495D3382-AF99-4460-A947-CE81718D8307}"/>
    <cellStyle name="Normal 4 2 2 3 4 3 4" xfId="23363" xr:uid="{D1C35386-1376-4B27-B1B7-1514218E98E7}"/>
    <cellStyle name="Normal 4 2 2 3 4 3 5" xfId="16643" xr:uid="{46F62C47-74B7-4BFF-9FB8-0CA1E0F68596}"/>
    <cellStyle name="Normal 4 2 2 3 4 4" xfId="5227" xr:uid="{B06EC196-D623-41BB-9755-7F3CAFA7877F}"/>
    <cellStyle name="Normal 4 2 2 3 4 4 2" xfId="27060" xr:uid="{D2008287-8AB6-4294-98BF-F42428FDFB1F}"/>
    <cellStyle name="Normal 4 2 2 3 4 4 3" xfId="14525" xr:uid="{ED31B2A9-EB38-4D6F-B778-406C4AA72E44}"/>
    <cellStyle name="Normal 4 2 2 3 4 5" xfId="6978" xr:uid="{BCF7E8DF-2D67-4C25-AD26-C7642BF978DD}"/>
    <cellStyle name="Normal 4 2 2 3 4 5 2" xfId="17358" xr:uid="{23DFBA90-FA5C-47BC-8F39-12985AF4A672}"/>
    <cellStyle name="Normal 4 2 2 3 4 6" xfId="9811" xr:uid="{49073248-F7CD-4E09-AC9C-9F9DD844E98F}"/>
    <cellStyle name="Normal 4 2 2 3 4 6 2" xfId="20191" xr:uid="{7EF81C41-C72F-47F2-8707-1A56334CA33A}"/>
    <cellStyle name="Normal 4 2 2 3 4 7" xfId="24453" xr:uid="{DDEAE3DF-9B4E-4BFF-996F-73C4E7C1C643}"/>
    <cellStyle name="Normal 4 2 2 3 4 8" xfId="13214" xr:uid="{38D7521A-ACA3-4633-9CD1-86380A409521}"/>
    <cellStyle name="Normal 4 2 2 3 5" xfId="3293" xr:uid="{00000000-0005-0000-0000-00007E050000}"/>
    <cellStyle name="Normal 4 2 2 3 5 2" xfId="4509" xr:uid="{EDD4B0BD-21AD-4575-B0BB-6E5584BA8968}"/>
    <cellStyle name="Normal 4 2 2 3 5 2 2" xfId="9281" xr:uid="{0C10E1BC-B471-4F26-B951-4FBEE845F0BF}"/>
    <cellStyle name="Normal 4 2 2 3 5 2 2 2" xfId="29262" xr:uid="{6F325DE0-354A-4F89-BB12-BC82C49ED3C2}"/>
    <cellStyle name="Normal 4 2 2 3 5 2 2 3" xfId="19661" xr:uid="{E4450B45-E98A-494F-B564-0E51C692795D}"/>
    <cellStyle name="Normal 4 2 2 3 5 2 3" xfId="12114" xr:uid="{03F9FCD8-517E-4619-B5ED-92190ADB52B7}"/>
    <cellStyle name="Normal 4 2 2 3 5 2 3 2" xfId="22494" xr:uid="{E8762A68-8649-4416-B5BE-17AD1E4B5093}"/>
    <cellStyle name="Normal 4 2 2 3 5 2 4" xfId="23387" xr:uid="{426B393D-1C8B-46A7-948C-4EBB83DAF223}"/>
    <cellStyle name="Normal 4 2 2 3 5 2 5" xfId="16828" xr:uid="{D154F8CF-A302-4A23-9698-C405646370A4}"/>
    <cellStyle name="Normal 4 2 2 3 5 3" xfId="6351" xr:uid="{CA67D7C3-161B-41BD-8E71-FC9DC48DD57B}"/>
    <cellStyle name="Normal 4 2 2 3 5 3 2" xfId="27005" xr:uid="{AC6B385D-7441-4676-BB30-362DA48ABD73}"/>
    <cellStyle name="Normal 4 2 2 3 5 3 3" xfId="15920" xr:uid="{294CEA23-2C85-4770-89C3-EFD50B0A0C71}"/>
    <cellStyle name="Normal 4 2 2 3 5 4" xfId="8373" xr:uid="{429CF405-1390-403A-B8DD-D74AEEEE382B}"/>
    <cellStyle name="Normal 4 2 2 3 5 4 2" xfId="18753" xr:uid="{F0567FDE-6F5E-4EFC-B339-D3D8F41EAC59}"/>
    <cellStyle name="Normal 4 2 2 3 5 5" xfId="11206" xr:uid="{B4123C7D-1D5B-4683-9284-7DF1184A0883}"/>
    <cellStyle name="Normal 4 2 2 3 5 5 2" xfId="21586" xr:uid="{06EA28BA-E65A-4A86-9AA2-F77EB29C3F6B}"/>
    <cellStyle name="Normal 4 2 2 3 5 6" xfId="25321" xr:uid="{727BCEBE-3334-4D89-8771-987FA425547D}"/>
    <cellStyle name="Normal 4 2 2 3 5 7" xfId="13844" xr:uid="{DEFA00F6-18FB-427B-B130-728411644C83}"/>
    <cellStyle name="Normal 4 2 2 3 6" xfId="2926" xr:uid="{00000000-0005-0000-0000-00007F050000}"/>
    <cellStyle name="Normal 4 2 2 3 6 2" xfId="6106" xr:uid="{9F3C0357-5F61-4F3B-8096-0CF0F6AC8D66}"/>
    <cellStyle name="Normal 4 2 2 3 6 2 2" xfId="27469" xr:uid="{2E14018F-0E47-45B2-97A9-91B205A340B5}"/>
    <cellStyle name="Normal 4 2 2 3 6 2 3" xfId="15584" xr:uid="{64C90382-7B55-45A0-BEEB-8B0C1A2287BB}"/>
    <cellStyle name="Normal 4 2 2 3 6 3" xfId="8037" xr:uid="{723D2E27-132C-4556-87F6-C96E666DA9E2}"/>
    <cellStyle name="Normal 4 2 2 3 6 3 2" xfId="18417" xr:uid="{01B60CE9-C58F-40AD-B2ED-E2917838A755}"/>
    <cellStyle name="Normal 4 2 2 3 6 4" xfId="10870" xr:uid="{331A1D25-1E24-4484-BA91-7328824DCA98}"/>
    <cellStyle name="Normal 4 2 2 3 6 4 2" xfId="21250" xr:uid="{88F54577-95BD-42A6-85D4-E866A4006185}"/>
    <cellStyle name="Normal 4 2 2 3 6 5" xfId="25420" xr:uid="{8FF3C58E-8BD4-46B2-8C6F-993942D0C36F}"/>
    <cellStyle name="Normal 4 2 2 3 6 6" xfId="13440" xr:uid="{82146FBA-DF5A-403F-A8F8-AB19096A80A2}"/>
    <cellStyle name="Normal 4 2 2 3 7" xfId="2474" xr:uid="{00000000-0005-0000-0000-000080050000}"/>
    <cellStyle name="Normal 4 2 2 3 7 2" xfId="5762" xr:uid="{EC9D5935-AF72-4A26-A29D-51DAFC622B55}"/>
    <cellStyle name="Normal 4 2 2 3 7 2 2" xfId="27988" xr:uid="{E237374A-B761-4C1C-982F-F03C3356940D}"/>
    <cellStyle name="Normal 4 2 2 3 7 2 3" xfId="15146" xr:uid="{846F4005-524B-4E01-9B61-46CAB7B98D9C}"/>
    <cellStyle name="Normal 4 2 2 3 7 3" xfId="7599" xr:uid="{2DB1E442-9720-4757-BAC5-E023FA285D05}"/>
    <cellStyle name="Normal 4 2 2 3 7 3 2" xfId="17979" xr:uid="{F54C884B-2F83-4B33-B9F3-5FCE05C53621}"/>
    <cellStyle name="Normal 4 2 2 3 7 4" xfId="10432" xr:uid="{FEFE2369-68AF-434E-BCD2-AD61EC64D19A}"/>
    <cellStyle name="Normal 4 2 2 3 7 4 2" xfId="20812" xr:uid="{9C38CEA3-60C5-4E85-A799-A8CCAF3CBCF0}"/>
    <cellStyle name="Normal 4 2 2 3 7 5" xfId="23478" xr:uid="{667CD572-A39D-4242-BDBE-6BD6CBDADC26}"/>
    <cellStyle name="Normal 4 2 2 3 7 6" xfId="12862" xr:uid="{B3F4EDBB-7567-4018-802F-FF91A3DACCD9}"/>
    <cellStyle name="Normal 4 2 2 3 8" xfId="2228" xr:uid="{00000000-0005-0000-0000-00006F050000}"/>
    <cellStyle name="Normal 4 2 2 3 8 2" xfId="7355" xr:uid="{251AE1BE-6A83-459C-AEFA-B7D341745D18}"/>
    <cellStyle name="Normal 4 2 2 3 8 2 2" xfId="17735" xr:uid="{725D5F2A-A59D-4980-976E-3DAD4C780A9A}"/>
    <cellStyle name="Normal 4 2 2 3 8 3" xfId="10188" xr:uid="{CEA25CFD-DE8E-42A7-A923-AE34B8E6132F}"/>
    <cellStyle name="Normal 4 2 2 3 8 3 2" xfId="20568" xr:uid="{3701C557-99FE-4970-9E68-4ADB8F989C0B}"/>
    <cellStyle name="Normal 4 2 2 3 8 4" xfId="22663" xr:uid="{9BF09DFD-D193-4044-B1FF-E169C922CF43}"/>
    <cellStyle name="Normal 4 2 2 3 8 5" xfId="14902" xr:uid="{6ACCD0C8-4CE4-4F2E-8108-56149E92E85E}"/>
    <cellStyle name="Normal 4 2 2 3 9" xfId="3971" xr:uid="{0782F743-45C0-44C0-AEAC-8FCADDB238D7}"/>
    <cellStyle name="Normal 4 2 2 3 9 2" xfId="8795" xr:uid="{4AA8DE3C-01B3-4E95-9784-D962C9D85806}"/>
    <cellStyle name="Normal 4 2 2 3 9 2 2" xfId="19175" xr:uid="{F6E00A14-FBCC-4F12-9770-F7BEB8332FD4}"/>
    <cellStyle name="Normal 4 2 2 3 9 3" xfId="11628" xr:uid="{39C37010-AD2B-4D73-A546-B0C121666EB7}"/>
    <cellStyle name="Normal 4 2 2 3 9 3 2" xfId="22008" xr:uid="{59BB1F7F-F732-4642-B32D-D5C9FB5DAD06}"/>
    <cellStyle name="Normal 4 2 2 3 9 4" xfId="16342" xr:uid="{4EFDA8A4-00E8-4C1A-9A8D-8A09CE090A7D}"/>
    <cellStyle name="Normal 4 2 2 4" xfId="924" xr:uid="{00000000-0005-0000-0000-00004E050000}"/>
    <cellStyle name="Normal 4 2 2 4 10" xfId="6979" xr:uid="{43E72B32-F5E5-4D7A-8456-82088F87763A}"/>
    <cellStyle name="Normal 4 2 2 4 10 2" xfId="17359" xr:uid="{04BDADEE-CE3C-48F0-9BF5-EEC502683A20}"/>
    <cellStyle name="Normal 4 2 2 4 11" xfId="9812" xr:uid="{096BC897-755D-4269-9E65-AD651079D9D0}"/>
    <cellStyle name="Normal 4 2 2 4 11 2" xfId="20192" xr:uid="{A6A89815-2657-4104-BB75-987E6C39D265}"/>
    <cellStyle name="Normal 4 2 2 4 12" xfId="23877" xr:uid="{DB376193-8776-4576-A119-EDD2E75704CF}"/>
    <cellStyle name="Normal 4 2 2 4 13" xfId="12440" xr:uid="{73433729-7ABE-457A-8D58-3712B623EA70}"/>
    <cellStyle name="Normal 4 2 2 4 2" xfId="925" xr:uid="{00000000-0005-0000-0000-00004F050000}"/>
    <cellStyle name="Normal 4 2 2 4 2 10" xfId="9813" xr:uid="{74B6838E-3A0E-4581-8315-134652AC2605}"/>
    <cellStyle name="Normal 4 2 2 4 2 10 2" xfId="20193" xr:uid="{FA79C592-F3E4-45B7-8425-361543C0209D}"/>
    <cellStyle name="Normal 4 2 2 4 2 11" xfId="25134" xr:uid="{FE895F79-E79E-42EB-9468-F7EA69AAFCBD}"/>
    <cellStyle name="Normal 4 2 2 4 2 12" xfId="12585" xr:uid="{65891DFD-AC75-4EF2-BE1B-E12741DF5688}"/>
    <cellStyle name="Normal 4 2 2 4 2 2" xfId="926" xr:uid="{00000000-0005-0000-0000-000050050000}"/>
    <cellStyle name="Normal 4 2 2 4 2 2 2" xfId="3295" xr:uid="{00000000-0005-0000-0000-000084050000}"/>
    <cellStyle name="Normal 4 2 2 4 2 2 2 2" xfId="6353" xr:uid="{57213AAF-F5C4-44D0-A2B0-97F183471ECE}"/>
    <cellStyle name="Normal 4 2 2 4 2 2 2 2 2" xfId="27079" xr:uid="{FA7FA6CA-809C-434A-98F6-EFA80E8E9178}"/>
    <cellStyle name="Normal 4 2 2 4 2 2 2 2 3" xfId="27739" xr:uid="{F68157DE-0A3F-47CF-9F36-F86C136DC849}"/>
    <cellStyle name="Normal 4 2 2 4 2 2 2 2 4" xfId="15922" xr:uid="{B20FDE2B-52F5-42DE-AA97-018AFF58F137}"/>
    <cellStyle name="Normal 4 2 2 4 2 2 2 3" xfId="8375" xr:uid="{94A78240-CA92-4263-8B92-90DC69479D83}"/>
    <cellStyle name="Normal 4 2 2 4 2 2 2 3 2" xfId="28898" xr:uid="{1E60605B-AFC0-40FC-BDC4-0FBEA0E3394C}"/>
    <cellStyle name="Normal 4 2 2 4 2 2 2 3 3" xfId="18755" xr:uid="{07EB8F78-4D54-41C2-9ADD-00AC7DE8CF58}"/>
    <cellStyle name="Normal 4 2 2 4 2 2 2 4" xfId="11208" xr:uid="{7D57D94D-2B60-458D-BA6C-47C53AE0F291}"/>
    <cellStyle name="Normal 4 2 2 4 2 2 2 4 2" xfId="21588" xr:uid="{7271D98C-9040-49C3-9D7A-7C7D325CC6FB}"/>
    <cellStyle name="Normal 4 2 2 4 2 2 2 5" xfId="23383" xr:uid="{AA79B49B-DA04-48DE-850B-55B9AFF31B3F}"/>
    <cellStyle name="Normal 4 2 2 4 2 2 2 6" xfId="13846" xr:uid="{A33995DC-CE48-435F-9431-9C4EE806C447}"/>
    <cellStyle name="Normal 4 2 2 4 2 2 3" xfId="4327" xr:uid="{88AADD46-078C-4A1A-86CD-8C746649C1D3}"/>
    <cellStyle name="Normal 4 2 2 4 2 2 3 2" xfId="9099" xr:uid="{5AAA42F9-F8DA-4B91-9EB6-E9FE37649223}"/>
    <cellStyle name="Normal 4 2 2 4 2 2 3 2 2" xfId="29142" xr:uid="{B9E1C12C-87CA-4909-B0CC-617106AB27B7}"/>
    <cellStyle name="Normal 4 2 2 4 2 2 3 2 3" xfId="19479" xr:uid="{9F7414B7-8F52-4B89-BCA5-DE0EAD9F4546}"/>
    <cellStyle name="Normal 4 2 2 4 2 2 3 3" xfId="11932" xr:uid="{4502D610-E4EF-4C5E-9328-75FA8F718928}"/>
    <cellStyle name="Normal 4 2 2 4 2 2 3 3 2" xfId="22312" xr:uid="{11411F55-E273-4FE0-A186-04C1753E8C00}"/>
    <cellStyle name="Normal 4 2 2 4 2 2 3 4" xfId="25540" xr:uid="{954FFE69-45B1-4E9A-BDCD-E82D809935BA}"/>
    <cellStyle name="Normal 4 2 2 4 2 2 3 5" xfId="16646" xr:uid="{5B7A3110-2BE7-496F-AC9D-2E711862E030}"/>
    <cellStyle name="Normal 4 2 2 4 2 2 4" xfId="5230" xr:uid="{71A08C51-E181-4520-A87B-EB59AC28F586}"/>
    <cellStyle name="Normal 4 2 2 4 2 2 4 2" xfId="27674" xr:uid="{45FB5C57-856C-454C-9E6A-DB8981F59C9F}"/>
    <cellStyle name="Normal 4 2 2 4 2 2 4 3" xfId="14528" xr:uid="{9693F6C0-C7B6-4EB2-AC80-24099C13C0B3}"/>
    <cellStyle name="Normal 4 2 2 4 2 2 5" xfId="6981" xr:uid="{C34822D5-4980-4FB2-A8AB-9A66281BCD4A}"/>
    <cellStyle name="Normal 4 2 2 4 2 2 5 2" xfId="17361" xr:uid="{5B29B84B-2882-495A-A6A1-674BEE0C4A87}"/>
    <cellStyle name="Normal 4 2 2 4 2 2 6" xfId="9814" xr:uid="{B3D2A0E6-EF4F-442A-A3F6-CF3EBD577BB0}"/>
    <cellStyle name="Normal 4 2 2 4 2 2 6 2" xfId="20194" xr:uid="{8A7864B9-710E-45C3-B548-9810DBD6652D}"/>
    <cellStyle name="Normal 4 2 2 4 2 2 7" xfId="24868" xr:uid="{A3223941-99C9-4708-A4D9-962243FD31A6}"/>
    <cellStyle name="Normal 4 2 2 4 2 2 8" xfId="13218" xr:uid="{C4FAC374-CD0C-427D-9D1F-54A139A334CB}"/>
    <cellStyle name="Normal 4 2 2 4 2 3" xfId="3296" xr:uid="{00000000-0005-0000-0000-000085050000}"/>
    <cellStyle name="Normal 4 2 2 4 2 3 2" xfId="4510" xr:uid="{0818EA2E-927A-481A-859A-BCB273EFD974}"/>
    <cellStyle name="Normal 4 2 2 4 2 3 2 2" xfId="9282" xr:uid="{CCB918E8-A93E-4B16-84D4-AC3489B98F89}"/>
    <cellStyle name="Normal 4 2 2 4 2 3 2 2 2" xfId="29263" xr:uid="{EEDF7A42-8E48-4406-B6EE-1FF2A7C945F6}"/>
    <cellStyle name="Normal 4 2 2 4 2 3 2 2 3" xfId="19662" xr:uid="{AFB95E2C-728A-4693-BDBD-8364CF8A08B1}"/>
    <cellStyle name="Normal 4 2 2 4 2 3 2 3" xfId="12115" xr:uid="{93B9522D-5B6A-40E6-84CC-70C7765501C8}"/>
    <cellStyle name="Normal 4 2 2 4 2 3 2 3 2" xfId="22495" xr:uid="{67AD3FC9-E43D-458A-A5E2-6BC6C9BE5C24}"/>
    <cellStyle name="Normal 4 2 2 4 2 3 2 4" xfId="25271" xr:uid="{2DC845AD-6C37-486A-A7B8-01497128D10F}"/>
    <cellStyle name="Normal 4 2 2 4 2 3 2 5" xfId="16829" xr:uid="{0633965A-7B30-4EC2-8C0E-2C8A62B26074}"/>
    <cellStyle name="Normal 4 2 2 4 2 3 3" xfId="6354" xr:uid="{FDDB43A5-ABEA-49F9-8B54-B851083D45D7}"/>
    <cellStyle name="Normal 4 2 2 4 2 3 3 2" xfId="28218" xr:uid="{86F5E978-9FED-4FBE-BC62-5099C0089DEE}"/>
    <cellStyle name="Normal 4 2 2 4 2 3 3 3" xfId="15923" xr:uid="{55403D2F-1CF3-4059-A788-591AE8339692}"/>
    <cellStyle name="Normal 4 2 2 4 2 3 4" xfId="8376" xr:uid="{543F9E0E-EB2C-4DB4-8FC4-7742DCCA1393}"/>
    <cellStyle name="Normal 4 2 2 4 2 3 4 2" xfId="18756" xr:uid="{083473DA-79F7-4E5D-9210-F776595C2A0E}"/>
    <cellStyle name="Normal 4 2 2 4 2 3 5" xfId="11209" xr:uid="{A96EA365-06FB-400A-A0A0-F3301435CF8D}"/>
    <cellStyle name="Normal 4 2 2 4 2 3 5 2" xfId="21589" xr:uid="{2702454B-AC90-417A-B4E6-1021B0A56BC9}"/>
    <cellStyle name="Normal 4 2 2 4 2 3 6" xfId="23088" xr:uid="{DE759B16-35D1-44DC-BFF4-D8C2C2A31E68}"/>
    <cellStyle name="Normal 4 2 2 4 2 3 7" xfId="13847" xr:uid="{0ADE618F-B6AE-4C45-95BD-9B1583E34E61}"/>
    <cellStyle name="Normal 4 2 2 4 2 4" xfId="3294" xr:uid="{00000000-0005-0000-0000-000086050000}"/>
    <cellStyle name="Normal 4 2 2 4 2 4 2" xfId="6352" xr:uid="{AAF72A24-F1C6-480B-98DC-4A89960A15A5}"/>
    <cellStyle name="Normal 4 2 2 4 2 4 2 2" xfId="26248" xr:uid="{7442A6A0-3EDD-4480-B062-C50A51984114}"/>
    <cellStyle name="Normal 4 2 2 4 2 4 2 3" xfId="15921" xr:uid="{DA566C5C-2C16-4232-AE10-7BEF4D950917}"/>
    <cellStyle name="Normal 4 2 2 4 2 4 3" xfId="8374" xr:uid="{20768569-174D-40A4-9A7F-25676938BB96}"/>
    <cellStyle name="Normal 4 2 2 4 2 4 3 2" xfId="18754" xr:uid="{20CE6C7A-761A-46D0-96C2-AD0FF85A7D94}"/>
    <cellStyle name="Normal 4 2 2 4 2 4 4" xfId="11207" xr:uid="{DA374353-C8F8-4AE2-8C96-8538D52C51F7}"/>
    <cellStyle name="Normal 4 2 2 4 2 4 4 2" xfId="21587" xr:uid="{CFF0B452-282C-4DD8-9127-B61CE55EEAA7}"/>
    <cellStyle name="Normal 4 2 2 4 2 4 5" xfId="25394" xr:uid="{E892D505-0A99-41BD-8E5A-1F3F82763A3C}"/>
    <cellStyle name="Normal 4 2 2 4 2 4 6" xfId="13845" xr:uid="{06B5F8F0-3CB7-4B3F-9C0A-9D8FF13D20B1}"/>
    <cellStyle name="Normal 4 2 2 4 2 5" xfId="2617" xr:uid="{00000000-0005-0000-0000-000087050000}"/>
    <cellStyle name="Normal 4 2 2 4 2 5 2" xfId="5879" xr:uid="{171A5BF7-BC41-4681-85A6-995E693AE31B}"/>
    <cellStyle name="Normal 4 2 2 4 2 5 2 2" xfId="25851" xr:uid="{BE7B5EEC-EA53-42AF-B95F-D971A9CF9890}"/>
    <cellStyle name="Normal 4 2 2 4 2 5 2 3" xfId="15289" xr:uid="{85F14D3C-8ABE-4C7B-8EB9-96863347B539}"/>
    <cellStyle name="Normal 4 2 2 4 2 5 3" xfId="7742" xr:uid="{26A12828-DFE0-4715-9316-629A4B9DBE36}"/>
    <cellStyle name="Normal 4 2 2 4 2 5 3 2" xfId="18122" xr:uid="{AE099D59-17E4-4E4F-AA29-D90E573E0551}"/>
    <cellStyle name="Normal 4 2 2 4 2 5 4" xfId="10575" xr:uid="{3D7714DE-F127-4500-8005-EFFB419DAD0C}"/>
    <cellStyle name="Normal 4 2 2 4 2 5 4 2" xfId="20955" xr:uid="{38B96024-71F1-4D35-B8AD-4060713747C2}"/>
    <cellStyle name="Normal 4 2 2 4 2 5 5" xfId="25467" xr:uid="{39726886-B996-427D-9878-F32605EC1946}"/>
    <cellStyle name="Normal 4 2 2 4 2 5 6" xfId="13005" xr:uid="{F1E4B336-E499-4981-8108-CA3BBF41F09A}"/>
    <cellStyle name="Normal 4 2 2 4 2 6" xfId="2351" xr:uid="{00000000-0005-0000-0000-000082050000}"/>
    <cellStyle name="Normal 4 2 2 4 2 6 2" xfId="7478" xr:uid="{B1557CEC-49F6-4432-A9B6-3FA38E9ECDD5}"/>
    <cellStyle name="Normal 4 2 2 4 2 6 2 2" xfId="17858" xr:uid="{0E89E44A-523E-472B-943B-FA6A00816B8D}"/>
    <cellStyle name="Normal 4 2 2 4 2 6 3" xfId="10311" xr:uid="{8C71FD11-9122-4445-B3C1-70AB7805FDB4}"/>
    <cellStyle name="Normal 4 2 2 4 2 6 3 2" xfId="20691" xr:uid="{80D63F16-10E5-4DA3-A974-0043DAC15398}"/>
    <cellStyle name="Normal 4 2 2 4 2 6 4" xfId="24882" xr:uid="{3D4B304D-F455-457D-A90B-E2E5A08C7EA4}"/>
    <cellStyle name="Normal 4 2 2 4 2 6 5" xfId="15025" xr:uid="{B669BB6C-6997-4AD8-8732-EA1A33D9B286}"/>
    <cellStyle name="Normal 4 2 2 4 2 7" xfId="3892" xr:uid="{B1EFC525-476C-434F-9E37-E08229CCCE26}"/>
    <cellStyle name="Normal 4 2 2 4 2 7 2" xfId="8724" xr:uid="{FCE14AAF-D21D-4506-9395-355BAD6D8146}"/>
    <cellStyle name="Normal 4 2 2 4 2 7 2 2" xfId="19104" xr:uid="{F27D2E40-C611-4140-9B54-38E2E2EE971B}"/>
    <cellStyle name="Normal 4 2 2 4 2 7 3" xfId="11557" xr:uid="{AA35E4C3-6C6B-47D8-B322-4B463ED45D22}"/>
    <cellStyle name="Normal 4 2 2 4 2 7 3 2" xfId="21937" xr:uid="{23C4568E-9550-4B68-846A-7D11E933FE72}"/>
    <cellStyle name="Normal 4 2 2 4 2 7 4" xfId="16271" xr:uid="{6E29289B-C7EC-4ECC-B39D-909A5086C9CB}"/>
    <cellStyle name="Normal 4 2 2 4 2 8" xfId="5229" xr:uid="{50D16BA2-8008-491C-BC3B-413F344C97FB}"/>
    <cellStyle name="Normal 4 2 2 4 2 8 2" xfId="14527" xr:uid="{4C3EE0CF-CA2D-48BF-95C6-4BF5421807AC}"/>
    <cellStyle name="Normal 4 2 2 4 2 9" xfId="6980" xr:uid="{875A6027-B59C-4A05-9E65-B3598367CBD9}"/>
    <cellStyle name="Normal 4 2 2 4 2 9 2" xfId="17360" xr:uid="{31A635BB-04AE-4C97-823E-027693102A10}"/>
    <cellStyle name="Normal 4 2 2 4 3" xfId="927" xr:uid="{00000000-0005-0000-0000-000051050000}"/>
    <cellStyle name="Normal 4 2 2 4 3 2" xfId="3297" xr:uid="{00000000-0005-0000-0000-000089050000}"/>
    <cellStyle name="Normal 4 2 2 4 3 2 2" xfId="6355" xr:uid="{DB7ED969-706E-4EF0-8AEF-B44F27724A10}"/>
    <cellStyle name="Normal 4 2 2 4 3 2 2 2" xfId="23126" xr:uid="{9FE4B55D-C27F-4451-A7C1-C9A4141F9F8A}"/>
    <cellStyle name="Normal 4 2 2 4 3 2 2 3" xfId="27251" xr:uid="{CA430E71-5522-4843-98CF-6155ACFE8AD5}"/>
    <cellStyle name="Normal 4 2 2 4 3 2 2 4" xfId="15924" xr:uid="{C8B4B23E-964D-45F0-BD2E-16FB4962FA6A}"/>
    <cellStyle name="Normal 4 2 2 4 3 2 3" xfId="8377" xr:uid="{E71EE9B8-8A89-4351-94DC-B421A5A739E6}"/>
    <cellStyle name="Normal 4 2 2 4 3 2 3 2" xfId="28899" xr:uid="{8A9BB08A-E1CA-405D-AAF2-CCC73066E3DE}"/>
    <cellStyle name="Normal 4 2 2 4 3 2 3 3" xfId="18757" xr:uid="{39935B28-D386-4C98-8C09-EB303EB0DF92}"/>
    <cellStyle name="Normal 4 2 2 4 3 2 4" xfId="11210" xr:uid="{2C0893F6-16AC-4C83-9939-1FC44AAE1A9C}"/>
    <cellStyle name="Normal 4 2 2 4 3 2 4 2" xfId="21590" xr:uid="{A416532E-34D5-4011-986D-89B29049DD01}"/>
    <cellStyle name="Normal 4 2 2 4 3 2 5" xfId="23638" xr:uid="{ADB69F83-0DC2-4AB2-A25E-152CDECDF452}"/>
    <cellStyle name="Normal 4 2 2 4 3 2 6" xfId="13848" xr:uid="{A4050B32-F993-42F5-8D2A-3EA26B22D6A8}"/>
    <cellStyle name="Normal 4 2 2 4 3 3" xfId="2767" xr:uid="{00000000-0005-0000-0000-00008A050000}"/>
    <cellStyle name="Normal 4 2 2 4 3 3 2" xfId="5985" xr:uid="{D714554F-13C7-4848-82DA-F99578ED663A}"/>
    <cellStyle name="Normal 4 2 2 4 3 3 2 2" xfId="26167" xr:uid="{4A8A2886-3655-4331-8314-C7D89A290E72}"/>
    <cellStyle name="Normal 4 2 2 4 3 3 2 3" xfId="15438" xr:uid="{BC108CB3-8816-4F88-B024-2E3BE8906A44}"/>
    <cellStyle name="Normal 4 2 2 4 3 3 3" xfId="7891" xr:uid="{F9E1BE4C-D1B0-4252-8D15-CA52ECD0B49B}"/>
    <cellStyle name="Normal 4 2 2 4 3 3 3 2" xfId="18271" xr:uid="{9D3BCCF4-1B4A-4E65-BE42-0D0D7784F0B5}"/>
    <cellStyle name="Normal 4 2 2 4 3 3 4" xfId="10724" xr:uid="{F08D7AC6-7D0D-40B5-9DBE-C91C9CF97BB7}"/>
    <cellStyle name="Normal 4 2 2 4 3 3 4 2" xfId="21104" xr:uid="{8FB6AC6A-4B64-430D-A14E-25FF3B69A30F}"/>
    <cellStyle name="Normal 4 2 2 4 3 3 5" xfId="23729" xr:uid="{CF92C751-6CFD-4CA8-A398-128DAAC974AF}"/>
    <cellStyle name="Normal 4 2 2 4 3 3 6" xfId="13217" xr:uid="{E7F360B1-F7E5-46C2-A001-A68EAD7EDD58}"/>
    <cellStyle name="Normal 4 2 2 4 3 4" xfId="4181" xr:uid="{C41374AA-398E-49B6-93FD-E1A9331CDFBC}"/>
    <cellStyle name="Normal 4 2 2 4 3 4 2" xfId="8953" xr:uid="{2AE103A5-42BD-4788-B14D-BCB8209021C1}"/>
    <cellStyle name="Normal 4 2 2 4 3 4 2 2" xfId="29041" xr:uid="{1A00E0E5-F5CE-451B-9F9A-DA9C7B5273AD}"/>
    <cellStyle name="Normal 4 2 2 4 3 4 2 3" xfId="19333" xr:uid="{110560D6-4830-4636-B47C-84D0AA400F01}"/>
    <cellStyle name="Normal 4 2 2 4 3 4 3" xfId="11786" xr:uid="{4AB957CD-0568-492F-99FA-8AA901196C47}"/>
    <cellStyle name="Normal 4 2 2 4 3 4 3 2" xfId="22166" xr:uid="{959B2846-8940-444B-9242-3D2D882B8289}"/>
    <cellStyle name="Normal 4 2 2 4 3 4 4" xfId="23593" xr:uid="{85AB795E-D515-4FF1-B160-6B8D05B87815}"/>
    <cellStyle name="Normal 4 2 2 4 3 4 5" xfId="16500" xr:uid="{041B70B4-5B7D-41AE-8F55-49F80D50D331}"/>
    <cellStyle name="Normal 4 2 2 4 3 5" xfId="5231" xr:uid="{C79EFE5B-41C6-462D-B4AC-220D9794CBC6}"/>
    <cellStyle name="Normal 4 2 2 4 3 5 2" xfId="28284" xr:uid="{A131D15C-124D-4DEB-BDDF-DD0D370252B0}"/>
    <cellStyle name="Normal 4 2 2 4 3 5 3" xfId="14529" xr:uid="{239FF3B8-81F4-4B1E-8621-980706B91857}"/>
    <cellStyle name="Normal 4 2 2 4 3 6" xfId="6982" xr:uid="{13FAE052-AAAF-4089-9B8C-AC0A9A30A793}"/>
    <cellStyle name="Normal 4 2 2 4 3 6 2" xfId="17362" xr:uid="{798452EE-FFD2-46AE-A248-D50DB1B3F953}"/>
    <cellStyle name="Normal 4 2 2 4 3 7" xfId="9815" xr:uid="{F6094285-A40A-4F54-8464-644AB105B121}"/>
    <cellStyle name="Normal 4 2 2 4 3 7 2" xfId="20195" xr:uid="{E0FCD560-82AA-48F0-8626-A9CDB155C7F6}"/>
    <cellStyle name="Normal 4 2 2 4 3 8" xfId="23927" xr:uid="{B8BD615D-BCC6-44CB-97AB-FCFF8CC4069D}"/>
    <cellStyle name="Normal 4 2 2 4 3 9" xfId="12743" xr:uid="{EF6AB516-E6BA-436B-8008-52FF10DC7C72}"/>
    <cellStyle name="Normal 4 2 2 4 4" xfId="928" xr:uid="{00000000-0005-0000-0000-000052050000}"/>
    <cellStyle name="Normal 4 2 2 4 4 2" xfId="4511" xr:uid="{7F0BAE6F-8248-4C02-BF04-CC0E1E710B11}"/>
    <cellStyle name="Normal 4 2 2 4 4 2 2" xfId="9283" xr:uid="{C5A7C9DC-C510-4E40-89A9-1A786C2F8733}"/>
    <cellStyle name="Normal 4 2 2 4 4 2 2 2" xfId="29264" xr:uid="{9B6D7F25-F703-4899-B377-A6929FFA8706}"/>
    <cellStyle name="Normal 4 2 2 4 4 2 2 3" xfId="19663" xr:uid="{75DA1B32-F879-4F31-9D4A-AE0B31D392BA}"/>
    <cellStyle name="Normal 4 2 2 4 4 2 3" xfId="12116" xr:uid="{90B7D2CC-CB4E-4D61-8F2C-37CD29D6B66B}"/>
    <cellStyle name="Normal 4 2 2 4 4 2 3 2" xfId="22496" xr:uid="{12E16E5C-8897-4BE6-B2B0-329C403E707D}"/>
    <cellStyle name="Normal 4 2 2 4 4 2 4" xfId="25604" xr:uid="{95370623-BF1A-416E-987A-4E99F4F097B5}"/>
    <cellStyle name="Normal 4 2 2 4 4 2 5" xfId="16830" xr:uid="{5AF74597-6190-4DBE-B557-1DC9EE8ABB2C}"/>
    <cellStyle name="Normal 4 2 2 4 4 3" xfId="5232" xr:uid="{DC98DC4E-5DC0-4CF2-B1E2-0640CA7891F1}"/>
    <cellStyle name="Normal 4 2 2 4 4 3 2" xfId="25858" xr:uid="{39A713B4-432B-4920-8061-C58CD61DE077}"/>
    <cellStyle name="Normal 4 2 2 4 4 3 3" xfId="14530" xr:uid="{E125828D-806B-441F-8960-87D5B184F968}"/>
    <cellStyle name="Normal 4 2 2 4 4 4" xfId="6983" xr:uid="{B589063A-5A25-4BE9-873F-199C25D2C403}"/>
    <cellStyle name="Normal 4 2 2 4 4 4 2" xfId="17363" xr:uid="{5DA7FAB8-26C6-4D3C-AD00-27D33ACB7DE0}"/>
    <cellStyle name="Normal 4 2 2 4 4 5" xfId="9816" xr:uid="{5FDF8056-D649-42E6-86D3-515DFA2885AE}"/>
    <cellStyle name="Normal 4 2 2 4 4 5 2" xfId="20196" xr:uid="{9694BB31-BBB1-4DE5-AE33-972C3DB25A66}"/>
    <cellStyle name="Normal 4 2 2 4 4 6" xfId="22922" xr:uid="{38504A9F-730E-4AFE-84EC-6873EF8F377A}"/>
    <cellStyle name="Normal 4 2 2 4 4 7" xfId="13849" xr:uid="{48C4D6CF-5E56-4CE8-BED3-BA3B24319385}"/>
    <cellStyle name="Normal 4 2 2 4 5" xfId="2927" xr:uid="{00000000-0005-0000-0000-00008C050000}"/>
    <cellStyle name="Normal 4 2 2 4 5 2" xfId="6107" xr:uid="{94E986A0-9D03-4141-BAA9-6B86CD95BC63}"/>
    <cellStyle name="Normal 4 2 2 4 5 2 2" xfId="25712" xr:uid="{E5329199-FF78-4B4A-8B5D-D953DEA46CC1}"/>
    <cellStyle name="Normal 4 2 2 4 5 2 3" xfId="27965" xr:uid="{2BA4E496-5583-47CD-A334-E7ADA2E23914}"/>
    <cellStyle name="Normal 4 2 2 4 5 2 4" xfId="15585" xr:uid="{C60D9B1A-07BB-4E09-9939-2FD56421173C}"/>
    <cellStyle name="Normal 4 2 2 4 5 3" xfId="8038" xr:uid="{7DA0102F-5996-450F-A2F8-FD7CA9B9A43A}"/>
    <cellStyle name="Normal 4 2 2 4 5 3 2" xfId="28241" xr:uid="{4B0F276F-F12C-461C-96E8-541A24B9A97B}"/>
    <cellStyle name="Normal 4 2 2 4 5 3 3" xfId="18418" xr:uid="{66C3041F-BB06-46A9-8916-6826EF97BC08}"/>
    <cellStyle name="Normal 4 2 2 4 5 4" xfId="10871" xr:uid="{D17C5C4B-F940-4D53-86D1-51EE1CD3A322}"/>
    <cellStyle name="Normal 4 2 2 4 5 4 2" xfId="21251" xr:uid="{529D701B-8938-44F3-9B41-8B7D3475A218}"/>
    <cellStyle name="Normal 4 2 2 4 5 5" xfId="25270" xr:uid="{89D46EA6-8B48-4DE6-96C0-708E1778CD65}"/>
    <cellStyle name="Normal 4 2 2 4 5 6" xfId="13441" xr:uid="{0433115D-CD86-4F97-9A69-0CD7588BD6CA}"/>
    <cellStyle name="Normal 4 2 2 4 6" xfId="2454" xr:uid="{00000000-0005-0000-0000-00008D050000}"/>
    <cellStyle name="Normal 4 2 2 4 6 2" xfId="5746" xr:uid="{6B248BF3-FE3E-4975-ACF5-E79D0C31AE6B}"/>
    <cellStyle name="Normal 4 2 2 4 6 2 2" xfId="27108" xr:uid="{6D5AABAF-7EA6-482E-A3D3-B00D19E543D5}"/>
    <cellStyle name="Normal 4 2 2 4 6 2 3" xfId="15126" xr:uid="{472856FF-6085-4563-98BB-CE62A8294F52}"/>
    <cellStyle name="Normal 4 2 2 4 6 3" xfId="7579" xr:uid="{F76A5DB4-AE73-4355-9086-9B46F7852BB8}"/>
    <cellStyle name="Normal 4 2 2 4 6 3 2" xfId="17959" xr:uid="{735D299E-C6F1-4BB1-8DDD-5D65C0A2C320}"/>
    <cellStyle name="Normal 4 2 2 4 6 4" xfId="10412" xr:uid="{9021F540-409A-4C40-A5B4-87DF8A106FF3}"/>
    <cellStyle name="Normal 4 2 2 4 6 4 2" xfId="20792" xr:uid="{7220C185-106B-4FC8-9093-434972A947E8}"/>
    <cellStyle name="Normal 4 2 2 4 6 5" xfId="22676" xr:uid="{A71608BB-3685-495F-8A97-BC62EF5BA3EA}"/>
    <cellStyle name="Normal 4 2 2 4 6 6" xfId="12842" xr:uid="{0DD415B8-547E-4632-B007-51AFF8BE85A1}"/>
    <cellStyle name="Normal 4 2 2 4 7" xfId="2208" xr:uid="{00000000-0005-0000-0000-000081050000}"/>
    <cellStyle name="Normal 4 2 2 4 7 2" xfId="7335" xr:uid="{3BF7C5D6-6D70-4BAB-9DE4-9D0AB1537E19}"/>
    <cellStyle name="Normal 4 2 2 4 7 2 2" xfId="17715" xr:uid="{A5A87725-B542-456C-8C24-5938A5086B56}"/>
    <cellStyle name="Normal 4 2 2 4 7 3" xfId="10168" xr:uid="{4DC94CEA-72D3-4462-AEBD-33D0D4D37B08}"/>
    <cellStyle name="Normal 4 2 2 4 7 3 2" xfId="20548" xr:uid="{812DAA69-B456-4A1B-A0AE-237CBC55FE00}"/>
    <cellStyle name="Normal 4 2 2 4 7 4" xfId="25096" xr:uid="{59F58065-4199-4106-9A15-BD2C5391B7B0}"/>
    <cellStyle name="Normal 4 2 2 4 7 5" xfId="14882" xr:uid="{0112D7EC-2D98-4DEC-B91B-F1F848280BB9}"/>
    <cellStyle name="Normal 4 2 2 4 8" xfId="3972" xr:uid="{0ED48F26-5E12-4166-A72C-6C4C5EBBF6E1}"/>
    <cellStyle name="Normal 4 2 2 4 8 2" xfId="8796" xr:uid="{B54FB584-BA06-4EA1-8EA4-E90091879801}"/>
    <cellStyle name="Normal 4 2 2 4 8 2 2" xfId="19176" xr:uid="{43D71011-D7FA-43E6-AE67-38BB7485609A}"/>
    <cellStyle name="Normal 4 2 2 4 8 3" xfId="11629" xr:uid="{768F07F0-1087-4E61-808E-A14C0851C388}"/>
    <cellStyle name="Normal 4 2 2 4 8 3 2" xfId="22009" xr:uid="{46234296-031E-4FFD-AB74-AEB0A33D65BC}"/>
    <cellStyle name="Normal 4 2 2 4 8 4" xfId="16343" xr:uid="{EBCA9866-59FB-4AE0-99FD-11E1A4B490BA}"/>
    <cellStyle name="Normal 4 2 2 4 9" xfId="5228" xr:uid="{141EB3B9-3DBB-46EA-A0E2-EEA3709D310A}"/>
    <cellStyle name="Normal 4 2 2 4 9 2" xfId="14526" xr:uid="{5959E2D1-4D58-4EA5-A4A4-9B85D8ADCB59}"/>
    <cellStyle name="Normal 4 2 2 5" xfId="929" xr:uid="{00000000-0005-0000-0000-000053050000}"/>
    <cellStyle name="Normal 4 2 2 5 10" xfId="9817" xr:uid="{58171749-EBE0-41BC-A70E-179CEEF4D561}"/>
    <cellStyle name="Normal 4 2 2 5 10 2" xfId="20197" xr:uid="{F2D3F1B8-6D2E-44D4-A005-7B245604EB93}"/>
    <cellStyle name="Normal 4 2 2 5 11" xfId="23639" xr:uid="{4F6A9DC8-DC4E-49AC-9523-A707C70EEC77}"/>
    <cellStyle name="Normal 4 2 2 5 12" xfId="12586" xr:uid="{4A902344-3DCA-4B79-8C03-DAFE5EFE6440}"/>
    <cellStyle name="Normal 4 2 2 5 2" xfId="930" xr:uid="{00000000-0005-0000-0000-000054050000}"/>
    <cellStyle name="Normal 4 2 2 5 2 2" xfId="931" xr:uid="{00000000-0005-0000-0000-000055050000}"/>
    <cellStyle name="Normal 4 2 2 5 2 2 2" xfId="5235" xr:uid="{BB2A55E1-3D3F-4778-BABA-3D7670BAE9A7}"/>
    <cellStyle name="Normal 4 2 2 5 2 2 2 2" xfId="24780" xr:uid="{74E8F1D5-1987-43CF-86B6-92E1C1DC5CAE}"/>
    <cellStyle name="Normal 4 2 2 5 2 2 2 3" xfId="27415" xr:uid="{91A993C5-8F2D-4A39-B491-DF055DE86D3F}"/>
    <cellStyle name="Normal 4 2 2 5 2 2 2 4" xfId="14533" xr:uid="{A58CF70A-7684-468F-AF9E-72F91CDEE923}"/>
    <cellStyle name="Normal 4 2 2 5 2 2 3" xfId="6986" xr:uid="{B06B3D5D-2FFD-47A5-9374-E7A749D7EB10}"/>
    <cellStyle name="Normal 4 2 2 5 2 2 3 2" xfId="27617" xr:uid="{686F00C0-92AF-48EF-8F7F-341E1897A390}"/>
    <cellStyle name="Normal 4 2 2 5 2 2 3 3" xfId="27354" xr:uid="{702B176F-70B9-4C22-9475-A180B82C544E}"/>
    <cellStyle name="Normal 4 2 2 5 2 2 3 4" xfId="17366" xr:uid="{7DE463CC-A07F-486F-BB45-A1F85BEC3835}"/>
    <cellStyle name="Normal 4 2 2 5 2 2 4" xfId="9819" xr:uid="{D5FE8D46-57A1-4FC6-9783-A476A8A2C32E}"/>
    <cellStyle name="Normal 4 2 2 5 2 2 4 2" xfId="29413" xr:uid="{68BE820C-826A-4F57-ADEA-F7F33A39BF0A}"/>
    <cellStyle name="Normal 4 2 2 5 2 2 4 3" xfId="20199" xr:uid="{F308CD53-9FA7-4232-AE58-24B2EA28331A}"/>
    <cellStyle name="Normal 4 2 2 5 2 2 5" xfId="24679" xr:uid="{1AB2CD9D-E3DE-4EBE-B49B-256598088DFA}"/>
    <cellStyle name="Normal 4 2 2 5 2 2 6" xfId="13850" xr:uid="{D5346BBC-C88F-434A-BAD1-F6962974956D}"/>
    <cellStyle name="Normal 4 2 2 5 2 3" xfId="2768" xr:uid="{00000000-0005-0000-0000-000091050000}"/>
    <cellStyle name="Normal 4 2 2 5 2 3 2" xfId="5986" xr:uid="{4F79CE1D-FD04-4C1D-A924-F43EB3944698}"/>
    <cellStyle name="Normal 4 2 2 5 2 3 2 2" xfId="27660" xr:uid="{78AB8423-D389-4A4C-AA7F-9649141E7E78}"/>
    <cellStyle name="Normal 4 2 2 5 2 3 2 3" xfId="15439" xr:uid="{531E4F4E-25E5-4752-B345-7AB1E9CE93D1}"/>
    <cellStyle name="Normal 4 2 2 5 2 3 3" xfId="7892" xr:uid="{CF0B3C64-E9A4-45CB-A1FE-9AC51949BCF2}"/>
    <cellStyle name="Normal 4 2 2 5 2 3 3 2" xfId="18272" xr:uid="{2B965257-6DF8-4838-AC3B-96710552853B}"/>
    <cellStyle name="Normal 4 2 2 5 2 3 4" xfId="10725" xr:uid="{9D62CC09-3D0C-4422-B8FC-85CA6C106737}"/>
    <cellStyle name="Normal 4 2 2 5 2 3 4 2" xfId="21105" xr:uid="{BFCBB2F2-3BD5-4435-B291-1D9922CF1C77}"/>
    <cellStyle name="Normal 4 2 2 5 2 3 5" xfId="24430" xr:uid="{B81F789B-A9FC-42A8-8330-5722F5ED092D}"/>
    <cellStyle name="Normal 4 2 2 5 2 3 6" xfId="13219" xr:uid="{0AE12896-55C9-400E-B3AD-39B52619F1E1}"/>
    <cellStyle name="Normal 4 2 2 5 2 4" xfId="4182" xr:uid="{C65CDB0D-6C14-4C4C-87D1-96C498932E52}"/>
    <cellStyle name="Normal 4 2 2 5 2 4 2" xfId="8954" xr:uid="{AEBCDB12-132A-452C-88C9-3FC1C24CFE4E}"/>
    <cellStyle name="Normal 4 2 2 5 2 4 2 2" xfId="29042" xr:uid="{26AD6E36-E1A2-433D-A82E-BC36F2F67C15}"/>
    <cellStyle name="Normal 4 2 2 5 2 4 2 3" xfId="19334" xr:uid="{C7C432BD-09CF-4123-8F42-D072425FBBA1}"/>
    <cellStyle name="Normal 4 2 2 5 2 4 3" xfId="11787" xr:uid="{A55D2D27-6739-4D76-82E6-630FED310E41}"/>
    <cellStyle name="Normal 4 2 2 5 2 4 3 2" xfId="22167" xr:uid="{321A2C97-4639-4556-BBDC-487AF3689163}"/>
    <cellStyle name="Normal 4 2 2 5 2 4 4" xfId="25058" xr:uid="{1F29A50C-4EA9-4D04-AC66-CEF83CD20367}"/>
    <cellStyle name="Normal 4 2 2 5 2 4 5" xfId="16501" xr:uid="{440D7215-C38F-4516-A4CE-2A597E91CD6C}"/>
    <cellStyle name="Normal 4 2 2 5 2 5" xfId="5234" xr:uid="{5B25C12D-A192-48CA-AC6B-FE90824957C4}"/>
    <cellStyle name="Normal 4 2 2 5 2 5 2" xfId="26476" xr:uid="{783D4596-487B-4E3C-BB7C-A9BBBD3AC4AA}"/>
    <cellStyle name="Normal 4 2 2 5 2 5 3" xfId="14532" xr:uid="{3D001904-949B-4072-A028-E4CB6746FFCE}"/>
    <cellStyle name="Normal 4 2 2 5 2 6" xfId="6985" xr:uid="{45EC6BC5-5E6F-4537-B521-428A8AFBB9A5}"/>
    <cellStyle name="Normal 4 2 2 5 2 6 2" xfId="17365" xr:uid="{862A1209-6E22-4B39-845A-AFB905B8255E}"/>
    <cellStyle name="Normal 4 2 2 5 2 7" xfId="9818" xr:uid="{AAC5116F-CB34-4B2F-8E39-FFF7ED7A0A97}"/>
    <cellStyle name="Normal 4 2 2 5 2 7 2" xfId="20198" xr:uid="{7412C043-D4CC-480B-86F4-33890837420C}"/>
    <cellStyle name="Normal 4 2 2 5 2 8" xfId="24650" xr:uid="{88F5A006-EB78-4F59-BF5B-E07823D4D7C3}"/>
    <cellStyle name="Normal 4 2 2 5 2 9" xfId="12744" xr:uid="{431D2F21-2C4D-4F5F-BA8F-7DD2E2FAB5CD}"/>
    <cellStyle name="Normal 4 2 2 5 3" xfId="932" xr:uid="{00000000-0005-0000-0000-000056050000}"/>
    <cellStyle name="Normal 4 2 2 5 3 2" xfId="4512" xr:uid="{E049B8BE-D8B3-4C11-B71A-CECFADEA9B46}"/>
    <cellStyle name="Normal 4 2 2 5 3 2 2" xfId="9284" xr:uid="{59266FD9-2CBC-409D-BE2A-DADD88089D21}"/>
    <cellStyle name="Normal 4 2 2 5 3 2 2 2" xfId="29265" xr:uid="{8F65F3E8-198E-4DC9-B2F5-2F429F94C8C2}"/>
    <cellStyle name="Normal 4 2 2 5 3 2 2 3" xfId="19664" xr:uid="{171404A7-91D5-4668-BD99-3D813849E06B}"/>
    <cellStyle name="Normal 4 2 2 5 3 2 3" xfId="12117" xr:uid="{729A547F-B580-400E-A1FF-6F5B18CD426C}"/>
    <cellStyle name="Normal 4 2 2 5 3 2 3 2" xfId="22497" xr:uid="{0D8505EA-1315-4A5E-B875-2CCF2ABF7183}"/>
    <cellStyle name="Normal 4 2 2 5 3 2 4" xfId="23437" xr:uid="{05B6868B-10CB-4611-8174-C49205B1C086}"/>
    <cellStyle name="Normal 4 2 2 5 3 2 5" xfId="16831" xr:uid="{04DF7987-3D04-4196-95B7-14D3FE0348E2}"/>
    <cellStyle name="Normal 4 2 2 5 3 3" xfId="5236" xr:uid="{D0DC0D79-6B0D-42F4-8359-B63BD6B67808}"/>
    <cellStyle name="Normal 4 2 2 5 3 3 2" xfId="23029" xr:uid="{6C72D273-C781-4929-9BDC-EC14BA3726CA}"/>
    <cellStyle name="Normal 4 2 2 5 3 3 3" xfId="27282" xr:uid="{FEC6DF22-1838-4905-B289-846F6F736681}"/>
    <cellStyle name="Normal 4 2 2 5 3 3 4" xfId="14534" xr:uid="{9362DCF5-4498-4EE8-8D1C-A467273DD596}"/>
    <cellStyle name="Normal 4 2 2 5 3 4" xfId="6987" xr:uid="{901345E2-1587-469C-939D-B36370FF6A42}"/>
    <cellStyle name="Normal 4 2 2 5 3 4 2" xfId="25625" xr:uid="{3D7F0D0C-9321-4763-AD34-9EF0AE3FF06C}"/>
    <cellStyle name="Normal 4 2 2 5 3 4 3" xfId="28580" xr:uid="{63F75DC7-B827-4F4B-831E-0EB2CFD23B86}"/>
    <cellStyle name="Normal 4 2 2 5 3 4 4" xfId="17367" xr:uid="{8DCB8E37-B49A-46AC-82EB-538434DD6566}"/>
    <cellStyle name="Normal 4 2 2 5 3 5" xfId="9820" xr:uid="{22B8E61A-940A-44EF-A67B-1FEF8E888503}"/>
    <cellStyle name="Normal 4 2 2 5 3 5 2" xfId="29414" xr:uid="{8E69B30C-E9F1-4BF1-A24F-F3AC703D1500}"/>
    <cellStyle name="Normal 4 2 2 5 3 5 3" xfId="20200" xr:uid="{AC92B244-EF5E-4695-B110-FEA706E96ED0}"/>
    <cellStyle name="Normal 4 2 2 5 3 6" xfId="23036" xr:uid="{B1C54EFA-4EE1-4FC3-8C1B-3F4ED1734102}"/>
    <cellStyle name="Normal 4 2 2 5 3 7" xfId="13851" xr:uid="{BAFA886D-9DEC-4C30-B41C-4298CE465B14}"/>
    <cellStyle name="Normal 4 2 2 5 4" xfId="933" xr:uid="{00000000-0005-0000-0000-000057050000}"/>
    <cellStyle name="Normal 4 2 2 5 4 2" xfId="5237" xr:uid="{FBF7B6F4-DCA5-464C-A60C-8751E1E408E9}"/>
    <cellStyle name="Normal 4 2 2 5 4 2 2" xfId="24703" xr:uid="{C7485AA5-B669-4551-9315-FC080ED8CFEA}"/>
    <cellStyle name="Normal 4 2 2 5 4 2 3" xfId="26233" xr:uid="{6AD5F11A-EA59-4309-8090-DC567E72943C}"/>
    <cellStyle name="Normal 4 2 2 5 4 2 4" xfId="14535" xr:uid="{7ECE356E-313B-42CB-A1D3-FCC2375DFF9A}"/>
    <cellStyle name="Normal 4 2 2 5 4 3" xfId="6988" xr:uid="{E84AAD02-12D7-498D-988A-7DE82B4F9F15}"/>
    <cellStyle name="Normal 4 2 2 5 4 3 2" xfId="27045" xr:uid="{699BE569-BFB6-4A74-9F07-4D458083C0BC}"/>
    <cellStyle name="Normal 4 2 2 5 4 3 3" xfId="17368" xr:uid="{A1361F66-D4AA-4CF8-9DAD-7AD2D9E3D438}"/>
    <cellStyle name="Normal 4 2 2 5 4 4" xfId="9821" xr:uid="{BE39222B-A1CF-424C-B8B8-0E83D50105AB}"/>
    <cellStyle name="Normal 4 2 2 5 4 4 2" xfId="20201" xr:uid="{E020F430-1093-46F8-9E00-662975A4E683}"/>
    <cellStyle name="Normal 4 2 2 5 4 5" xfId="24315" xr:uid="{31FBF425-6E7C-4A0E-B0B8-02059FDD6E19}"/>
    <cellStyle name="Normal 4 2 2 5 4 6" xfId="13442" xr:uid="{1695C9F3-8203-4C46-A191-BA26B2A9EFE9}"/>
    <cellStyle name="Normal 4 2 2 5 5" xfId="2514" xr:uid="{00000000-0005-0000-0000-000094050000}"/>
    <cellStyle name="Normal 4 2 2 5 5 2" xfId="5792" xr:uid="{77BAEC64-5E37-4042-98C2-8298A57D0226}"/>
    <cellStyle name="Normal 4 2 2 5 5 2 2" xfId="27529" xr:uid="{AD85F3C9-B223-4255-90FB-AD6300F365A0}"/>
    <cellStyle name="Normal 4 2 2 5 5 2 3" xfId="15186" xr:uid="{3C121F72-D4F8-4D10-8449-508995BBCF3A}"/>
    <cellStyle name="Normal 4 2 2 5 5 3" xfId="7639" xr:uid="{F8DB22E3-7B6D-4144-802D-7AA035B0A0EE}"/>
    <cellStyle name="Normal 4 2 2 5 5 3 2" xfId="18019" xr:uid="{A4DF8C86-0048-4F64-8F80-FAD5B89C41FF}"/>
    <cellStyle name="Normal 4 2 2 5 5 4" xfId="10472" xr:uid="{8C3DC2F1-19B5-4410-B4B5-C002ABC268E2}"/>
    <cellStyle name="Normal 4 2 2 5 5 4 2" xfId="20852" xr:uid="{CF407E97-4759-4A15-ABD7-8BBA39E492D5}"/>
    <cellStyle name="Normal 4 2 2 5 5 5" xfId="24481" xr:uid="{8D7EE892-8887-495A-A9A0-AD53852F641B}"/>
    <cellStyle name="Normal 4 2 2 5 5 6" xfId="12902" xr:uid="{D6A48E63-4E4B-45EA-A18E-8440363B7741}"/>
    <cellStyle name="Normal 4 2 2 5 6" xfId="2352" xr:uid="{00000000-0005-0000-0000-00008E050000}"/>
    <cellStyle name="Normal 4 2 2 5 6 2" xfId="7479" xr:uid="{DB22DD5E-9B79-40A0-9C8D-3FA9C2E3A5B5}"/>
    <cellStyle name="Normal 4 2 2 5 6 2 2" xfId="28092" xr:uid="{71BE59F2-93C1-40BC-814A-90D10CD9E6F6}"/>
    <cellStyle name="Normal 4 2 2 5 6 2 3" xfId="17859" xr:uid="{F9370712-E4E1-4873-B0F5-71AD2E79E593}"/>
    <cellStyle name="Normal 4 2 2 5 6 3" xfId="10312" xr:uid="{EFD862F5-19BF-4263-BCA2-5A933F86B82B}"/>
    <cellStyle name="Normal 4 2 2 5 6 3 2" xfId="20692" xr:uid="{41724785-511B-42F5-800E-97FAF9D83914}"/>
    <cellStyle name="Normal 4 2 2 5 6 4" xfId="23717" xr:uid="{D1BE1319-0532-4686-98EF-6512B4ADDEDD}"/>
    <cellStyle name="Normal 4 2 2 5 6 5" xfId="15026" xr:uid="{7E22B584-62AC-47F9-A90D-CB5E498CB451}"/>
    <cellStyle name="Normal 4 2 2 5 7" xfId="3973" xr:uid="{C4ACFCEF-14B3-40AE-ABFF-B000279843F1}"/>
    <cellStyle name="Normal 4 2 2 5 7 2" xfId="8797" xr:uid="{C5D84EDB-E9B5-4072-9365-B9F8F88EE448}"/>
    <cellStyle name="Normal 4 2 2 5 7 2 2" xfId="19177" xr:uid="{9E213812-8C20-4C0B-BA78-7AFC9E58DEB3}"/>
    <cellStyle name="Normal 4 2 2 5 7 3" xfId="11630" xr:uid="{C23ADEDA-2837-47F1-9E98-FDE60199FEC2}"/>
    <cellStyle name="Normal 4 2 2 5 7 3 2" xfId="22010" xr:uid="{2254D8D2-FDA5-4C97-B63B-61350D6E97E8}"/>
    <cellStyle name="Normal 4 2 2 5 7 4" xfId="28327" xr:uid="{9E80C560-B7C3-4DF8-8EF7-1A19A15D5A9C}"/>
    <cellStyle name="Normal 4 2 2 5 7 5" xfId="16344" xr:uid="{4A3E1B43-F1F0-4F84-A199-892F3592355D}"/>
    <cellStyle name="Normal 4 2 2 5 8" xfId="5233" xr:uid="{99EDCC47-7759-4792-8EE3-30957819F237}"/>
    <cellStyle name="Normal 4 2 2 5 8 2" xfId="14531" xr:uid="{05C04DB2-3738-498B-8248-64DBEBF26A1B}"/>
    <cellStyle name="Normal 4 2 2 5 9" xfId="6984" xr:uid="{7234C7C5-2619-42B4-9EBE-929194430821}"/>
    <cellStyle name="Normal 4 2 2 5 9 2" xfId="17364" xr:uid="{5C19578B-13BB-4230-930C-8CB16E58F99E}"/>
    <cellStyle name="Normal 4 2 2 6" xfId="934" xr:uid="{00000000-0005-0000-0000-000058050000}"/>
    <cellStyle name="Normal 4 2 2 6 10" xfId="9822" xr:uid="{2561D18D-4E72-4AE6-AA97-22DF5CAF4D20}"/>
    <cellStyle name="Normal 4 2 2 6 10 2" xfId="20202" xr:uid="{DD89E622-D3D6-4B3E-B7AD-5A25DA26FF2A}"/>
    <cellStyle name="Normal 4 2 2 6 11" xfId="23590" xr:uid="{11A9B7DB-80B6-4EA4-A830-7E6CBC498292}"/>
    <cellStyle name="Normal 4 2 2 6 12" xfId="12587" xr:uid="{E2F84217-4F6D-4768-A087-B3CEB335A4E4}"/>
    <cellStyle name="Normal 4 2 2 6 2" xfId="935" xr:uid="{00000000-0005-0000-0000-000059050000}"/>
    <cellStyle name="Normal 4 2 2 6 2 2" xfId="936" xr:uid="{00000000-0005-0000-0000-00005A050000}"/>
    <cellStyle name="Normal 4 2 2 6 2 2 2" xfId="5240" xr:uid="{6F5B2623-C032-414D-8BC1-BDCFC1F6835C}"/>
    <cellStyle name="Normal 4 2 2 6 2 2 2 2" xfId="22743" xr:uid="{09CD513C-488E-4419-97B1-B67AF03D62BA}"/>
    <cellStyle name="Normal 4 2 2 6 2 2 2 3" xfId="27580" xr:uid="{DFB8FFD9-D5C8-4DA4-8614-F96625D45145}"/>
    <cellStyle name="Normal 4 2 2 6 2 2 2 4" xfId="14538" xr:uid="{A5EF2391-BEAF-477E-8940-36D03BE1E800}"/>
    <cellStyle name="Normal 4 2 2 6 2 2 3" xfId="6991" xr:uid="{95F4974A-894F-4860-8699-13AB1BEB70AB}"/>
    <cellStyle name="Normal 4 2 2 6 2 2 3 2" xfId="27618" xr:uid="{ED699511-B2B0-4ECF-BFA3-495CB59F5F4E}"/>
    <cellStyle name="Normal 4 2 2 6 2 2 3 3" xfId="26660" xr:uid="{EF9AA21E-2E22-4858-8F3D-7B1CA787E389}"/>
    <cellStyle name="Normal 4 2 2 6 2 2 3 4" xfId="17371" xr:uid="{5F93B48C-62FE-4CC8-ADE3-9E2B782D49B9}"/>
    <cellStyle name="Normal 4 2 2 6 2 2 4" xfId="9824" xr:uid="{1D8DD49B-3C79-41E4-9C8F-9484788576C5}"/>
    <cellStyle name="Normal 4 2 2 6 2 2 4 2" xfId="29415" xr:uid="{CCD0D234-5A2B-4730-A0F9-0150433F8D5E}"/>
    <cellStyle name="Normal 4 2 2 6 2 2 4 3" xfId="20204" xr:uid="{C31C3F99-CC06-43B0-A424-4AF2C4049761}"/>
    <cellStyle name="Normal 4 2 2 6 2 2 5" xfId="24361" xr:uid="{4C68074B-E687-4033-8FEB-9F77E550AE00}"/>
    <cellStyle name="Normal 4 2 2 6 2 2 6" xfId="13852" xr:uid="{DAA0A645-9EEE-48A8-AF04-A76D1DCAD4DD}"/>
    <cellStyle name="Normal 4 2 2 6 2 3" xfId="2769" xr:uid="{00000000-0005-0000-0000-000098050000}"/>
    <cellStyle name="Normal 4 2 2 6 2 3 2" xfId="5987" xr:uid="{77158A41-DC44-4BAC-82C0-46E3F59185DA}"/>
    <cellStyle name="Normal 4 2 2 6 2 3 2 2" xfId="26907" xr:uid="{B6EF9791-E7B2-44FD-ACE6-D90AB1367990}"/>
    <cellStyle name="Normal 4 2 2 6 2 3 2 3" xfId="15440" xr:uid="{3320EA68-7558-45B0-AFEC-B1ADC52F4049}"/>
    <cellStyle name="Normal 4 2 2 6 2 3 3" xfId="7893" xr:uid="{44AC1D0C-A867-43BA-A801-5D1DFE078152}"/>
    <cellStyle name="Normal 4 2 2 6 2 3 3 2" xfId="18273" xr:uid="{8879CEAB-EFBF-4490-9446-1A37C0675D06}"/>
    <cellStyle name="Normal 4 2 2 6 2 3 4" xfId="10726" xr:uid="{FC74A597-35EC-4AFA-97DC-58E59BEF5AB2}"/>
    <cellStyle name="Normal 4 2 2 6 2 3 4 2" xfId="21106" xr:uid="{6F74B78A-DFE0-4366-8219-445536C6F776}"/>
    <cellStyle name="Normal 4 2 2 6 2 3 5" xfId="25358" xr:uid="{5DD0AF5D-8B3F-444E-AA6A-9DCDDE37FF46}"/>
    <cellStyle name="Normal 4 2 2 6 2 3 6" xfId="13220" xr:uid="{9A48E49D-3543-4A53-84C3-D924CEF31E0D}"/>
    <cellStyle name="Normal 4 2 2 6 2 4" xfId="4183" xr:uid="{4A600C20-B7B2-4CC1-8893-32A614127785}"/>
    <cellStyle name="Normal 4 2 2 6 2 4 2" xfId="8955" xr:uid="{EA0D9F9D-E07C-4CB9-BE3E-87351E77F228}"/>
    <cellStyle name="Normal 4 2 2 6 2 4 2 2" xfId="29043" xr:uid="{2DBA315C-5C30-47D3-A2FB-DEF876A68A13}"/>
    <cellStyle name="Normal 4 2 2 6 2 4 2 3" xfId="19335" xr:uid="{975FDC66-83DC-45C1-BC2E-40F9A9AC5561}"/>
    <cellStyle name="Normal 4 2 2 6 2 4 3" xfId="11788" xr:uid="{CA5CD5B8-C598-4FC7-9B17-45027E2B06BD}"/>
    <cellStyle name="Normal 4 2 2 6 2 4 3 2" xfId="22168" xr:uid="{A0187298-99B6-4651-BD1A-6C1C79138CB1}"/>
    <cellStyle name="Normal 4 2 2 6 2 4 4" xfId="23964" xr:uid="{388895BE-FD39-4AF5-B105-8FDC92A42E0B}"/>
    <cellStyle name="Normal 4 2 2 6 2 4 5" xfId="16502" xr:uid="{C5169F37-8B69-4859-8714-687CB20A635B}"/>
    <cellStyle name="Normal 4 2 2 6 2 5" xfId="5239" xr:uid="{662E116E-9EC3-4A06-979B-4EFE42AE6890}"/>
    <cellStyle name="Normal 4 2 2 6 2 5 2" xfId="28372" xr:uid="{70454BAD-28A9-4101-AE6B-D9ED288DDA2B}"/>
    <cellStyle name="Normal 4 2 2 6 2 5 3" xfId="14537" xr:uid="{5187D604-5B23-4136-BC05-65A19767659B}"/>
    <cellStyle name="Normal 4 2 2 6 2 6" xfId="6990" xr:uid="{FF310834-285A-481B-9925-936D55C32865}"/>
    <cellStyle name="Normal 4 2 2 6 2 6 2" xfId="17370" xr:uid="{3DB2F12C-026A-4A45-B982-D32BF14048DC}"/>
    <cellStyle name="Normal 4 2 2 6 2 7" xfId="9823" xr:uid="{ECA44F94-06E9-4180-9BDD-88E77CCD4115}"/>
    <cellStyle name="Normal 4 2 2 6 2 7 2" xfId="20203" xr:uid="{E0440E39-4A6D-45F4-8B3C-3D4577E20CFE}"/>
    <cellStyle name="Normal 4 2 2 6 2 8" xfId="22932" xr:uid="{1FA73B3E-1D31-499C-8A57-0C8195DC023A}"/>
    <cellStyle name="Normal 4 2 2 6 2 9" xfId="12745" xr:uid="{F073804B-386A-4A13-9194-C1CB16759E4B}"/>
    <cellStyle name="Normal 4 2 2 6 3" xfId="937" xr:uid="{00000000-0005-0000-0000-00005B050000}"/>
    <cellStyle name="Normal 4 2 2 6 3 2" xfId="4513" xr:uid="{3C535D30-4F3D-46CB-AFA7-72D4C11D4890}"/>
    <cellStyle name="Normal 4 2 2 6 3 2 2" xfId="9285" xr:uid="{9A792B1F-E3F2-44F4-BC2C-B5A5BE9CC4A8}"/>
    <cellStyle name="Normal 4 2 2 6 3 2 2 2" xfId="29266" xr:uid="{8CF39A1A-A244-4345-BA53-8293D37B0FDB}"/>
    <cellStyle name="Normal 4 2 2 6 3 2 2 3" xfId="19665" xr:uid="{2A9B5CC3-3017-488E-97D0-098DAD78554D}"/>
    <cellStyle name="Normal 4 2 2 6 3 2 3" xfId="12118" xr:uid="{1A834563-6AB8-48AC-BECC-0CB2AF0093DD}"/>
    <cellStyle name="Normal 4 2 2 6 3 2 3 2" xfId="22498" xr:uid="{7C83541A-4FC0-4BB7-82C5-06FE99E97000}"/>
    <cellStyle name="Normal 4 2 2 6 3 2 4" xfId="24962" xr:uid="{F3290EC6-C128-4396-83B4-C190E6F07075}"/>
    <cellStyle name="Normal 4 2 2 6 3 2 5" xfId="16832" xr:uid="{2607B29E-3790-41F8-B887-50EC8B36D73A}"/>
    <cellStyle name="Normal 4 2 2 6 3 3" xfId="5241" xr:uid="{90D8FC7C-E81B-4DA4-BA7F-0935FFDDE95B}"/>
    <cellStyle name="Normal 4 2 2 6 3 3 2" xfId="26822" xr:uid="{4FF99E2A-6C61-4C03-ACCE-44D4D0A6E67D}"/>
    <cellStyle name="Normal 4 2 2 6 3 3 3" xfId="27486" xr:uid="{2C8E640E-2B5A-4837-A3E7-41231A33D013}"/>
    <cellStyle name="Normal 4 2 2 6 3 3 4" xfId="14539" xr:uid="{AE953FB9-649F-4C31-9347-AD2DA4997FA0}"/>
    <cellStyle name="Normal 4 2 2 6 3 4" xfId="6992" xr:uid="{3C5B5C16-8376-49F8-B0CB-5AB1F34D0DFB}"/>
    <cellStyle name="Normal 4 2 2 6 3 4 2" xfId="27285" xr:uid="{3980CFEC-2FE6-4C5C-BED4-9B7570AFD8E2}"/>
    <cellStyle name="Normal 4 2 2 6 3 4 3" xfId="27272" xr:uid="{862D206E-6C31-4D59-A121-52856B57CFD7}"/>
    <cellStyle name="Normal 4 2 2 6 3 4 4" xfId="17372" xr:uid="{550094BF-19E4-4FD0-8B2B-5979CB7F0FF3}"/>
    <cellStyle name="Normal 4 2 2 6 3 5" xfId="9825" xr:uid="{CEB9C7F4-F0A1-4722-B955-5F2C1D176CBB}"/>
    <cellStyle name="Normal 4 2 2 6 3 5 2" xfId="29416" xr:uid="{26618566-766D-4872-8583-5618A3E842C7}"/>
    <cellStyle name="Normal 4 2 2 6 3 5 3" xfId="20205" xr:uid="{B3B95895-399D-4E1D-BF34-EA2962EEC19E}"/>
    <cellStyle name="Normal 4 2 2 6 3 6" xfId="24230" xr:uid="{514BFD68-60B8-4E2A-BEBA-EB6872B3289A}"/>
    <cellStyle name="Normal 4 2 2 6 3 7" xfId="13853" xr:uid="{5C8A8026-B8CF-48C7-B291-F159243D9733}"/>
    <cellStyle name="Normal 4 2 2 6 4" xfId="938" xr:uid="{00000000-0005-0000-0000-00005C050000}"/>
    <cellStyle name="Normal 4 2 2 6 4 2" xfId="5242" xr:uid="{8B7500D1-1045-40FB-A876-21499B7F35D7}"/>
    <cellStyle name="Normal 4 2 2 6 4 2 2" xfId="23326" xr:uid="{9F3982A5-F9A4-42BF-94FD-1144EC865199}"/>
    <cellStyle name="Normal 4 2 2 6 4 2 3" xfId="26270" xr:uid="{0A351F3D-29E9-459A-BE2F-2BDA2C34C3E0}"/>
    <cellStyle name="Normal 4 2 2 6 4 2 4" xfId="14540" xr:uid="{E29ABD2C-8DF0-401D-B148-402D0B0DBC6B}"/>
    <cellStyle name="Normal 4 2 2 6 4 3" xfId="6993" xr:uid="{4F566D0D-B754-4C10-8F65-41EB9DAD07DA}"/>
    <cellStyle name="Normal 4 2 2 6 4 3 2" xfId="27219" xr:uid="{A972ADBB-CA94-4267-9428-02104DFCED14}"/>
    <cellStyle name="Normal 4 2 2 6 4 3 3" xfId="17373" xr:uid="{F7CBC127-F930-4B83-8A23-AF06F29B60B2}"/>
    <cellStyle name="Normal 4 2 2 6 4 4" xfId="9826" xr:uid="{EA920DFB-FD30-4FB8-BCE4-997A3CE84931}"/>
    <cellStyle name="Normal 4 2 2 6 4 4 2" xfId="20206" xr:uid="{FAE1C70A-5106-450B-8D57-D90B25E4D0FB}"/>
    <cellStyle name="Normal 4 2 2 6 4 5" xfId="23582" xr:uid="{ECD4C5CC-E49D-4568-8896-C362906263EC}"/>
    <cellStyle name="Normal 4 2 2 6 4 6" xfId="13443" xr:uid="{6CB2BAB9-19E6-4059-BDB0-2427D88FA990}"/>
    <cellStyle name="Normal 4 2 2 6 5" xfId="2577" xr:uid="{00000000-0005-0000-0000-00009B050000}"/>
    <cellStyle name="Normal 4 2 2 6 5 2" xfId="5842" xr:uid="{BB13DED3-5EA3-43B9-963D-8ACB59D162CF}"/>
    <cellStyle name="Normal 4 2 2 6 5 2 2" xfId="26839" xr:uid="{437FD476-A855-46B3-934E-248641D8A05B}"/>
    <cellStyle name="Normal 4 2 2 6 5 2 3" xfId="15249" xr:uid="{693E8A13-DBC6-4777-94D9-DF3033BB3255}"/>
    <cellStyle name="Normal 4 2 2 6 5 3" xfId="7702" xr:uid="{D062841D-12D1-4B74-8218-F4536D4677E6}"/>
    <cellStyle name="Normal 4 2 2 6 5 3 2" xfId="18082" xr:uid="{F8220E91-E151-48CE-B448-569CB90D494F}"/>
    <cellStyle name="Normal 4 2 2 6 5 4" xfId="10535" xr:uid="{DD7E7BC7-C813-4AA2-801A-51231DD1A7A6}"/>
    <cellStyle name="Normal 4 2 2 6 5 4 2" xfId="20915" xr:uid="{16A8D1CD-5EC0-4376-BDD5-9CC83AA89412}"/>
    <cellStyle name="Normal 4 2 2 6 5 5" xfId="24970" xr:uid="{6D93BF68-17F3-41CB-9DDA-E8C0E8DEE6BD}"/>
    <cellStyle name="Normal 4 2 2 6 5 6" xfId="12965" xr:uid="{1B54A201-D8DB-4CA1-9906-E4EF9C822C61}"/>
    <cellStyle name="Normal 4 2 2 6 6" xfId="2353" xr:uid="{00000000-0005-0000-0000-000095050000}"/>
    <cellStyle name="Normal 4 2 2 6 6 2" xfId="7480" xr:uid="{FAEF91AF-9211-4435-A837-B87E36160B8C}"/>
    <cellStyle name="Normal 4 2 2 6 6 2 2" xfId="26930" xr:uid="{5B19A4BC-3F78-4EE6-8F92-C8895AE3E6EA}"/>
    <cellStyle name="Normal 4 2 2 6 6 2 3" xfId="17860" xr:uid="{5525B37D-CB38-447D-85B6-6EE5E847F0DC}"/>
    <cellStyle name="Normal 4 2 2 6 6 3" xfId="10313" xr:uid="{DA2AEF52-F208-4F89-A091-302F21486427}"/>
    <cellStyle name="Normal 4 2 2 6 6 3 2" xfId="20693" xr:uid="{B4B6196F-62E2-4FDD-996A-245C9E1D4C98}"/>
    <cellStyle name="Normal 4 2 2 6 6 4" xfId="23031" xr:uid="{09ED6ABB-BDED-4F80-B8BB-8E7246681CA1}"/>
    <cellStyle name="Normal 4 2 2 6 6 5" xfId="15027" xr:uid="{C22F411D-7C67-4A71-B13B-8EE2229526A0}"/>
    <cellStyle name="Normal 4 2 2 6 7" xfId="3974" xr:uid="{3C44D71E-0ED7-4B64-B21F-FB171EDB30F8}"/>
    <cellStyle name="Normal 4 2 2 6 7 2" xfId="8798" xr:uid="{CDB8CAFA-399C-4118-97FE-5516055D49DA}"/>
    <cellStyle name="Normal 4 2 2 6 7 2 2" xfId="19178" xr:uid="{285168F4-5223-4535-A0CE-271C75819637}"/>
    <cellStyle name="Normal 4 2 2 6 7 3" xfId="11631" xr:uid="{A488E30D-91C2-44D5-AB3E-7785E8398C46}"/>
    <cellStyle name="Normal 4 2 2 6 7 3 2" xfId="22011" xr:uid="{F707871D-780D-4C95-B221-B241EF4E1839}"/>
    <cellStyle name="Normal 4 2 2 6 7 4" xfId="27575" xr:uid="{36575FDE-8F80-4BA2-AC5B-6CB7E45CBDEC}"/>
    <cellStyle name="Normal 4 2 2 6 7 5" xfId="16345" xr:uid="{AFC830DC-84AB-4ED2-BEE4-C2ADF3452D36}"/>
    <cellStyle name="Normal 4 2 2 6 8" xfId="5238" xr:uid="{5BDB20EC-E8E3-44DF-84B7-9AFAC17D679F}"/>
    <cellStyle name="Normal 4 2 2 6 8 2" xfId="14536" xr:uid="{7843AA79-BD79-4A07-84FF-0BAB2ADCF180}"/>
    <cellStyle name="Normal 4 2 2 6 9" xfId="6989" xr:uid="{7A743304-F793-4464-8858-A840A2C99EAD}"/>
    <cellStyle name="Normal 4 2 2 6 9 2" xfId="17369" xr:uid="{2C470E94-78DF-49F4-ADD7-DE0028853463}"/>
    <cellStyle name="Normal 4 2 2 7" xfId="939" xr:uid="{00000000-0005-0000-0000-00005D050000}"/>
    <cellStyle name="Normal 4 2 2 7 10" xfId="12588" xr:uid="{F487EBE3-2457-4BE7-A555-B738C8F4B1CC}"/>
    <cellStyle name="Normal 4 2 2 7 2" xfId="940" xr:uid="{00000000-0005-0000-0000-00005E050000}"/>
    <cellStyle name="Normal 4 2 2 7 2 2" xfId="2928" xr:uid="{00000000-0005-0000-0000-00009E050000}"/>
    <cellStyle name="Normal 4 2 2 7 2 2 2" xfId="6108" xr:uid="{57C0A4CB-A731-4894-954B-67C4835C67DD}"/>
    <cellStyle name="Normal 4 2 2 7 2 2 2 2" xfId="28550" xr:uid="{00EB9B60-60AE-47DF-87FC-A929CF3ECBC9}"/>
    <cellStyle name="Normal 4 2 2 7 2 2 2 3" xfId="28559" xr:uid="{0D04EC90-A42A-42BA-BEC8-C572A8A71233}"/>
    <cellStyle name="Normal 4 2 2 7 2 2 2 4" xfId="15586" xr:uid="{989D8687-E2BC-414E-B06B-B1EEA33901DE}"/>
    <cellStyle name="Normal 4 2 2 7 2 2 3" xfId="8039" xr:uid="{E11D03F5-4B64-441A-B3A8-AF846F4FD19D}"/>
    <cellStyle name="Normal 4 2 2 7 2 2 3 2" xfId="28545" xr:uid="{B1383DD4-151F-44B8-845C-866CCE70ABA6}"/>
    <cellStyle name="Normal 4 2 2 7 2 2 3 3" xfId="18419" xr:uid="{0D9E908E-557F-4CB0-8D4D-439C683CD112}"/>
    <cellStyle name="Normal 4 2 2 7 2 2 4" xfId="10872" xr:uid="{CD1F0151-0780-4C32-A907-04B6AC3F91C0}"/>
    <cellStyle name="Normal 4 2 2 7 2 2 4 2" xfId="21252" xr:uid="{E173457F-7059-4390-9D22-FBD5B29E91A9}"/>
    <cellStyle name="Normal 4 2 2 7 2 2 5" xfId="24334" xr:uid="{9B020136-7BA9-4ECA-901B-0B93B9691C85}"/>
    <cellStyle name="Normal 4 2 2 7 2 2 6" xfId="13444" xr:uid="{CB385DE0-E6B5-435B-8AB0-FC43CF144F09}"/>
    <cellStyle name="Normal 4 2 2 7 2 3" xfId="5244" xr:uid="{D04BEBCB-D9B3-46E7-9F67-2B62050C65D8}"/>
    <cellStyle name="Normal 4 2 2 7 2 3 2" xfId="22814" xr:uid="{6EC1EBB6-14EB-46B1-B179-3A987D46FA48}"/>
    <cellStyle name="Normal 4 2 2 7 2 3 3" xfId="27002" xr:uid="{BABBEF22-2173-49D7-B125-D2184A702964}"/>
    <cellStyle name="Normal 4 2 2 7 2 3 4" xfId="14542" xr:uid="{BD1DD18D-ADD1-4FCB-9B93-1322F539C844}"/>
    <cellStyle name="Normal 4 2 2 7 2 4" xfId="6995" xr:uid="{86F6412A-F37C-4495-A69A-3EA4E32F3A34}"/>
    <cellStyle name="Normal 4 2 2 7 2 4 2" xfId="26234" xr:uid="{FEE8BE2B-87B2-4DAA-9A76-C334EC6AE9DB}"/>
    <cellStyle name="Normal 4 2 2 7 2 4 3" xfId="28378" xr:uid="{EA9DC767-E875-4F33-9676-DFF1AE133D23}"/>
    <cellStyle name="Normal 4 2 2 7 2 4 4" xfId="17375" xr:uid="{DFCFE355-5189-466F-8882-4EDE43DCB1DD}"/>
    <cellStyle name="Normal 4 2 2 7 2 5" xfId="9828" xr:uid="{7F2563CD-AD6A-483B-8E73-61E5882B47DA}"/>
    <cellStyle name="Normal 4 2 2 7 2 5 2" xfId="29417" xr:uid="{441BBF49-982E-411F-A346-AEDD884F8C83}"/>
    <cellStyle name="Normal 4 2 2 7 2 5 3" xfId="20208" xr:uid="{7AB1868C-4F40-4E23-939E-075A2BBFBB20}"/>
    <cellStyle name="Normal 4 2 2 7 2 6" xfId="25431" xr:uid="{31D5A380-4290-46FB-957A-611FB36B4545}"/>
    <cellStyle name="Normal 4 2 2 7 2 7" xfId="12746" xr:uid="{22704B4E-8FE0-49EF-A78F-8EA5E20E7E73}"/>
    <cellStyle name="Normal 4 2 2 7 3" xfId="941" xr:uid="{00000000-0005-0000-0000-00005F050000}"/>
    <cellStyle name="Normal 4 2 2 7 3 2" xfId="5245" xr:uid="{B40BB902-CB0E-40C3-A0CD-B7F27874C6B2}"/>
    <cellStyle name="Normal 4 2 2 7 3 2 2" xfId="27668" xr:uid="{17E9F41F-C4CD-4EDE-ABF5-8174F052771D}"/>
    <cellStyle name="Normal 4 2 2 7 3 2 3" xfId="27516" xr:uid="{FD804A08-F8CC-4A4A-A913-C66336A6B8B3}"/>
    <cellStyle name="Normal 4 2 2 7 3 2 4" xfId="14543" xr:uid="{DBF67581-FF04-4376-8D32-9033CD4C85DC}"/>
    <cellStyle name="Normal 4 2 2 7 3 3" xfId="6996" xr:uid="{43D0183A-0402-46DC-A9A6-746377F5DC85}"/>
    <cellStyle name="Normal 4 2 2 7 3 3 2" xfId="27612" xr:uid="{877A84E7-BEAE-42D5-98EC-569717F4AA35}"/>
    <cellStyle name="Normal 4 2 2 7 3 3 3" xfId="27754" xr:uid="{1AA65364-8454-410A-83E3-AA9DDBDD96C7}"/>
    <cellStyle name="Normal 4 2 2 7 3 3 4" xfId="17376" xr:uid="{BBDB9507-B01F-4BEC-AB97-141A5F057185}"/>
    <cellStyle name="Normal 4 2 2 7 3 4" xfId="9829" xr:uid="{CB5FE095-E508-4487-95A1-4C0A4FB94C21}"/>
    <cellStyle name="Normal 4 2 2 7 3 4 2" xfId="29418" xr:uid="{F8ED6E61-114B-4280-81CA-949C17B9017D}"/>
    <cellStyle name="Normal 4 2 2 7 3 4 3" xfId="20209" xr:uid="{F73018EA-2BD9-4911-861A-F3E27C3C8E03}"/>
    <cellStyle name="Normal 4 2 2 7 3 5" xfId="22780" xr:uid="{3C1090F0-CECB-4396-8D62-6EE60CEF2CBA}"/>
    <cellStyle name="Normal 4 2 2 7 3 6" xfId="13221" xr:uid="{F238A0EC-F728-491D-AB52-3CBDDEEC0F2B}"/>
    <cellStyle name="Normal 4 2 2 7 4" xfId="2354" xr:uid="{00000000-0005-0000-0000-00009C050000}"/>
    <cellStyle name="Normal 4 2 2 7 4 2" xfId="7481" xr:uid="{AF381B43-6F28-42FB-ADF6-39881F3664B6}"/>
    <cellStyle name="Normal 4 2 2 7 4 2 2" xfId="27340" xr:uid="{4C124964-6D75-43BD-87A3-DB5968AB63FC}"/>
    <cellStyle name="Normal 4 2 2 7 4 2 3" xfId="17861" xr:uid="{1AA920BF-D970-4DB5-96D4-82BE17E020E1}"/>
    <cellStyle name="Normal 4 2 2 7 4 3" xfId="10314" xr:uid="{17223411-B143-474A-9153-83094A1A8D56}"/>
    <cellStyle name="Normal 4 2 2 7 4 3 2" xfId="20694" xr:uid="{578AB773-C1CD-4F3D-AAA2-422DB0737571}"/>
    <cellStyle name="Normal 4 2 2 7 4 4" xfId="24350" xr:uid="{3E4651B1-E0F7-4322-977E-C1E96A9EB270}"/>
    <cellStyle name="Normal 4 2 2 7 4 5" xfId="15028" xr:uid="{C73873C5-A60C-4636-A163-84B1757B618D}"/>
    <cellStyle name="Normal 4 2 2 7 5" xfId="3975" xr:uid="{934EA604-89F8-4E07-B3A6-51317F9C39B3}"/>
    <cellStyle name="Normal 4 2 2 7 5 2" xfId="8799" xr:uid="{E97C1750-D686-46D2-90C1-4907475BF21F}"/>
    <cellStyle name="Normal 4 2 2 7 5 2 2" xfId="28985" xr:uid="{16F49C96-6BD1-419D-918F-631C11AFE1DC}"/>
    <cellStyle name="Normal 4 2 2 7 5 2 3" xfId="19179" xr:uid="{911759E1-9787-40A1-8AE4-7B1622E8E587}"/>
    <cellStyle name="Normal 4 2 2 7 5 3" xfId="11632" xr:uid="{3CEC2403-4157-40CA-9E59-0F5F1916D13A}"/>
    <cellStyle name="Normal 4 2 2 7 5 3 2" xfId="22012" xr:uid="{A5C5B410-8379-4663-B995-C71596118E97}"/>
    <cellStyle name="Normal 4 2 2 7 5 4" xfId="22971" xr:uid="{4BDC54B1-DED7-41CA-BED8-E15591FD4457}"/>
    <cellStyle name="Normal 4 2 2 7 5 5" xfId="16346" xr:uid="{2A1BC78A-509C-4FA4-9AE8-1B2CDACF40D9}"/>
    <cellStyle name="Normal 4 2 2 7 6" xfId="5243" xr:uid="{258B6F67-E5EF-4F01-8939-97492B16C45F}"/>
    <cellStyle name="Normal 4 2 2 7 6 2" xfId="27171" xr:uid="{4124BC3B-E978-4BFE-B8F2-6D9FFD167813}"/>
    <cellStyle name="Normal 4 2 2 7 6 3" xfId="28733" xr:uid="{58230EF1-BA5D-4231-AA59-4E83E22C59CC}"/>
    <cellStyle name="Normal 4 2 2 7 6 4" xfId="14541" xr:uid="{F4F19B9C-E86A-4A6A-B6B4-A7727EA94E00}"/>
    <cellStyle name="Normal 4 2 2 7 7" xfId="6994" xr:uid="{AA130C79-5346-4DC8-A7EA-6C1A6065897D}"/>
    <cellStyle name="Normal 4 2 2 7 7 2" xfId="26939" xr:uid="{612954AE-D8B5-49B2-89B9-2B002DFA3236}"/>
    <cellStyle name="Normal 4 2 2 7 7 3" xfId="17374" xr:uid="{A97E16E6-D345-4653-842F-738BB3BAE9E2}"/>
    <cellStyle name="Normal 4 2 2 7 8" xfId="9827" xr:uid="{184DB9DC-A051-4499-9310-FBC8AE4FAFAB}"/>
    <cellStyle name="Normal 4 2 2 7 8 2" xfId="20207" xr:uid="{0D6BC51B-4DDB-4E0B-AD2F-F96D6CB6D943}"/>
    <cellStyle name="Normal 4 2 2 7 9" xfId="23191" xr:uid="{188E0066-9312-4677-B353-400A1C65B06B}"/>
    <cellStyle name="Normal 4 2 2 8" xfId="942" xr:uid="{00000000-0005-0000-0000-000060050000}"/>
    <cellStyle name="Normal 4 2 2 8 10" xfId="12589" xr:uid="{B079923D-5E20-4831-A1EE-294B4200D102}"/>
    <cellStyle name="Normal 4 2 2 8 2" xfId="943" xr:uid="{00000000-0005-0000-0000-000061050000}"/>
    <cellStyle name="Normal 4 2 2 8 2 2" xfId="2929" xr:uid="{00000000-0005-0000-0000-0000A2050000}"/>
    <cellStyle name="Normal 4 2 2 8 2 2 2" xfId="6109" xr:uid="{09581792-6878-4251-A402-1BF73B90A971}"/>
    <cellStyle name="Normal 4 2 2 8 2 2 2 2" xfId="27834" xr:uid="{FE74F500-C292-4503-BFFC-57F6AAF580A9}"/>
    <cellStyle name="Normal 4 2 2 8 2 2 2 3" xfId="25969" xr:uid="{1EC5700D-4A61-4448-AD6F-E00583B5722B}"/>
    <cellStyle name="Normal 4 2 2 8 2 2 2 4" xfId="15587" xr:uid="{69769A35-F4BD-42E6-B479-E5B6925471AA}"/>
    <cellStyle name="Normal 4 2 2 8 2 2 3" xfId="8040" xr:uid="{64C8C9E2-9C80-4C86-96BF-735E47896E8C}"/>
    <cellStyle name="Normal 4 2 2 8 2 2 3 2" xfId="26181" xr:uid="{C1C144FB-D2B9-41FE-823D-8E407FAFD562}"/>
    <cellStyle name="Normal 4 2 2 8 2 2 3 3" xfId="18420" xr:uid="{AB733DD3-59EB-44FD-88FE-C553D0930AAA}"/>
    <cellStyle name="Normal 4 2 2 8 2 2 4" xfId="10873" xr:uid="{2EAAE8FA-6A0E-43DF-9D0F-6BE18F13AB63}"/>
    <cellStyle name="Normal 4 2 2 8 2 2 4 2" xfId="21253" xr:uid="{18E1EACE-9DC3-4EB3-AFCB-C3BB85F96F7E}"/>
    <cellStyle name="Normal 4 2 2 8 2 2 5" xfId="22784" xr:uid="{B6D41360-5303-4439-9539-3A457D6A800A}"/>
    <cellStyle name="Normal 4 2 2 8 2 2 6" xfId="13445" xr:uid="{D0DBE192-C6E1-426F-AF69-9E13AE9C728B}"/>
    <cellStyle name="Normal 4 2 2 8 2 3" xfId="5247" xr:uid="{289C0D3D-8600-4311-B6E6-04C89FA3FACF}"/>
    <cellStyle name="Normal 4 2 2 8 2 3 2" xfId="24677" xr:uid="{30638458-4653-4069-B1A0-FAB5B964E877}"/>
    <cellStyle name="Normal 4 2 2 8 2 3 3" xfId="28553" xr:uid="{52728E3E-1CE5-4205-BB37-C736E33D8CFB}"/>
    <cellStyle name="Normal 4 2 2 8 2 3 4" xfId="14545" xr:uid="{5F5559E7-9E8E-4F3C-921F-83265B2F862F}"/>
    <cellStyle name="Normal 4 2 2 8 2 4" xfId="6998" xr:uid="{98938B21-9FC9-4129-B01A-6E0E21BDE738}"/>
    <cellStyle name="Normal 4 2 2 8 2 4 2" xfId="26484" xr:uid="{DC37F2DE-BCCF-4A97-9840-6F251271A387}"/>
    <cellStyle name="Normal 4 2 2 8 2 4 3" xfId="25853" xr:uid="{77C348A3-9279-4F9E-979F-2E574ED2C001}"/>
    <cellStyle name="Normal 4 2 2 8 2 4 4" xfId="17378" xr:uid="{E33761A8-9F00-4268-951C-63294C6FA910}"/>
    <cellStyle name="Normal 4 2 2 8 2 5" xfId="9831" xr:uid="{A5738BC8-A75D-4FBB-887B-14D7995DCF5F}"/>
    <cellStyle name="Normal 4 2 2 8 2 5 2" xfId="29419" xr:uid="{F5410C9A-1AA5-45A9-AF2D-08D2E333369C}"/>
    <cellStyle name="Normal 4 2 2 8 2 5 3" xfId="20211" xr:uid="{E4AA0D4E-B5A6-4F5A-8840-62CE0C869968}"/>
    <cellStyle name="Normal 4 2 2 8 2 6" xfId="23797" xr:uid="{00FC52DA-01F4-4867-AD5C-93D2839C800E}"/>
    <cellStyle name="Normal 4 2 2 8 2 7" xfId="12747" xr:uid="{94FB40D9-BF27-4CB1-A214-31A4E496E876}"/>
    <cellStyle name="Normal 4 2 2 8 3" xfId="944" xr:uid="{00000000-0005-0000-0000-000062050000}"/>
    <cellStyle name="Normal 4 2 2 8 3 2" xfId="5248" xr:uid="{4D9BC826-49DF-4AF2-88B9-97A48C6BF2E8}"/>
    <cellStyle name="Normal 4 2 2 8 3 2 2" xfId="28391" xr:uid="{3AC4B514-BA35-4187-9298-F5195983ED60}"/>
    <cellStyle name="Normal 4 2 2 8 3 2 3" xfId="27146" xr:uid="{DADAAF39-1753-4664-BB00-A256FBA3CE3B}"/>
    <cellStyle name="Normal 4 2 2 8 3 2 4" xfId="14546" xr:uid="{BFEDBC4C-51DC-489D-AFEF-2749A13AABAB}"/>
    <cellStyle name="Normal 4 2 2 8 3 3" xfId="6999" xr:uid="{7F52BAFA-DE2F-4D6A-BEE8-CD7532851F97}"/>
    <cellStyle name="Normal 4 2 2 8 3 3 2" xfId="26437" xr:uid="{0FDE18EF-223E-4F9E-BB32-181FFF94D91A}"/>
    <cellStyle name="Normal 4 2 2 8 3 3 3" xfId="26748" xr:uid="{B6B9B256-7109-4468-8C1C-C130722DBA2B}"/>
    <cellStyle name="Normal 4 2 2 8 3 3 4" xfId="17379" xr:uid="{2B25E608-5F2C-423F-8C80-1375E2FAA2E4}"/>
    <cellStyle name="Normal 4 2 2 8 3 4" xfId="9832" xr:uid="{08A94F09-7809-4B28-882D-1B0F769EEEBD}"/>
    <cellStyle name="Normal 4 2 2 8 3 4 2" xfId="29420" xr:uid="{F109C8A4-44EC-41D2-92AB-8AC5B9E76DF1}"/>
    <cellStyle name="Normal 4 2 2 8 3 4 3" xfId="20212" xr:uid="{C5866C1F-E534-4979-B683-7A6B8D29D865}"/>
    <cellStyle name="Normal 4 2 2 8 3 5" xfId="22904" xr:uid="{A1855F6E-7621-41E9-B405-D45D8B422CE2}"/>
    <cellStyle name="Normal 4 2 2 8 3 6" xfId="13222" xr:uid="{261B8577-FDAC-4371-A1E3-01F7881F1F22}"/>
    <cellStyle name="Normal 4 2 2 8 4" xfId="2355" xr:uid="{00000000-0005-0000-0000-0000A0050000}"/>
    <cellStyle name="Normal 4 2 2 8 4 2" xfId="7482" xr:uid="{78E28C14-4BF2-45E6-90B6-51A0B78E35A8}"/>
    <cellStyle name="Normal 4 2 2 8 4 2 2" xfId="27647" xr:uid="{5D9CE891-17CD-4AA8-87DC-A95426A137B3}"/>
    <cellStyle name="Normal 4 2 2 8 4 2 3" xfId="17862" xr:uid="{5EA0968A-AC38-4283-8C58-897FF3CD151A}"/>
    <cellStyle name="Normal 4 2 2 8 4 3" xfId="10315" xr:uid="{B156299D-1585-4445-91F5-30774E13C2E2}"/>
    <cellStyle name="Normal 4 2 2 8 4 3 2" xfId="20695" xr:uid="{F3E85103-AE30-4527-A3BE-52C908370154}"/>
    <cellStyle name="Normal 4 2 2 8 4 4" xfId="25493" xr:uid="{1CC4CB99-89F5-432B-B534-392FA34B5B4B}"/>
    <cellStyle name="Normal 4 2 2 8 4 5" xfId="15029" xr:uid="{8CB859D4-7AE7-42E7-8605-196CC4590EC4}"/>
    <cellStyle name="Normal 4 2 2 8 5" xfId="3976" xr:uid="{1CC1E78C-F7DE-4130-A584-0982B132CF8E}"/>
    <cellStyle name="Normal 4 2 2 8 5 2" xfId="8800" xr:uid="{BA955A1A-5670-4FC0-99AD-5A2856B5D440}"/>
    <cellStyle name="Normal 4 2 2 8 5 2 2" xfId="28986" xr:uid="{34079C3E-CB67-4FC5-806A-7653903E694E}"/>
    <cellStyle name="Normal 4 2 2 8 5 2 3" xfId="19180" xr:uid="{44DB25A4-5BF0-40DB-8D02-41DD4CB5D720}"/>
    <cellStyle name="Normal 4 2 2 8 5 3" xfId="11633" xr:uid="{7E0DE244-4DBA-4549-ACCF-6E1DACEE34DD}"/>
    <cellStyle name="Normal 4 2 2 8 5 3 2" xfId="22013" xr:uid="{FF8FDA02-F622-47D5-89FC-F44A0ED0CF69}"/>
    <cellStyle name="Normal 4 2 2 8 5 4" xfId="23982" xr:uid="{37E8991E-E7DC-475D-A227-1F381F3327D3}"/>
    <cellStyle name="Normal 4 2 2 8 5 5" xfId="16347" xr:uid="{2226C1CB-C3F7-4DA7-A464-EC9956605E01}"/>
    <cellStyle name="Normal 4 2 2 8 6" xfId="5246" xr:uid="{872CE609-91EB-4200-84DC-9E4CAEF16719}"/>
    <cellStyle name="Normal 4 2 2 8 6 2" xfId="26520" xr:uid="{E356F0AA-9DB5-42C0-A8A8-D027EA83DE7F}"/>
    <cellStyle name="Normal 4 2 2 8 6 3" xfId="27055" xr:uid="{A4791983-7DC8-4FC4-9115-A49572A6DAB9}"/>
    <cellStyle name="Normal 4 2 2 8 6 4" xfId="14544" xr:uid="{660A899C-A2B3-44D5-A0AE-70E3028FA2FC}"/>
    <cellStyle name="Normal 4 2 2 8 7" xfId="6997" xr:uid="{F5CE00E5-403B-4776-BAF1-667226287A9D}"/>
    <cellStyle name="Normal 4 2 2 8 7 2" xfId="28723" xr:uid="{75DAF2BA-C780-463B-B47B-59D04D56A534}"/>
    <cellStyle name="Normal 4 2 2 8 7 3" xfId="17377" xr:uid="{7BBB0A78-A78B-4E47-A061-57FD249F2CAB}"/>
    <cellStyle name="Normal 4 2 2 8 8" xfId="9830" xr:uid="{3FCAB39E-5391-4F05-990F-45A67FFFFF88}"/>
    <cellStyle name="Normal 4 2 2 8 8 2" xfId="20210" xr:uid="{605D1BF4-2DAB-48AE-AA26-C94C99E2D0C0}"/>
    <cellStyle name="Normal 4 2 2 8 9" xfId="23104" xr:uid="{FA722071-1ED3-40CD-A15E-0F1B6755E765}"/>
    <cellStyle name="Normal 4 2 2 9" xfId="945" xr:uid="{00000000-0005-0000-0000-000063050000}"/>
    <cellStyle name="Normal 4 2 2 9 10" xfId="12582" xr:uid="{DE514E55-F128-4711-B21D-61AFB7B8B980}"/>
    <cellStyle name="Normal 4 2 2 9 2" xfId="3298" xr:uid="{00000000-0005-0000-0000-0000A5050000}"/>
    <cellStyle name="Normal 4 2 2 9 2 2" xfId="6356" xr:uid="{6E4E1E2D-8A1F-4B24-9424-9540C19E367E}"/>
    <cellStyle name="Normal 4 2 2 9 2 2 2" xfId="24062" xr:uid="{45CEF859-7BCD-43A7-9DF0-135D1D6D9722}"/>
    <cellStyle name="Normal 4 2 2 9 2 2 3" xfId="26597" xr:uid="{9106F3BF-F128-4A95-B1CD-60CF1E93C852}"/>
    <cellStyle name="Normal 4 2 2 9 2 2 4" xfId="15925" xr:uid="{594B141C-1131-44FA-9644-D29B5916A6AA}"/>
    <cellStyle name="Normal 4 2 2 9 2 3" xfId="8378" xr:uid="{680DAFC1-10CF-4115-A50B-E062B27340DB}"/>
    <cellStyle name="Normal 4 2 2 9 2 3 2" xfId="27081" xr:uid="{F65F60EC-4525-406B-B346-1CC28797EB54}"/>
    <cellStyle name="Normal 4 2 2 9 2 3 3" xfId="28900" xr:uid="{A099C605-7E55-41EE-943A-37B7A9E230B0}"/>
    <cellStyle name="Normal 4 2 2 9 2 3 4" xfId="18758" xr:uid="{BE8CF6AF-34B7-4897-A3C5-ABCA19E9F174}"/>
    <cellStyle name="Normal 4 2 2 9 2 4" xfId="11211" xr:uid="{4A039120-EAC4-4732-B509-DF19BC2B8961}"/>
    <cellStyle name="Normal 4 2 2 9 2 4 2" xfId="29480" xr:uid="{3EECB917-46C5-426D-B71C-9CAD5E36E357}"/>
    <cellStyle name="Normal 4 2 2 9 2 4 3" xfId="21591" xr:uid="{043FC9C7-426D-49F9-9931-347D933E02D0}"/>
    <cellStyle name="Normal 4 2 2 9 2 5" xfId="23211" xr:uid="{935A0560-C5B2-4465-8504-275C632C1F9F}"/>
    <cellStyle name="Normal 4 2 2 9 2 6" xfId="13854" xr:uid="{F186F80C-532F-4235-A090-3A81DB8588C4}"/>
    <cellStyle name="Normal 4 2 2 9 3" xfId="2761" xr:uid="{00000000-0005-0000-0000-0000A6050000}"/>
    <cellStyle name="Normal 4 2 2 9 3 2" xfId="5979" xr:uid="{2AF29E17-0413-428C-BBF0-234F517D09CF}"/>
    <cellStyle name="Normal 4 2 2 9 3 2 2" xfId="26728" xr:uid="{CBD8DB94-08B9-4486-9B8A-70ABEDF9C196}"/>
    <cellStyle name="Normal 4 2 2 9 3 2 3" xfId="15432" xr:uid="{58F35442-55F3-4803-AFFB-C5B9DA17A21B}"/>
    <cellStyle name="Normal 4 2 2 9 3 3" xfId="7885" xr:uid="{AD2FD54C-B7B0-483B-84C4-9315D79E4958}"/>
    <cellStyle name="Normal 4 2 2 9 3 3 2" xfId="18265" xr:uid="{8E6CD3BB-045E-4361-A340-E92C1684F0E3}"/>
    <cellStyle name="Normal 4 2 2 9 3 4" xfId="10718" xr:uid="{22042846-8DA7-4EFF-AF99-F515EC8385E3}"/>
    <cellStyle name="Normal 4 2 2 9 3 4 2" xfId="21098" xr:uid="{B4348F17-6C32-4A25-BAB2-9572A3923888}"/>
    <cellStyle name="Normal 4 2 2 9 3 5" xfId="24451" xr:uid="{5593175C-5566-4DF7-A66F-443ED8A91F7A}"/>
    <cellStyle name="Normal 4 2 2 9 3 6" xfId="13209" xr:uid="{D542F37B-7C2B-405F-B27E-0A0D239496E8}"/>
    <cellStyle name="Normal 4 2 2 9 4" xfId="2348" xr:uid="{00000000-0005-0000-0000-0000A4050000}"/>
    <cellStyle name="Normal 4 2 2 9 4 2" xfId="7475" xr:uid="{8319465A-71C1-44B2-86C2-66BC9E2147B4}"/>
    <cellStyle name="Normal 4 2 2 9 4 2 2" xfId="28678" xr:uid="{FC39BD23-F123-4A99-81DC-DB5D583C8804}"/>
    <cellStyle name="Normal 4 2 2 9 4 2 3" xfId="17855" xr:uid="{DD2E3797-C5E2-486C-9C3E-C72BADED4EAE}"/>
    <cellStyle name="Normal 4 2 2 9 4 3" xfId="10308" xr:uid="{2202193C-5B0D-41BD-BF6A-D20065EA68DF}"/>
    <cellStyle name="Normal 4 2 2 9 4 3 2" xfId="20688" xr:uid="{E46D9796-DE38-44E1-B95E-34EA2AC7FE65}"/>
    <cellStyle name="Normal 4 2 2 9 4 4" xfId="23961" xr:uid="{E211FAC1-22F6-4376-BF8E-9B6235C4893B}"/>
    <cellStyle name="Normal 4 2 2 9 4 5" xfId="15022" xr:uid="{84A360AA-ACC9-47BE-A916-17EADE44D08D}"/>
    <cellStyle name="Normal 4 2 2 9 5" xfId="3857" xr:uid="{0DFD9279-66F4-49BF-8ABE-BC45BE9D3279}"/>
    <cellStyle name="Normal 4 2 2 9 5 2" xfId="8689" xr:uid="{22B78481-BFA1-4D5C-BE0A-88DA74F04189}"/>
    <cellStyle name="Normal 4 2 2 9 5 2 2" xfId="19069" xr:uid="{D855CF00-E479-4DC7-A6F1-A54F0034438A}"/>
    <cellStyle name="Normal 4 2 2 9 5 3" xfId="11522" xr:uid="{84137D52-6A9A-45E9-822B-5688EA979476}"/>
    <cellStyle name="Normal 4 2 2 9 5 3 2" xfId="21902" xr:uid="{57BCF616-2B4E-42BA-BADD-ED4A680DF9F5}"/>
    <cellStyle name="Normal 4 2 2 9 5 4" xfId="26842" xr:uid="{3833537E-321F-4F08-8CD8-D4323549DA52}"/>
    <cellStyle name="Normal 4 2 2 9 5 5" xfId="16236" xr:uid="{7AD6093B-7B22-41CD-B28E-14C576F4FB21}"/>
    <cellStyle name="Normal 4 2 2 9 6" xfId="5249" xr:uid="{5F5B01DA-BF19-4D3F-9F37-461CE1DBE838}"/>
    <cellStyle name="Normal 4 2 2 9 6 2" xfId="14547" xr:uid="{CD01CB4D-BD54-4DA9-A0D7-6B36D8D57A7B}"/>
    <cellStyle name="Normal 4 2 2 9 7" xfId="7000" xr:uid="{0CE4F7C6-4118-43BE-A668-888ED1884BDB}"/>
    <cellStyle name="Normal 4 2 2 9 7 2" xfId="17380" xr:uid="{75471894-3CE6-4529-BE28-CAA3D6503453}"/>
    <cellStyle name="Normal 4 2 2 9 8" xfId="9833" xr:uid="{E0C65649-4008-44CA-BB86-D5E7ACF05731}"/>
    <cellStyle name="Normal 4 2 2 9 8 2" xfId="20213" xr:uid="{C03B357F-14E5-4DE0-BF16-B52EACF1B891}"/>
    <cellStyle name="Normal 4 2 2 9 9" xfId="24587" xr:uid="{B8116788-610A-4EF1-98E6-02B0A43EF3E3}"/>
    <cellStyle name="Normal 4 2 20" xfId="24904" xr:uid="{7CC5CC8E-A63E-44A8-9265-588E7557C3B6}"/>
    <cellStyle name="Normal 4 2 21" xfId="12389" xr:uid="{DF718B35-7351-4E69-B0D4-B23D8E6301EC}"/>
    <cellStyle name="Normal 4 2 3" xfId="946" xr:uid="{00000000-0005-0000-0000-000064050000}"/>
    <cellStyle name="Normal 4 2 3 10" xfId="5250" xr:uid="{2BD7E16D-467E-4203-BADC-0CC44CE1E35D}"/>
    <cellStyle name="Normal 4 2 3 10 2" xfId="14548" xr:uid="{7E3E2729-B3B9-497B-9C2D-2A6EA9BCF7EF}"/>
    <cellStyle name="Normal 4 2 3 11" xfId="7001" xr:uid="{0F8E82CF-DA38-44A7-9BAB-8EAF0FCC0A4D}"/>
    <cellStyle name="Normal 4 2 3 11 2" xfId="17381" xr:uid="{DE1D59A2-929D-42C0-BC66-443196226E3C}"/>
    <cellStyle name="Normal 4 2 3 12" xfId="9834" xr:uid="{9EED1AAC-1B2A-4562-ACE5-EE2F4E445031}"/>
    <cellStyle name="Normal 4 2 3 12 2" xfId="20214" xr:uid="{5B5515BB-C269-49F4-B6E4-B5A0733E303D}"/>
    <cellStyle name="Normal 4 2 3 13" xfId="24782" xr:uid="{A50685D2-0C11-46DF-A4A3-25F902E1626C}"/>
    <cellStyle name="Normal 4 2 3 14" xfId="12409" xr:uid="{B9A8D04E-3872-4C08-963B-4B8410F1CD3C}"/>
    <cellStyle name="Normal 4 2 3 2" xfId="947" xr:uid="{00000000-0005-0000-0000-000065050000}"/>
    <cellStyle name="Normal 4 2 3 2 10" xfId="7002" xr:uid="{F478E16C-4463-449F-9221-67C12BABAE90}"/>
    <cellStyle name="Normal 4 2 3 2 10 2" xfId="17382" xr:uid="{C78D9F6F-5C52-48CF-B7AA-8014ADBBEB0A}"/>
    <cellStyle name="Normal 4 2 3 2 11" xfId="9835" xr:uid="{E70F5F20-0996-46D8-B0A2-42AC2D61A96F}"/>
    <cellStyle name="Normal 4 2 3 2 11 2" xfId="20215" xr:uid="{2C568235-566C-418C-BCE9-C55DC896AC01}"/>
    <cellStyle name="Normal 4 2 3 2 12" xfId="25209" xr:uid="{50186835-642E-4C8F-BE3D-DA803AC18C20}"/>
    <cellStyle name="Normal 4 2 3 2 13" xfId="12469" xr:uid="{2BC600A7-7EE7-4979-8C49-A434A72939B8}"/>
    <cellStyle name="Normal 4 2 3 2 2" xfId="948" xr:uid="{00000000-0005-0000-0000-000066050000}"/>
    <cellStyle name="Normal 4 2 3 2 2 10" xfId="9836" xr:uid="{01B031BC-6941-4B26-920C-332DEB14A125}"/>
    <cellStyle name="Normal 4 2 3 2 2 10 2" xfId="20216" xr:uid="{2C21B5A5-C225-4DEB-AA3B-DADBCFFE6C9F}"/>
    <cellStyle name="Normal 4 2 3 2 2 11" xfId="23489" xr:uid="{29759637-3DD4-4B69-9EB4-0B6F77170251}"/>
    <cellStyle name="Normal 4 2 3 2 2 12" xfId="12591" xr:uid="{882EF21D-6320-4356-B7D3-F83F9DD7C4F1}"/>
    <cellStyle name="Normal 4 2 3 2 2 2" xfId="2772" xr:uid="{00000000-0005-0000-0000-0000AA050000}"/>
    <cellStyle name="Normal 4 2 3 2 2 2 2" xfId="3300" xr:uid="{00000000-0005-0000-0000-0000AB050000}"/>
    <cellStyle name="Normal 4 2 3 2 2 2 2 2" xfId="6358" xr:uid="{89C8923C-17D9-4D31-A862-C14CE5CDE0D1}"/>
    <cellStyle name="Normal 4 2 3 2 2 2 2 2 2" xfId="27086" xr:uid="{9413C2A7-B792-46C6-B470-36EAB6526A64}"/>
    <cellStyle name="Normal 4 2 3 2 2 2 2 2 3" xfId="27367" xr:uid="{8D83968A-3E50-434B-8AD6-D9FDCBC984C3}"/>
    <cellStyle name="Normal 4 2 3 2 2 2 2 2 4" xfId="15927" xr:uid="{C58D3C4E-58B5-4615-BF7F-AB772A204B50}"/>
    <cellStyle name="Normal 4 2 3 2 2 2 2 3" xfId="8380" xr:uid="{E7C5AB54-797F-4A79-9674-94828B119DB3}"/>
    <cellStyle name="Normal 4 2 3 2 2 2 2 3 2" xfId="28901" xr:uid="{6831838B-07E0-47FC-8E04-3542DE05B01C}"/>
    <cellStyle name="Normal 4 2 3 2 2 2 2 3 3" xfId="18760" xr:uid="{CF0DDA58-F101-49AE-B8A9-46CB315448F3}"/>
    <cellStyle name="Normal 4 2 3 2 2 2 2 4" xfId="11213" xr:uid="{68A94025-047D-46F7-A5BA-D75DB98B96E7}"/>
    <cellStyle name="Normal 4 2 3 2 2 2 2 4 2" xfId="21593" xr:uid="{2C15B6F5-4265-4456-9222-C45B17C039E0}"/>
    <cellStyle name="Normal 4 2 3 2 2 2 2 5" xfId="24683" xr:uid="{C5E5FD7D-6ABB-4102-91D2-EC65BB6FFFD7}"/>
    <cellStyle name="Normal 4 2 3 2 2 2 2 6" xfId="13856" xr:uid="{5C226E65-CF46-4114-8E35-A29BF53894EB}"/>
    <cellStyle name="Normal 4 2 3 2 2 2 3" xfId="4328" xr:uid="{27964B00-F2D5-4596-8451-9BDBD56C8BA5}"/>
    <cellStyle name="Normal 4 2 3 2 2 2 3 2" xfId="9100" xr:uid="{331C5B4E-823D-40A5-9607-5D646183B846}"/>
    <cellStyle name="Normal 4 2 3 2 2 2 3 2 2" xfId="29143" xr:uid="{8B4C61EA-15E4-415C-B554-8D03E2FA2398}"/>
    <cellStyle name="Normal 4 2 3 2 2 2 3 2 3" xfId="19480" xr:uid="{A90DAA79-9986-42C1-AF04-803FAF98A659}"/>
    <cellStyle name="Normal 4 2 3 2 2 2 3 3" xfId="11933" xr:uid="{6AB7CE6B-BE9F-4E5F-9313-B4981AD8D99C}"/>
    <cellStyle name="Normal 4 2 3 2 2 2 3 3 2" xfId="22313" xr:uid="{2D89B00A-FC2B-4D78-9F4A-7403D079C90C}"/>
    <cellStyle name="Normal 4 2 3 2 2 2 3 4" xfId="24017" xr:uid="{0E925F37-F8D0-4034-9A48-975C7D9B5AC4}"/>
    <cellStyle name="Normal 4 2 3 2 2 2 3 5" xfId="16647" xr:uid="{6741DDB6-C341-459C-97DE-702DF4E29657}"/>
    <cellStyle name="Normal 4 2 3 2 2 2 4" xfId="5990" xr:uid="{2C18F543-E27B-44AB-AA06-5A23FBB080E9}"/>
    <cellStyle name="Normal 4 2 3 2 2 2 4 2" xfId="26944" xr:uid="{C72013DD-CCEE-42D1-B77D-D0BB95452F1E}"/>
    <cellStyle name="Normal 4 2 3 2 2 2 4 3" xfId="15443" xr:uid="{0172374D-8479-418D-A352-D52BDF8306D6}"/>
    <cellStyle name="Normal 4 2 3 2 2 2 5" xfId="7896" xr:uid="{BD4BBE6C-17C2-4BAD-9B37-8819241E2577}"/>
    <cellStyle name="Normal 4 2 3 2 2 2 5 2" xfId="18276" xr:uid="{C8293643-2729-45A0-BD7A-83B397918AA0}"/>
    <cellStyle name="Normal 4 2 3 2 2 2 6" xfId="10729" xr:uid="{D6A86BD5-84AE-4B43-BFB3-076C681E8B27}"/>
    <cellStyle name="Normal 4 2 3 2 2 2 6 2" xfId="21109" xr:uid="{75728E5D-5DA3-4043-B9D4-F03ABC5DC432}"/>
    <cellStyle name="Normal 4 2 3 2 2 2 7" xfId="25031" xr:uid="{4321F765-EAF6-481E-A724-328A23CA2969}"/>
    <cellStyle name="Normal 4 2 3 2 2 2 8" xfId="13225" xr:uid="{7904ED2D-EE61-4575-9F4B-C331B77A69FA}"/>
    <cellStyle name="Normal 4 2 3 2 2 3" xfId="3301" xr:uid="{00000000-0005-0000-0000-0000AC050000}"/>
    <cellStyle name="Normal 4 2 3 2 2 3 2" xfId="4514" xr:uid="{6D50011B-C532-44D6-B43D-E87F903FA790}"/>
    <cellStyle name="Normal 4 2 3 2 2 3 2 2" xfId="9286" xr:uid="{8D03004E-54FE-42EA-BBF9-DAC429B21F80}"/>
    <cellStyle name="Normal 4 2 3 2 2 3 2 2 2" xfId="29267" xr:uid="{C3570ED0-8F16-4676-A172-7EB71B59F115}"/>
    <cellStyle name="Normal 4 2 3 2 2 3 2 2 3" xfId="19666" xr:uid="{C83973C4-CA0B-4189-BF9C-4B2DF2D97896}"/>
    <cellStyle name="Normal 4 2 3 2 2 3 2 3" xfId="12119" xr:uid="{B45241BD-47E5-41DD-8F19-D2A2C33AA965}"/>
    <cellStyle name="Normal 4 2 3 2 2 3 2 3 2" xfId="22499" xr:uid="{00B22D51-F239-41D7-93A6-EDFBDBCA48CE}"/>
    <cellStyle name="Normal 4 2 3 2 2 3 2 4" xfId="27015" xr:uid="{ACAC9304-7BC3-4B7A-B5D3-8DDDC874B00D}"/>
    <cellStyle name="Normal 4 2 3 2 2 3 2 5" xfId="16833" xr:uid="{0A25D8D4-2ACB-40B7-9679-7ADBBFEE6610}"/>
    <cellStyle name="Normal 4 2 3 2 2 3 3" xfId="6359" xr:uid="{31E8356A-95F4-4A6F-8EA7-687AD58AFD19}"/>
    <cellStyle name="Normal 4 2 3 2 2 3 3 2" xfId="28320" xr:uid="{636BBC61-C6A5-426B-9BD5-D5F6145FE51D}"/>
    <cellStyle name="Normal 4 2 3 2 2 3 3 3" xfId="15928" xr:uid="{C1A5858E-96D1-4ADF-AFED-1104CA10BD0D}"/>
    <cellStyle name="Normal 4 2 3 2 2 3 4" xfId="8381" xr:uid="{F588F986-11CF-4770-8E5C-3AAFFD6146FC}"/>
    <cellStyle name="Normal 4 2 3 2 2 3 4 2" xfId="18761" xr:uid="{877D9809-B8DD-4D96-BDBB-73B4F76E6343}"/>
    <cellStyle name="Normal 4 2 3 2 2 3 5" xfId="11214" xr:uid="{6C284A0A-0DC0-41B9-AFD7-BB3873B1608C}"/>
    <cellStyle name="Normal 4 2 3 2 2 3 5 2" xfId="21594" xr:uid="{1EB8083D-F766-404A-9589-599184D0F8A6}"/>
    <cellStyle name="Normal 4 2 3 2 2 3 6" xfId="22988" xr:uid="{ABF29836-2AA1-48B7-A366-FE398257733C}"/>
    <cellStyle name="Normal 4 2 3 2 2 3 7" xfId="13857" xr:uid="{37BD2BD6-6E1C-4EA9-821F-99B055D3BA2A}"/>
    <cellStyle name="Normal 4 2 3 2 2 4" xfId="3299" xr:uid="{00000000-0005-0000-0000-0000AD050000}"/>
    <cellStyle name="Normal 4 2 3 2 2 4 2" xfId="6357" xr:uid="{C1E464F8-AD39-4D30-9CFC-7E54408ACAD2}"/>
    <cellStyle name="Normal 4 2 3 2 2 4 2 2" xfId="28147" xr:uid="{895B60BC-4B23-490E-8F89-B62CD9351C4B}"/>
    <cellStyle name="Normal 4 2 3 2 2 4 2 3" xfId="15926" xr:uid="{C3F78B7A-B76F-42F1-A0C8-740D407FEDCB}"/>
    <cellStyle name="Normal 4 2 3 2 2 4 3" xfId="8379" xr:uid="{6FA2E360-57D4-424A-A42E-97DB80382D28}"/>
    <cellStyle name="Normal 4 2 3 2 2 4 3 2" xfId="18759" xr:uid="{8E534455-B4D4-4109-80B2-D739C51C212E}"/>
    <cellStyle name="Normal 4 2 3 2 2 4 4" xfId="11212" xr:uid="{30F27D84-F851-40B0-9D8D-BA613509A3E2}"/>
    <cellStyle name="Normal 4 2 3 2 2 4 4 2" xfId="21592" xr:uid="{6FD68503-E85E-4487-AB1B-B7DF3D8B2CA8}"/>
    <cellStyle name="Normal 4 2 3 2 2 4 5" xfId="24493" xr:uid="{9398B8F6-1C04-4B30-BFD4-86091FC23EB6}"/>
    <cellStyle name="Normal 4 2 3 2 2 4 6" xfId="13855" xr:uid="{AFA105AB-BB52-4C3D-BD2F-99B293002E2D}"/>
    <cellStyle name="Normal 4 2 3 2 2 5" xfId="2645" xr:uid="{00000000-0005-0000-0000-0000AE050000}"/>
    <cellStyle name="Normal 4 2 3 2 2 5 2" xfId="5907" xr:uid="{A3FC01D2-D45A-456E-9AC5-41FF7184AB71}"/>
    <cellStyle name="Normal 4 2 3 2 2 5 2 2" xfId="28290" xr:uid="{168AFBF8-E05A-463D-9143-C9F6C7EEC90D}"/>
    <cellStyle name="Normal 4 2 3 2 2 5 2 3" xfId="15317" xr:uid="{7017F6D0-2B0F-410C-AF05-2E7D82D05083}"/>
    <cellStyle name="Normal 4 2 3 2 2 5 3" xfId="7770" xr:uid="{EC396275-686B-4429-B869-F947FD668551}"/>
    <cellStyle name="Normal 4 2 3 2 2 5 3 2" xfId="18150" xr:uid="{5805ACAA-2B3B-4747-8109-FA18F1B78B4F}"/>
    <cellStyle name="Normal 4 2 3 2 2 5 4" xfId="10603" xr:uid="{5520C602-4FB1-4F6C-980B-28E47F4C9F0D}"/>
    <cellStyle name="Normal 4 2 3 2 2 5 4 2" xfId="20983" xr:uid="{64D02580-9128-44F4-8D2A-A1D7F5788E88}"/>
    <cellStyle name="Normal 4 2 3 2 2 5 5" xfId="24693" xr:uid="{E8B465D9-82D9-4919-811F-327B99579B46}"/>
    <cellStyle name="Normal 4 2 3 2 2 5 6" xfId="13034" xr:uid="{AA6CA743-EE39-466F-B850-6BC8A8B217C6}"/>
    <cellStyle name="Normal 4 2 3 2 2 6" xfId="2357" xr:uid="{00000000-0005-0000-0000-0000A9050000}"/>
    <cellStyle name="Normal 4 2 3 2 2 6 2" xfId="7484" xr:uid="{140F805A-541E-43C4-951D-18A360B72EC2}"/>
    <cellStyle name="Normal 4 2 3 2 2 6 2 2" xfId="17864" xr:uid="{6B0A4DE7-4013-4690-A577-A913A2F03A51}"/>
    <cellStyle name="Normal 4 2 3 2 2 6 3" xfId="10317" xr:uid="{1A9B45D9-F693-4EDD-A7FC-60EABD2FDB3F}"/>
    <cellStyle name="Normal 4 2 3 2 2 6 3 2" xfId="20697" xr:uid="{B208B857-17A3-4C04-A607-D312BE9DF30A}"/>
    <cellStyle name="Normal 4 2 3 2 2 6 4" xfId="24043" xr:uid="{24AB5370-DA9D-4625-959B-D5A0319939BC}"/>
    <cellStyle name="Normal 4 2 3 2 2 6 5" xfId="15031" xr:uid="{E66AFB57-8F73-4358-A693-4779C3AE1A89}"/>
    <cellStyle name="Normal 4 2 3 2 2 7" xfId="3894" xr:uid="{201BE687-BFB5-471C-A6BF-20D48642CE65}"/>
    <cellStyle name="Normal 4 2 3 2 2 7 2" xfId="8726" xr:uid="{6B7A5A98-A6EE-4599-91CD-E248789F73D3}"/>
    <cellStyle name="Normal 4 2 3 2 2 7 2 2" xfId="19106" xr:uid="{28446D4C-D83B-4EF5-99AE-7D201A018481}"/>
    <cellStyle name="Normal 4 2 3 2 2 7 3" xfId="11559" xr:uid="{5E360618-2024-470E-8639-5E6E01524EF8}"/>
    <cellStyle name="Normal 4 2 3 2 2 7 3 2" xfId="21939" xr:uid="{38436333-B084-437E-89B5-61DA0343ED2B}"/>
    <cellStyle name="Normal 4 2 3 2 2 7 4" xfId="16273" xr:uid="{E4A4DB8E-6B8E-494C-B7EE-57E61DD45AFC}"/>
    <cellStyle name="Normal 4 2 3 2 2 8" xfId="5252" xr:uid="{A0D37A58-A5CE-4436-A5BA-AA581978EEF0}"/>
    <cellStyle name="Normal 4 2 3 2 2 8 2" xfId="14550" xr:uid="{E92DD833-C60D-4522-B768-1B23C313C5C1}"/>
    <cellStyle name="Normal 4 2 3 2 2 9" xfId="7003" xr:uid="{A1A12B1C-79E2-4292-A8DF-9E447994414D}"/>
    <cellStyle name="Normal 4 2 3 2 2 9 2" xfId="17383" xr:uid="{08055018-930A-4323-A1B6-7CA228461C3D}"/>
    <cellStyle name="Normal 4 2 3 2 3" xfId="949" xr:uid="{00000000-0005-0000-0000-000067050000}"/>
    <cellStyle name="Normal 4 2 3 2 3 2" xfId="3302" xr:uid="{00000000-0005-0000-0000-0000B0050000}"/>
    <cellStyle name="Normal 4 2 3 2 3 2 2" xfId="6360" xr:uid="{1DC87285-0E28-413E-8C88-23F2F54535AE}"/>
    <cellStyle name="Normal 4 2 3 2 3 2 2 2" xfId="28333" xr:uid="{F131C03A-78F1-4AA3-803E-095AC8C2BCE5}"/>
    <cellStyle name="Normal 4 2 3 2 3 2 2 3" xfId="28339" xr:uid="{F15967C9-914A-40B1-AE8D-3A04A5D89435}"/>
    <cellStyle name="Normal 4 2 3 2 3 2 2 4" xfId="15929" xr:uid="{A0E735FF-EF44-431E-8F4A-5BEA4BBE314F}"/>
    <cellStyle name="Normal 4 2 3 2 3 2 3" xfId="8382" xr:uid="{0D16436B-43B1-4701-AE20-562C8D2723FA}"/>
    <cellStyle name="Normal 4 2 3 2 3 2 3 2" xfId="28902" xr:uid="{DC4F5CF2-0BCB-475F-8754-C18E7002E24E}"/>
    <cellStyle name="Normal 4 2 3 2 3 2 3 3" xfId="18762" xr:uid="{EB8A1894-2ECB-4438-B172-0D5CC3623BCE}"/>
    <cellStyle name="Normal 4 2 3 2 3 2 4" xfId="11215" xr:uid="{8AA50733-FEA7-44DA-A0D2-249F1802EE85}"/>
    <cellStyle name="Normal 4 2 3 2 3 2 4 2" xfId="21595" xr:uid="{AD49165A-94CF-4684-A9E8-62561DFC9419}"/>
    <cellStyle name="Normal 4 2 3 2 3 2 5" xfId="22869" xr:uid="{002A3DE3-8149-4791-9736-8E2B5599730A}"/>
    <cellStyle name="Normal 4 2 3 2 3 2 6" xfId="13858" xr:uid="{58D514D3-D6F4-41FF-B495-C30AA68E8D35}"/>
    <cellStyle name="Normal 4 2 3 2 3 3" xfId="2771" xr:uid="{00000000-0005-0000-0000-0000B1050000}"/>
    <cellStyle name="Normal 4 2 3 2 3 3 2" xfId="5989" xr:uid="{8EDC80F3-BB18-4116-839C-24DC107942DB}"/>
    <cellStyle name="Normal 4 2 3 2 3 3 2 2" xfId="26260" xr:uid="{867E8E3F-0666-4250-8DB7-7B567C4BCF8A}"/>
    <cellStyle name="Normal 4 2 3 2 3 3 2 3" xfId="15442" xr:uid="{51B34A18-73E8-4CC0-8B49-CCB35097E2D7}"/>
    <cellStyle name="Normal 4 2 3 2 3 3 3" xfId="7895" xr:uid="{56C41649-7049-4178-8B09-EA4F8628B3FF}"/>
    <cellStyle name="Normal 4 2 3 2 3 3 3 2" xfId="18275" xr:uid="{73B3F451-57B1-4100-BC37-6E7BF8770B14}"/>
    <cellStyle name="Normal 4 2 3 2 3 3 4" xfId="10728" xr:uid="{9E0578E9-AC8C-442E-8BBD-318D8230F97F}"/>
    <cellStyle name="Normal 4 2 3 2 3 3 4 2" xfId="21108" xr:uid="{A455727F-EC3B-477D-AA65-D9F9B6D3A6D7}"/>
    <cellStyle name="Normal 4 2 3 2 3 3 5" xfId="23975" xr:uid="{71D7DFB1-FD17-45FC-9DAF-7EEBC8A1FDF0}"/>
    <cellStyle name="Normal 4 2 3 2 3 3 6" xfId="13224" xr:uid="{0125291F-2C52-47D9-B6FF-93F5D4843EBA}"/>
    <cellStyle name="Normal 4 2 3 2 3 4" xfId="4185" xr:uid="{1DEFBAE0-A0A3-432C-A9F0-42580848E4E3}"/>
    <cellStyle name="Normal 4 2 3 2 3 4 2" xfId="8957" xr:uid="{2CE25E94-B24F-47E3-B36F-915FC78AF815}"/>
    <cellStyle name="Normal 4 2 3 2 3 4 2 2" xfId="29045" xr:uid="{56B3A386-38B6-4496-A9F5-076351356B47}"/>
    <cellStyle name="Normal 4 2 3 2 3 4 2 3" xfId="19337" xr:uid="{52C3D09E-D789-46D0-AF42-8DADEA265E27}"/>
    <cellStyle name="Normal 4 2 3 2 3 4 3" xfId="11790" xr:uid="{E4AA35A6-6AA7-4362-9E90-6C2936F3F133}"/>
    <cellStyle name="Normal 4 2 3 2 3 4 3 2" xfId="22170" xr:uid="{EF60385F-7448-4608-871D-B3FFAF694B51}"/>
    <cellStyle name="Normal 4 2 3 2 3 4 4" xfId="24948" xr:uid="{A4C522DF-B142-4EDE-8BF4-D44C81DAD4B8}"/>
    <cellStyle name="Normal 4 2 3 2 3 4 5" xfId="16504" xr:uid="{66085C31-CC84-4EB7-AB8A-120650E692A0}"/>
    <cellStyle name="Normal 4 2 3 2 3 5" xfId="5253" xr:uid="{9CEF59E5-F63B-43F6-8764-B25EF6C72324}"/>
    <cellStyle name="Normal 4 2 3 2 3 5 2" xfId="26861" xr:uid="{D0D7369A-B1F8-49C2-BF13-4CE12D00315A}"/>
    <cellStyle name="Normal 4 2 3 2 3 5 3" xfId="14551" xr:uid="{407CB54E-EC64-446F-8A2E-79F52CB746A4}"/>
    <cellStyle name="Normal 4 2 3 2 3 6" xfId="7004" xr:uid="{D036AE8A-60CC-4471-B10D-D2D5F097C2E2}"/>
    <cellStyle name="Normal 4 2 3 2 3 6 2" xfId="17384" xr:uid="{312546B7-C2EE-4F4D-9E26-9827A40EDFC1}"/>
    <cellStyle name="Normal 4 2 3 2 3 7" xfId="9837" xr:uid="{9E5AA68B-6EF3-4A19-B637-4A7F39B6DD8A}"/>
    <cellStyle name="Normal 4 2 3 2 3 7 2" xfId="20217" xr:uid="{BF15622C-D1C2-4A1D-913D-74CA0331F1F5}"/>
    <cellStyle name="Normal 4 2 3 2 3 8" xfId="25280" xr:uid="{D1F3FED7-DA20-4543-9147-972C7FD1A832}"/>
    <cellStyle name="Normal 4 2 3 2 3 9" xfId="12749" xr:uid="{A7A86424-DB42-45CE-9B3C-4830D0D72C9E}"/>
    <cellStyle name="Normal 4 2 3 2 4" xfId="3303" xr:uid="{00000000-0005-0000-0000-0000B2050000}"/>
    <cellStyle name="Normal 4 2 3 2 4 2" xfId="4515" xr:uid="{CC245521-A2AC-4403-9DBB-2B958F5DD097}"/>
    <cellStyle name="Normal 4 2 3 2 4 2 2" xfId="9287" xr:uid="{08FDC34A-6A5C-4A47-8F82-5B4324C8952A}"/>
    <cellStyle name="Normal 4 2 3 2 4 2 2 2" xfId="29268" xr:uid="{F55B0AE7-0F44-4986-B904-EB5A6313EDFA}"/>
    <cellStyle name="Normal 4 2 3 2 4 2 2 3" xfId="19667" xr:uid="{D7C76DF2-C637-432C-A52F-A79C20205DCE}"/>
    <cellStyle name="Normal 4 2 3 2 4 2 3" xfId="12120" xr:uid="{C904939E-AA7A-4366-B7AE-0EC5A39F67DE}"/>
    <cellStyle name="Normal 4 2 3 2 4 2 3 2" xfId="22500" xr:uid="{E01C7A6A-D51A-41E0-9D6A-16388F585402}"/>
    <cellStyle name="Normal 4 2 3 2 4 2 4" xfId="23345" xr:uid="{8BD4559B-4551-4936-92B9-C1B49A254CE3}"/>
    <cellStyle name="Normal 4 2 3 2 4 2 5" xfId="16834" xr:uid="{A66A5541-0154-492A-A1DF-3DEB613431E2}"/>
    <cellStyle name="Normal 4 2 3 2 4 3" xfId="6361" xr:uid="{EFA12493-F5FD-40B4-922B-403F198A4304}"/>
    <cellStyle name="Normal 4 2 3 2 4 3 2" xfId="26370" xr:uid="{6821BBD7-193D-49E1-A55A-C90B2C39E0B1}"/>
    <cellStyle name="Normal 4 2 3 2 4 3 3" xfId="15930" xr:uid="{1225C357-DC62-4259-90D6-E17258668A84}"/>
    <cellStyle name="Normal 4 2 3 2 4 4" xfId="8383" xr:uid="{C8CC2FE3-0278-4EBA-A280-6ECBA6B8B0A2}"/>
    <cellStyle name="Normal 4 2 3 2 4 4 2" xfId="18763" xr:uid="{B3567CBE-B310-4F26-A778-B9771B386D27}"/>
    <cellStyle name="Normal 4 2 3 2 4 5" xfId="11216" xr:uid="{1BB41705-20E0-409C-BD64-ABB46268D385}"/>
    <cellStyle name="Normal 4 2 3 2 4 5 2" xfId="21596" xr:uid="{BDFBD6A6-3646-4816-935F-631C49FCFD95}"/>
    <cellStyle name="Normal 4 2 3 2 4 6" xfId="24825" xr:uid="{AE3AA3E4-9541-4B09-9F86-C5D934D3E664}"/>
    <cellStyle name="Normal 4 2 3 2 4 7" xfId="13859" xr:uid="{72206FC7-0B96-4509-889B-0E5EF82238B5}"/>
    <cellStyle name="Normal 4 2 3 2 5" xfId="2931" xr:uid="{00000000-0005-0000-0000-0000B3050000}"/>
    <cellStyle name="Normal 4 2 3 2 5 2" xfId="6111" xr:uid="{EF13CB29-EC77-4A1D-88AE-CAE52F2FC3B3}"/>
    <cellStyle name="Normal 4 2 3 2 5 2 2" xfId="28660" xr:uid="{7FDDA227-0F7C-4717-8083-31E3C4B59D6B}"/>
    <cellStyle name="Normal 4 2 3 2 5 2 3" xfId="27365" xr:uid="{F83B9E79-4EF2-4F17-8A88-6CB3A0D6F5C5}"/>
    <cellStyle name="Normal 4 2 3 2 5 2 4" xfId="15589" xr:uid="{53CFB214-7340-4827-9A6F-BDE0BF13CBB9}"/>
    <cellStyle name="Normal 4 2 3 2 5 3" xfId="8042" xr:uid="{347405AE-F7E2-4DD0-BA1B-F9A73032B4C7}"/>
    <cellStyle name="Normal 4 2 3 2 5 3 2" xfId="28305" xr:uid="{75F39DE5-DF17-4FE6-AF6E-915A60CB5CC9}"/>
    <cellStyle name="Normal 4 2 3 2 5 3 3" xfId="18422" xr:uid="{1FFD5126-76AE-472E-A6C8-2CD846D10A2E}"/>
    <cellStyle name="Normal 4 2 3 2 5 4" xfId="10875" xr:uid="{A21240A8-3425-459D-AF7A-C9D596F96081}"/>
    <cellStyle name="Normal 4 2 3 2 5 4 2" xfId="21255" xr:uid="{0B0B6316-5ECB-4927-A0F0-F4C72259B9D7}"/>
    <cellStyle name="Normal 4 2 3 2 5 5" xfId="24257" xr:uid="{B62637BC-DF2E-4927-89BE-19F4E21E80B3}"/>
    <cellStyle name="Normal 4 2 3 2 5 6" xfId="13447" xr:uid="{00C74991-E7D3-4282-85AC-90BD2FEBBDC3}"/>
    <cellStyle name="Normal 4 2 3 2 6" xfId="2543" xr:uid="{00000000-0005-0000-0000-0000B4050000}"/>
    <cellStyle name="Normal 4 2 3 2 6 2" xfId="5815" xr:uid="{293E0C98-CA98-4DC3-95C7-2B18B15748A0}"/>
    <cellStyle name="Normal 4 2 3 2 6 2 2" xfId="26773" xr:uid="{9A034F82-9F94-4ECB-859C-CEA7A0663522}"/>
    <cellStyle name="Normal 4 2 3 2 6 2 3" xfId="15215" xr:uid="{8760C568-CBB1-4F6B-93C2-E327735E125D}"/>
    <cellStyle name="Normal 4 2 3 2 6 3" xfId="7668" xr:uid="{ECD6D6BF-7F36-4DC7-9056-51D43448CFF4}"/>
    <cellStyle name="Normal 4 2 3 2 6 3 2" xfId="18048" xr:uid="{EDC4F534-B97F-4705-BBC8-F6DFD30BAFE9}"/>
    <cellStyle name="Normal 4 2 3 2 6 4" xfId="10501" xr:uid="{B8CB40EC-3BE5-425D-B580-8F666E98AC96}"/>
    <cellStyle name="Normal 4 2 3 2 6 4 2" xfId="20881" xr:uid="{FE33DD13-8CD9-453C-9183-1343E8CB61AB}"/>
    <cellStyle name="Normal 4 2 3 2 6 5" xfId="22677" xr:uid="{EB2771FF-83DB-4BE8-A70D-8195FE8EBA09}"/>
    <cellStyle name="Normal 4 2 3 2 6 6" xfId="12931" xr:uid="{D8998256-A5DA-4B45-ADDC-1254E901F31A}"/>
    <cellStyle name="Normal 4 2 3 2 7" xfId="2237" xr:uid="{00000000-0005-0000-0000-0000A8050000}"/>
    <cellStyle name="Normal 4 2 3 2 7 2" xfId="7364" xr:uid="{8972484A-F219-462A-B65C-E92E4BCE5B24}"/>
    <cellStyle name="Normal 4 2 3 2 7 2 2" xfId="17744" xr:uid="{5400C91C-C59A-4A59-BFAE-AD35B9953A4B}"/>
    <cellStyle name="Normal 4 2 3 2 7 3" xfId="10197" xr:uid="{1834C5A4-DF54-4ACD-B293-AA63E8F7B8A8}"/>
    <cellStyle name="Normal 4 2 3 2 7 3 2" xfId="20577" xr:uid="{4EFD0C23-D13F-4498-9E25-5DFA90E608A0}"/>
    <cellStyle name="Normal 4 2 3 2 7 4" xfId="25078" xr:uid="{2AC24674-5A1C-4C89-9E80-72D1B23C7B66}"/>
    <cellStyle name="Normal 4 2 3 2 7 5" xfId="14911" xr:uid="{D54D9855-96DB-4DFE-9369-CBFBE4A30470}"/>
    <cellStyle name="Normal 4 2 3 2 8" xfId="3978" xr:uid="{46C4FFC8-6B57-4E1D-9AB5-47E04C856F6C}"/>
    <cellStyle name="Normal 4 2 3 2 8 2" xfId="8802" xr:uid="{4249F5BD-5F3F-4FD7-9E7A-C74EFE76F35D}"/>
    <cellStyle name="Normal 4 2 3 2 8 2 2" xfId="19182" xr:uid="{BAF09C08-6348-4832-B716-BB9E0DEEF79D}"/>
    <cellStyle name="Normal 4 2 3 2 8 3" xfId="11635" xr:uid="{CF34461F-5565-4C10-9587-05B8EA19FE1E}"/>
    <cellStyle name="Normal 4 2 3 2 8 3 2" xfId="22015" xr:uid="{20FCD6BC-C0B5-4954-B835-407699632997}"/>
    <cellStyle name="Normal 4 2 3 2 8 4" xfId="16349" xr:uid="{16C5E8BC-4143-47D9-9547-8053EA412692}"/>
    <cellStyle name="Normal 4 2 3 2 9" xfId="5251" xr:uid="{C4DC83C7-5871-4468-8486-F18B902F0D8C}"/>
    <cellStyle name="Normal 4 2 3 2 9 2" xfId="14549" xr:uid="{06E05F03-E05C-4EE0-B763-08078DB2805A}"/>
    <cellStyle name="Normal 4 2 3 3" xfId="950" xr:uid="{00000000-0005-0000-0000-000068050000}"/>
    <cellStyle name="Normal 4 2 3 3 10" xfId="9838" xr:uid="{25EC58C3-493E-406E-9427-BDB78C0B423E}"/>
    <cellStyle name="Normal 4 2 3 3 10 2" xfId="20218" xr:uid="{58AA0474-729E-4792-A811-73D61CB923D0}"/>
    <cellStyle name="Normal 4 2 3 3 11" xfId="24419" xr:uid="{E5DA6052-0696-452F-B06B-5C15C8DF8469}"/>
    <cellStyle name="Normal 4 2 3 3 12" xfId="12590" xr:uid="{3473E772-2AF7-46BA-A18B-3FBEDCDF24EE}"/>
    <cellStyle name="Normal 4 2 3 3 2" xfId="2773" xr:uid="{00000000-0005-0000-0000-0000B6050000}"/>
    <cellStyle name="Normal 4 2 3 3 2 2" xfId="3305" xr:uid="{00000000-0005-0000-0000-0000B7050000}"/>
    <cellStyle name="Normal 4 2 3 3 2 2 2" xfId="6363" xr:uid="{1CD81F59-7311-4C80-8F59-FA3959D45C6D}"/>
    <cellStyle name="Normal 4 2 3 3 2 2 2 2" xfId="26837" xr:uid="{729D81C3-FBFE-4689-A24D-F8590F273366}"/>
    <cellStyle name="Normal 4 2 3 3 2 2 2 3" xfId="26511" xr:uid="{A3A5386B-1A73-44F3-83F4-93626DC275F4}"/>
    <cellStyle name="Normal 4 2 3 3 2 2 2 4" xfId="15932" xr:uid="{00B7F0D6-92A1-4ED3-92F7-88BA358D614F}"/>
    <cellStyle name="Normal 4 2 3 3 2 2 3" xfId="8385" xr:uid="{748B9053-2A21-47A1-984C-38961D1872F4}"/>
    <cellStyle name="Normal 4 2 3 3 2 2 3 2" xfId="28903" xr:uid="{5852EDAE-9229-44E9-9A01-E6402EBC8D99}"/>
    <cellStyle name="Normal 4 2 3 3 2 2 3 3" xfId="18765" xr:uid="{27E3F9E4-1B75-4C4B-AA8D-3A9730581E47}"/>
    <cellStyle name="Normal 4 2 3 3 2 2 4" xfId="11218" xr:uid="{EA7DAFF5-A74A-426B-8108-9FB71F75132A}"/>
    <cellStyle name="Normal 4 2 3 3 2 2 4 2" xfId="21598" xr:uid="{7EDEEF2A-3542-4197-8FD6-9FA4B3BC94A7}"/>
    <cellStyle name="Normal 4 2 3 3 2 2 5" xfId="24425" xr:uid="{621059D3-C646-4807-9D3C-53A7E5B31D1B}"/>
    <cellStyle name="Normal 4 2 3 3 2 2 6" xfId="13861" xr:uid="{CEAF4B72-FBA7-454E-8D40-FD66885426E4}"/>
    <cellStyle name="Normal 4 2 3 3 2 3" xfId="4329" xr:uid="{05CAFDE6-C50A-4589-AD93-6071FC671BE7}"/>
    <cellStyle name="Normal 4 2 3 3 2 3 2" xfId="9101" xr:uid="{53504C1E-5403-49B7-885A-7F774A86E723}"/>
    <cellStyle name="Normal 4 2 3 3 2 3 2 2" xfId="29144" xr:uid="{221F318D-85CC-436E-B3FC-9C23CB56A426}"/>
    <cellStyle name="Normal 4 2 3 3 2 3 2 3" xfId="19481" xr:uid="{7AA7ABA4-CF2E-4DC2-9BFB-C7D2BBBE2E34}"/>
    <cellStyle name="Normal 4 2 3 3 2 3 3" xfId="11934" xr:uid="{855938AF-DA06-4CBF-8344-B869F971499C}"/>
    <cellStyle name="Normal 4 2 3 3 2 3 3 2" xfId="22314" xr:uid="{DCE2DCA2-3880-4FDD-A21B-992878DB8C8C}"/>
    <cellStyle name="Normal 4 2 3 3 2 3 4" xfId="24630" xr:uid="{31BFE68F-5225-47AC-B413-6F9B1FA70CB6}"/>
    <cellStyle name="Normal 4 2 3 3 2 3 5" xfId="16648" xr:uid="{C8E3014B-3479-4810-A4B6-11EFC4FC6373}"/>
    <cellStyle name="Normal 4 2 3 3 2 4" xfId="5991" xr:uid="{4A083A20-F2B9-4B42-9C6C-2B5F9C35C786}"/>
    <cellStyle name="Normal 4 2 3 3 2 4 2" xfId="28529" xr:uid="{6509E96D-230F-4003-8AFF-B9FDDB608DA4}"/>
    <cellStyle name="Normal 4 2 3 3 2 4 3" xfId="15444" xr:uid="{6C00E0FF-7983-403D-ADDB-8492E9A85854}"/>
    <cellStyle name="Normal 4 2 3 3 2 5" xfId="7897" xr:uid="{FA3EA1E6-DF14-446C-8C6A-7F6484382840}"/>
    <cellStyle name="Normal 4 2 3 3 2 5 2" xfId="18277" xr:uid="{C88802F8-DB09-441A-8344-7FFE42018A16}"/>
    <cellStyle name="Normal 4 2 3 3 2 6" xfId="10730" xr:uid="{D226724E-27D9-46CA-8390-7EF0A1056DF1}"/>
    <cellStyle name="Normal 4 2 3 3 2 6 2" xfId="21110" xr:uid="{D4B45722-41BB-4EB2-87B5-9BF3F3D98ADA}"/>
    <cellStyle name="Normal 4 2 3 3 2 7" xfId="23777" xr:uid="{72E4F31F-6C76-4827-B67C-DE9FFF561400}"/>
    <cellStyle name="Normal 4 2 3 3 2 8" xfId="13226" xr:uid="{10621F8B-1202-4589-B35D-FC72626CA259}"/>
    <cellStyle name="Normal 4 2 3 3 3" xfId="3306" xr:uid="{00000000-0005-0000-0000-0000B8050000}"/>
    <cellStyle name="Normal 4 2 3 3 3 2" xfId="4516" xr:uid="{6A4DCA90-A371-4656-9F2C-A2BDC2A6E07E}"/>
    <cellStyle name="Normal 4 2 3 3 3 2 2" xfId="9288" xr:uid="{6696BC9B-BBBD-4529-A2F4-FA8F579DD210}"/>
    <cellStyle name="Normal 4 2 3 3 3 2 2 2" xfId="29269" xr:uid="{E1FBAC63-15C8-410D-A466-36AF06B1ABAB}"/>
    <cellStyle name="Normal 4 2 3 3 3 2 2 3" xfId="19668" xr:uid="{5ED27F23-74DC-4247-875C-17F5FF39ACD8}"/>
    <cellStyle name="Normal 4 2 3 3 3 2 3" xfId="12121" xr:uid="{70A5F0E8-F95E-43FC-A12A-136F0DCD80A2}"/>
    <cellStyle name="Normal 4 2 3 3 3 2 3 2" xfId="22501" xr:uid="{5C352434-C6EA-430B-BB36-DE50FA1E7877}"/>
    <cellStyle name="Normal 4 2 3 3 3 2 4" xfId="25765" xr:uid="{5D5807B8-C6E2-4DDA-8FB4-D0E1EAD322A2}"/>
    <cellStyle name="Normal 4 2 3 3 3 2 5" xfId="16835" xr:uid="{E457555B-79B1-4831-A149-E9AD6EBAD87E}"/>
    <cellStyle name="Normal 4 2 3 3 3 3" xfId="6364" xr:uid="{D742FCCB-FC4F-41F2-BB18-70C256890AC6}"/>
    <cellStyle name="Normal 4 2 3 3 3 3 2" xfId="28738" xr:uid="{FB0F97AE-4E29-46C0-9017-9E207224AAF9}"/>
    <cellStyle name="Normal 4 2 3 3 3 3 3" xfId="15933" xr:uid="{B8B4A67E-5B91-47B3-8FEB-6941B5C87163}"/>
    <cellStyle name="Normal 4 2 3 3 3 4" xfId="8386" xr:uid="{6160E50C-8FB4-4FCC-BCCC-76AAA6C492E0}"/>
    <cellStyle name="Normal 4 2 3 3 3 4 2" xfId="18766" xr:uid="{13F72318-6A94-4295-83EA-AD682ED409AB}"/>
    <cellStyle name="Normal 4 2 3 3 3 5" xfId="11219" xr:uid="{A367C1C9-3790-43E4-8419-1CC1DE1B226C}"/>
    <cellStyle name="Normal 4 2 3 3 3 5 2" xfId="21599" xr:uid="{EAA6C400-7A9E-40E3-A705-620CD434DCBF}"/>
    <cellStyle name="Normal 4 2 3 3 3 6" xfId="22745" xr:uid="{E1F60546-EC14-433B-9FDD-85E285577137}"/>
    <cellStyle name="Normal 4 2 3 3 3 7" xfId="13862" xr:uid="{D936FFB1-B32F-4448-955D-C731B03C3AE5}"/>
    <cellStyle name="Normal 4 2 3 3 4" xfId="3304" xr:uid="{00000000-0005-0000-0000-0000B9050000}"/>
    <cellStyle name="Normal 4 2 3 3 4 2" xfId="6362" xr:uid="{30C827C5-2CB7-4BC0-BFD5-76805C33FFE3}"/>
    <cellStyle name="Normal 4 2 3 3 4 2 2" xfId="26648" xr:uid="{02E9A7EC-19AB-41B7-81E7-5CC820E9A12C}"/>
    <cellStyle name="Normal 4 2 3 3 4 2 3" xfId="15931" xr:uid="{3F283C22-AD3C-4861-B3F9-958A11C50E18}"/>
    <cellStyle name="Normal 4 2 3 3 4 3" xfId="8384" xr:uid="{BA647B05-0B4A-478B-A3C2-83934F5B1711}"/>
    <cellStyle name="Normal 4 2 3 3 4 3 2" xfId="18764" xr:uid="{2DA0F929-F647-4B86-BDA4-3941F920FF48}"/>
    <cellStyle name="Normal 4 2 3 3 4 4" xfId="11217" xr:uid="{314E0CC9-533F-4CE4-90BB-D31C8E9329D9}"/>
    <cellStyle name="Normal 4 2 3 3 4 4 2" xfId="21597" xr:uid="{1EA1C35A-8471-4577-B748-62F55A1B3D00}"/>
    <cellStyle name="Normal 4 2 3 3 4 5" xfId="25457" xr:uid="{73B82462-F451-4208-880C-A1F4B204F064}"/>
    <cellStyle name="Normal 4 2 3 3 4 6" xfId="13860" xr:uid="{E7BD0201-9B39-48E2-9735-4501A70B220C}"/>
    <cellStyle name="Normal 4 2 3 3 5" xfId="2586" xr:uid="{00000000-0005-0000-0000-0000BA050000}"/>
    <cellStyle name="Normal 4 2 3 3 5 2" xfId="5851" xr:uid="{8600F437-F318-40A9-853F-30090BC6E1B0}"/>
    <cellStyle name="Normal 4 2 3 3 5 2 2" xfId="28344" xr:uid="{02921BA6-4E50-482B-9BD4-81F5B53598B8}"/>
    <cellStyle name="Normal 4 2 3 3 5 2 3" xfId="15258" xr:uid="{18221306-AFAC-4DA7-B87A-9C58515CB900}"/>
    <cellStyle name="Normal 4 2 3 3 5 3" xfId="7711" xr:uid="{5F2B10FC-B0EA-42A9-9A6A-313FFA47B160}"/>
    <cellStyle name="Normal 4 2 3 3 5 3 2" xfId="18091" xr:uid="{88A28A0F-5B43-43B2-8BDD-3EE9879C34E4}"/>
    <cellStyle name="Normal 4 2 3 3 5 4" xfId="10544" xr:uid="{A1424A49-014E-4746-A827-C11BAA5DE421}"/>
    <cellStyle name="Normal 4 2 3 3 5 4 2" xfId="20924" xr:uid="{C4B02CBA-BBA7-446F-9367-3CABF4C2E6A1}"/>
    <cellStyle name="Normal 4 2 3 3 5 5" xfId="25527" xr:uid="{283AA715-620D-45CA-8179-4D82E62BE102}"/>
    <cellStyle name="Normal 4 2 3 3 5 6" xfId="12974" xr:uid="{BA51BFBE-5042-4DFB-8D87-728311F73588}"/>
    <cellStyle name="Normal 4 2 3 3 6" xfId="2356" xr:uid="{00000000-0005-0000-0000-0000B5050000}"/>
    <cellStyle name="Normal 4 2 3 3 6 2" xfId="7483" xr:uid="{CFCE80E9-BE88-44D5-94F3-67D08275F55A}"/>
    <cellStyle name="Normal 4 2 3 3 6 2 2" xfId="17863" xr:uid="{8B93EE89-852A-4CEA-A44F-44CE7F43AFFC}"/>
    <cellStyle name="Normal 4 2 3 3 6 3" xfId="10316" xr:uid="{42D561D3-C464-42ED-B3E6-9BD5E46FBCE1}"/>
    <cellStyle name="Normal 4 2 3 3 6 3 2" xfId="20696" xr:uid="{2F9CC1EE-1342-43F7-A6F0-B696DB089CA9}"/>
    <cellStyle name="Normal 4 2 3 3 6 4" xfId="23178" xr:uid="{CF85037C-BA88-49FF-94D5-224F9ACE17E7}"/>
    <cellStyle name="Normal 4 2 3 3 6 5" xfId="15030" xr:uid="{524619C0-8F27-4B96-ADCA-377414F4603C}"/>
    <cellStyle name="Normal 4 2 3 3 7" xfId="3893" xr:uid="{9FA658B2-0CD2-44BB-93CB-908D10C28D28}"/>
    <cellStyle name="Normal 4 2 3 3 7 2" xfId="8725" xr:uid="{0027EAC9-44D8-40A9-B4C2-10D13AE413C5}"/>
    <cellStyle name="Normal 4 2 3 3 7 2 2" xfId="19105" xr:uid="{B2C7124D-EEFF-4D90-9921-5B7E5FF6CB40}"/>
    <cellStyle name="Normal 4 2 3 3 7 3" xfId="11558" xr:uid="{85C81E62-23DD-4DBB-90AF-911629682FB0}"/>
    <cellStyle name="Normal 4 2 3 3 7 3 2" xfId="21938" xr:uid="{747F3EE8-D18B-4691-AF48-12BF0211BB3A}"/>
    <cellStyle name="Normal 4 2 3 3 7 4" xfId="16272" xr:uid="{B4975713-7DDF-4D95-A163-79EEBF40DD73}"/>
    <cellStyle name="Normal 4 2 3 3 8" xfId="5254" xr:uid="{C825A153-7A6F-448C-BD12-5CD9A2172765}"/>
    <cellStyle name="Normal 4 2 3 3 8 2" xfId="14552" xr:uid="{6FF81324-D179-4090-971F-FA778C240155}"/>
    <cellStyle name="Normal 4 2 3 3 9" xfId="7005" xr:uid="{0F80BCE5-D41C-4C50-9E02-DC90E42D3A42}"/>
    <cellStyle name="Normal 4 2 3 3 9 2" xfId="17385" xr:uid="{9DB66723-671B-4FA2-82E4-F01D3F77FABC}"/>
    <cellStyle name="Normal 4 2 3 4" xfId="951" xr:uid="{00000000-0005-0000-0000-000069050000}"/>
    <cellStyle name="Normal 4 2 3 4 2" xfId="3307" xr:uid="{00000000-0005-0000-0000-0000BC050000}"/>
    <cellStyle name="Normal 4 2 3 4 2 2" xfId="6365" xr:uid="{15885116-FA71-4A90-A75B-3F076EA644CD}"/>
    <cellStyle name="Normal 4 2 3 4 2 2 2" xfId="23392" xr:uid="{66009578-905B-4570-A71A-3FD44C5C0E5C}"/>
    <cellStyle name="Normal 4 2 3 4 2 2 3" xfId="26050" xr:uid="{F3B831F5-176A-4CB0-B3CF-DF8EA10CC7D8}"/>
    <cellStyle name="Normal 4 2 3 4 2 2 4" xfId="15934" xr:uid="{2F9AD8D0-D03E-4CD9-9C68-0AC8D31E95B6}"/>
    <cellStyle name="Normal 4 2 3 4 2 3" xfId="8387" xr:uid="{7764CF8C-0268-4BB4-972C-E444BCA261A8}"/>
    <cellStyle name="Normal 4 2 3 4 2 3 2" xfId="28904" xr:uid="{D36AFA7C-32FB-4232-A06E-892CD04B86A6}"/>
    <cellStyle name="Normal 4 2 3 4 2 3 3" xfId="18767" xr:uid="{8D9D8AA9-35A1-4D8D-88E4-9F8EEDB17C57}"/>
    <cellStyle name="Normal 4 2 3 4 2 4" xfId="11220" xr:uid="{9EFA8B02-449A-49EC-A945-AD1EE6AB5C80}"/>
    <cellStyle name="Normal 4 2 3 4 2 4 2" xfId="21600" xr:uid="{EB21F535-F292-4B26-A798-028930C99D81}"/>
    <cellStyle name="Normal 4 2 3 4 2 5" xfId="23071" xr:uid="{F8FFBBA4-8152-47B0-9D71-FEA29ABDAEAE}"/>
    <cellStyle name="Normal 4 2 3 4 2 6" xfId="13863" xr:uid="{21A75129-1CE7-427E-8DF6-1A9767C2842D}"/>
    <cellStyle name="Normal 4 2 3 4 3" xfId="2770" xr:uid="{00000000-0005-0000-0000-0000BD050000}"/>
    <cellStyle name="Normal 4 2 3 4 3 2" xfId="5988" xr:uid="{E2680F38-B585-4DC0-B2C6-9A27103D3997}"/>
    <cellStyle name="Normal 4 2 3 4 3 2 2" xfId="26823" xr:uid="{18882200-BFC7-42E2-88CF-85BD31EEE036}"/>
    <cellStyle name="Normal 4 2 3 4 3 2 3" xfId="15441" xr:uid="{38C3E382-4FB3-4F4C-B2DB-ED232731AE46}"/>
    <cellStyle name="Normal 4 2 3 4 3 3" xfId="7894" xr:uid="{41E82A28-46F4-449C-BD43-86E81CD4F6E1}"/>
    <cellStyle name="Normal 4 2 3 4 3 3 2" xfId="18274" xr:uid="{781466C1-8E2B-4D70-A405-474B6799E0AE}"/>
    <cellStyle name="Normal 4 2 3 4 3 4" xfId="10727" xr:uid="{FF171E7E-21DD-4186-BFA0-C0FDC4F1D159}"/>
    <cellStyle name="Normal 4 2 3 4 3 4 2" xfId="21107" xr:uid="{A88CFF59-1E1E-4C8D-9D05-B6D999DB226E}"/>
    <cellStyle name="Normal 4 2 3 4 3 5" xfId="22891" xr:uid="{74F1C319-2A39-4A13-BD63-641BD69B3F50}"/>
    <cellStyle name="Normal 4 2 3 4 3 6" xfId="13223" xr:uid="{35154037-21B1-4EFD-9FE0-89D44781CB67}"/>
    <cellStyle name="Normal 4 2 3 4 4" xfId="4184" xr:uid="{677A8D55-C78B-4372-9CCE-17A940B9914E}"/>
    <cellStyle name="Normal 4 2 3 4 4 2" xfId="8956" xr:uid="{7E885884-59BB-4B78-B243-9D257FF8CC04}"/>
    <cellStyle name="Normal 4 2 3 4 4 2 2" xfId="29044" xr:uid="{61A6C1D5-8F16-4CC6-9D49-5014EC7A95B3}"/>
    <cellStyle name="Normal 4 2 3 4 4 2 3" xfId="19336" xr:uid="{406E4F20-38A8-478E-82AB-991C1FDD3868}"/>
    <cellStyle name="Normal 4 2 3 4 4 3" xfId="11789" xr:uid="{DA45C73A-14CB-473A-9D6C-EBAFC3F9EDD8}"/>
    <cellStyle name="Normal 4 2 3 4 4 3 2" xfId="22169" xr:uid="{0D04C51E-441E-4B20-B961-65F8017070B8}"/>
    <cellStyle name="Normal 4 2 3 4 4 4" xfId="24707" xr:uid="{2261FEC8-4A5A-4445-9FE4-C5A480F122B5}"/>
    <cellStyle name="Normal 4 2 3 4 4 5" xfId="16503" xr:uid="{214CB978-CEDA-4045-A914-8AAF6B152B01}"/>
    <cellStyle name="Normal 4 2 3 4 5" xfId="5255" xr:uid="{6B7659AE-173E-427E-80E3-F83930005EB9}"/>
    <cellStyle name="Normal 4 2 3 4 5 2" xfId="26196" xr:uid="{C4CD90A9-9AC9-4AAA-9DD5-66469D0F5C02}"/>
    <cellStyle name="Normal 4 2 3 4 5 3" xfId="14553" xr:uid="{CA229418-26F0-4924-99F4-B7745655967E}"/>
    <cellStyle name="Normal 4 2 3 4 6" xfId="7006" xr:uid="{4A190C7E-CA6F-4FDD-9C9D-9E6AF75E39F4}"/>
    <cellStyle name="Normal 4 2 3 4 6 2" xfId="17386" xr:uid="{8BCECC1B-C486-4F49-AAEA-FE27C8A84A4A}"/>
    <cellStyle name="Normal 4 2 3 4 7" xfId="9839" xr:uid="{6B4666AB-6BD3-45FE-988D-A4432552852B}"/>
    <cellStyle name="Normal 4 2 3 4 7 2" xfId="20219" xr:uid="{2AB87C0F-0D72-46BE-B503-049391DECB0B}"/>
    <cellStyle name="Normal 4 2 3 4 8" xfId="24044" xr:uid="{8496056C-5F7A-4783-BE4F-4D1CDE1E88A8}"/>
    <cellStyle name="Normal 4 2 3 4 9" xfId="12748" xr:uid="{D879B53D-03A7-421F-926A-7C7F27CFB1EB}"/>
    <cellStyle name="Normal 4 2 3 5" xfId="952" xr:uid="{00000000-0005-0000-0000-00006A050000}"/>
    <cellStyle name="Normal 4 2 3 5 2" xfId="4517" xr:uid="{4656EF47-2BD5-4483-8BFA-04B1850E55AE}"/>
    <cellStyle name="Normal 4 2 3 5 2 2" xfId="9289" xr:uid="{2B386E9D-B1B9-4E1D-BA7C-01B1EDFB051A}"/>
    <cellStyle name="Normal 4 2 3 5 2 2 2" xfId="29270" xr:uid="{A7637314-6F51-4FED-819F-042454F4C41F}"/>
    <cellStyle name="Normal 4 2 3 5 2 2 3" xfId="19669" xr:uid="{51701C86-A7D7-4F9C-9536-1B7BA0A22FD5}"/>
    <cellStyle name="Normal 4 2 3 5 2 3" xfId="12122" xr:uid="{573B4A00-59BC-47E7-B6BB-4C2F67C2A1F4}"/>
    <cellStyle name="Normal 4 2 3 5 2 3 2" xfId="22502" xr:uid="{30C8EF28-C1F2-4282-981B-CD5A597746E1}"/>
    <cellStyle name="Normal 4 2 3 5 2 4" xfId="24714" xr:uid="{2A754CB1-007A-4F5B-91B5-EED4802A381E}"/>
    <cellStyle name="Normal 4 2 3 5 2 5" xfId="16836" xr:uid="{4FF1ABBF-2E9E-42E5-8193-FC78B514B1B4}"/>
    <cellStyle name="Normal 4 2 3 5 3" xfId="5256" xr:uid="{0F54D9FF-DC19-49A4-8495-82236AB0606A}"/>
    <cellStyle name="Normal 4 2 3 5 3 2" xfId="27584" xr:uid="{525EDE61-2BC9-4F10-B427-4CE0CD04B50F}"/>
    <cellStyle name="Normal 4 2 3 5 3 3" xfId="14554" xr:uid="{35796630-1041-4014-9D5A-87EB276C3477}"/>
    <cellStyle name="Normal 4 2 3 5 4" xfId="7007" xr:uid="{8CF81234-63BF-40BF-9EA6-1CDFD899DB31}"/>
    <cellStyle name="Normal 4 2 3 5 4 2" xfId="17387" xr:uid="{BA189343-9CA4-4276-9188-1B3B861D1F3B}"/>
    <cellStyle name="Normal 4 2 3 5 5" xfId="9840" xr:uid="{1D591E55-031E-4F44-B24C-F11C9D68E9B2}"/>
    <cellStyle name="Normal 4 2 3 5 5 2" xfId="20220" xr:uid="{8E5CDEBF-5808-4D1C-90FB-14AA86F96FA6}"/>
    <cellStyle name="Normal 4 2 3 5 6" xfId="23039" xr:uid="{E2B3C8B6-91D6-4008-8B66-921D62637234}"/>
    <cellStyle name="Normal 4 2 3 5 7" xfId="13864" xr:uid="{14965001-C387-42B6-836B-8AFE06586FE5}"/>
    <cellStyle name="Normal 4 2 3 6" xfId="2930" xr:uid="{00000000-0005-0000-0000-0000BF050000}"/>
    <cellStyle name="Normal 4 2 3 6 2" xfId="6110" xr:uid="{446165BE-328B-44C8-BC15-FB79F76ED3D9}"/>
    <cellStyle name="Normal 4 2 3 6 2 2" xfId="25664" xr:uid="{83A359C9-2336-419C-AED0-B1E6C7ADE2E8}"/>
    <cellStyle name="Normal 4 2 3 6 2 3" xfId="28260" xr:uid="{B0AD0ECD-F641-4279-B08F-41B1D1038CE9}"/>
    <cellStyle name="Normal 4 2 3 6 2 4" xfId="15588" xr:uid="{0E0ED630-CABF-4DD8-ABA9-CEF30DFEA6BF}"/>
    <cellStyle name="Normal 4 2 3 6 3" xfId="8041" xr:uid="{FDEF862E-B81A-41E9-8BE9-99343B878974}"/>
    <cellStyle name="Normal 4 2 3 6 3 2" xfId="26106" xr:uid="{C978C064-4C7E-4CED-9004-622384883182}"/>
    <cellStyle name="Normal 4 2 3 6 3 3" xfId="18421" xr:uid="{D90FBCF7-0408-4492-8E8B-05AC1B94A270}"/>
    <cellStyle name="Normal 4 2 3 6 4" xfId="10874" xr:uid="{6BC091B2-B780-4BC4-A5AF-BA3A2D12F4F8}"/>
    <cellStyle name="Normal 4 2 3 6 4 2" xfId="21254" xr:uid="{05D21080-D7B8-4B54-9613-D0E1C1F22DD4}"/>
    <cellStyle name="Normal 4 2 3 6 5" xfId="24676" xr:uid="{38FC6B86-80D9-4670-960F-8730C0CFC4C4}"/>
    <cellStyle name="Normal 4 2 3 6 6" xfId="13446" xr:uid="{16A609A2-FE49-43CB-BB3E-F2262B30A475}"/>
    <cellStyle name="Normal 4 2 3 7" xfId="2483" xr:uid="{00000000-0005-0000-0000-0000C0050000}"/>
    <cellStyle name="Normal 4 2 3 7 2" xfId="5769" xr:uid="{F4A12FC9-BED2-42A5-BCFE-7B22AB063CA7}"/>
    <cellStyle name="Normal 4 2 3 7 2 2" xfId="28122" xr:uid="{2E024300-D0E0-41D1-91A3-3749EA92F464}"/>
    <cellStyle name="Normal 4 2 3 7 2 3" xfId="15155" xr:uid="{5FDF95AF-F9CB-4C85-8ED8-1E7BFACCB765}"/>
    <cellStyle name="Normal 4 2 3 7 3" xfId="7608" xr:uid="{F335C29A-EA68-4417-BE03-E7024A1ADE71}"/>
    <cellStyle name="Normal 4 2 3 7 3 2" xfId="17988" xr:uid="{CDE19C8D-7B38-483D-B4BF-2E34F83D91F9}"/>
    <cellStyle name="Normal 4 2 3 7 4" xfId="10441" xr:uid="{C0DFBBA3-8AC1-44DE-941A-9074A9D381B9}"/>
    <cellStyle name="Normal 4 2 3 7 4 2" xfId="20821" xr:uid="{08D247D1-525B-4DBB-9278-847036D3334D}"/>
    <cellStyle name="Normal 4 2 3 7 5" xfId="22675" xr:uid="{E59BC248-21DD-4CA6-8C42-120C4A42E3D2}"/>
    <cellStyle name="Normal 4 2 3 7 6" xfId="12871" xr:uid="{0914C74F-D3F8-4A3C-8F28-E02E0FA47CA2}"/>
    <cellStyle name="Normal 4 2 3 8" xfId="2177" xr:uid="{00000000-0005-0000-0000-0000A7050000}"/>
    <cellStyle name="Normal 4 2 3 8 2" xfId="7304" xr:uid="{EF585BE3-52CF-4A9C-B6EB-C56CD98A4930}"/>
    <cellStyle name="Normal 4 2 3 8 2 2" xfId="17684" xr:uid="{05F10ABB-C7A8-4DAF-B37D-4495F74C9B2E}"/>
    <cellStyle name="Normal 4 2 3 8 3" xfId="10137" xr:uid="{17119CE7-9826-4EB9-A82D-A92672FF273E}"/>
    <cellStyle name="Normal 4 2 3 8 3 2" xfId="20517" xr:uid="{90BBE726-0B56-42FB-963E-A2DB570C4DAC}"/>
    <cellStyle name="Normal 4 2 3 8 4" xfId="24121" xr:uid="{6A19462F-AFFE-4E51-9668-9EDB2B36017B}"/>
    <cellStyle name="Normal 4 2 3 8 5" xfId="14851" xr:uid="{EED6880F-F7E4-4B99-8530-CBEB91354EB0}"/>
    <cellStyle name="Normal 4 2 3 9" xfId="3977" xr:uid="{7818914E-813A-42B3-A95F-7A98C3EB8C89}"/>
    <cellStyle name="Normal 4 2 3 9 2" xfId="8801" xr:uid="{5B3B7504-11EE-438E-99B2-7CC4C7B6A29C}"/>
    <cellStyle name="Normal 4 2 3 9 2 2" xfId="19181" xr:uid="{EB5EC1D6-71C1-4505-B131-A9764C468763}"/>
    <cellStyle name="Normal 4 2 3 9 3" xfId="11634" xr:uid="{0231D9F0-98E3-48FE-A32C-E5F266DB8F08}"/>
    <cellStyle name="Normal 4 2 3 9 3 2" xfId="22014" xr:uid="{02F3A305-D4E3-402F-A954-D00A09EA835A}"/>
    <cellStyle name="Normal 4 2 3 9 4" xfId="16348" xr:uid="{15FFFFCF-8FC4-4468-AC0B-775E7AB98BF2}"/>
    <cellStyle name="Normal 4 2 4" xfId="953" xr:uid="{00000000-0005-0000-0000-00006B050000}"/>
    <cellStyle name="Normal 4 2 4 10" xfId="5257" xr:uid="{92557A2A-6922-415A-915C-DC7EBA6DC24E}"/>
    <cellStyle name="Normal 4 2 4 10 2" xfId="14555" xr:uid="{4DA1E953-C235-4F77-811B-235A94CD7C1C}"/>
    <cellStyle name="Normal 4 2 4 11" xfId="7008" xr:uid="{E287E4C4-88A8-4146-9B3E-DEAB030FA39B}"/>
    <cellStyle name="Normal 4 2 4 11 2" xfId="17388" xr:uid="{5D3E21C3-6CB3-4E3A-9BDF-15A54915CED8}"/>
    <cellStyle name="Normal 4 2 4 12" xfId="9841" xr:uid="{53F88A13-5143-45C1-8FE3-AA389BB93023}"/>
    <cellStyle name="Normal 4 2 4 12 2" xfId="20221" xr:uid="{DFEBD4B4-3DC5-4B4C-AC56-D72D0D9DC9F6}"/>
    <cellStyle name="Normal 4 2 4 13" xfId="25126" xr:uid="{914E5B49-75AF-4E14-8809-E53FB4E312D0}"/>
    <cellStyle name="Normal 4 2 4 14" xfId="12415" xr:uid="{4EC55601-18DD-4A6B-ABFF-18BC1EB06292}"/>
    <cellStyle name="Normal 4 2 4 2" xfId="954" xr:uid="{00000000-0005-0000-0000-00006C050000}"/>
    <cellStyle name="Normal 4 2 4 2 10" xfId="7009" xr:uid="{1B33CC15-95FC-4B88-B900-A5A070CDF8CE}"/>
    <cellStyle name="Normal 4 2 4 2 10 2" xfId="17389" xr:uid="{D9C72AD7-7534-4359-8C9D-EC3093305EF7}"/>
    <cellStyle name="Normal 4 2 4 2 11" xfId="9842" xr:uid="{327F9A4D-7C9F-4596-A209-3C53C77B10F7}"/>
    <cellStyle name="Normal 4 2 4 2 11 2" xfId="20222" xr:uid="{ED97466E-5897-48B5-A257-A8C01C9B7D3D}"/>
    <cellStyle name="Normal 4 2 4 2 12" xfId="25404" xr:uid="{7BE420BF-B3C3-49CC-8877-309657D14EC0}"/>
    <cellStyle name="Normal 4 2 4 2 13" xfId="12475" xr:uid="{9AAAE6D2-BDFE-4D25-A37D-C614586DC883}"/>
    <cellStyle name="Normal 4 2 4 2 2" xfId="955" xr:uid="{00000000-0005-0000-0000-00006D050000}"/>
    <cellStyle name="Normal 4 2 4 2 2 10" xfId="13040" xr:uid="{0518ADBA-EAE1-44C9-BD9C-5C095DBC040B}"/>
    <cellStyle name="Normal 4 2 4 2 2 2" xfId="2776" xr:uid="{00000000-0005-0000-0000-0000C4050000}"/>
    <cellStyle name="Normal 4 2 4 2 2 2 2" xfId="3310" xr:uid="{00000000-0005-0000-0000-0000C5050000}"/>
    <cellStyle name="Normal 4 2 4 2 2 2 2 2" xfId="6368" xr:uid="{F7F46212-965D-443A-BC2B-8EF3D4E7B6E4}"/>
    <cellStyle name="Normal 4 2 4 2 2 2 2 2 2" xfId="28488" xr:uid="{F27A126C-BAC6-4865-B2A7-C59E5C630FC1}"/>
    <cellStyle name="Normal 4 2 4 2 2 2 2 2 3" xfId="15937" xr:uid="{CF796483-6C59-458A-B0D3-CF3607D2D278}"/>
    <cellStyle name="Normal 4 2 4 2 2 2 2 3" xfId="8390" xr:uid="{02B35389-3627-4F92-8F2E-F4E26D2545B4}"/>
    <cellStyle name="Normal 4 2 4 2 2 2 2 3 2" xfId="18770" xr:uid="{72A46A02-D935-4C9F-A630-70B89D1277EA}"/>
    <cellStyle name="Normal 4 2 4 2 2 2 2 4" xfId="11223" xr:uid="{D6261DBD-B929-4065-B8D2-98236B18BA5D}"/>
    <cellStyle name="Normal 4 2 4 2 2 2 2 4 2" xfId="21603" xr:uid="{E0D20DC9-2DD0-47EB-8B99-FA7962417642}"/>
    <cellStyle name="Normal 4 2 4 2 2 2 2 5" xfId="25286" xr:uid="{79B17386-25AF-4533-BB2D-E27F54B6F6C9}"/>
    <cellStyle name="Normal 4 2 4 2 2 2 2 6" xfId="13867" xr:uid="{F35C7E5F-69FA-446D-9166-6E3F72F158FB}"/>
    <cellStyle name="Normal 4 2 4 2 2 2 3" xfId="4331" xr:uid="{962AEA59-F20B-410D-B9C7-AE0EB4985D35}"/>
    <cellStyle name="Normal 4 2 4 2 2 2 3 2" xfId="9103" xr:uid="{D6825B2B-352F-463F-BF6B-9A946D68C952}"/>
    <cellStyle name="Normal 4 2 4 2 2 2 3 2 2" xfId="29146" xr:uid="{748526D6-91CD-4708-BEEB-DF016A2128D5}"/>
    <cellStyle name="Normal 4 2 4 2 2 2 3 2 3" xfId="19483" xr:uid="{32966831-1FDA-4A3F-A819-3B84E1552744}"/>
    <cellStyle name="Normal 4 2 4 2 2 2 3 3" xfId="11936" xr:uid="{4E76D198-2015-488C-8EDD-AECFC07D6198}"/>
    <cellStyle name="Normal 4 2 4 2 2 2 3 3 2" xfId="22316" xr:uid="{C7D158B7-F744-434B-A515-35CADF5090FC}"/>
    <cellStyle name="Normal 4 2 4 2 2 2 3 4" xfId="23287" xr:uid="{24CDC4A8-6E19-4F8C-B89D-82F45A458965}"/>
    <cellStyle name="Normal 4 2 4 2 2 2 3 5" xfId="16650" xr:uid="{746A0C6C-721F-41CB-B94D-A0F160F2C2B5}"/>
    <cellStyle name="Normal 4 2 4 2 2 2 4" xfId="5994" xr:uid="{0C60D263-E577-4612-B43C-D2384F51FA2A}"/>
    <cellStyle name="Normal 4 2 4 2 2 2 4 2" xfId="27100" xr:uid="{D3ED555A-8C77-4222-A8A7-6D61AB6ADC8B}"/>
    <cellStyle name="Normal 4 2 4 2 2 2 4 3" xfId="15447" xr:uid="{C1BE2F4E-2212-42A8-BC0B-9788EA180924}"/>
    <cellStyle name="Normal 4 2 4 2 2 2 5" xfId="7900" xr:uid="{BAECB433-03CF-4A94-8327-A5F1E50AC443}"/>
    <cellStyle name="Normal 4 2 4 2 2 2 5 2" xfId="18280" xr:uid="{AF4AACD1-6E5C-4C26-9158-465C893271F8}"/>
    <cellStyle name="Normal 4 2 4 2 2 2 6" xfId="10733" xr:uid="{7579DA1D-51EB-403F-8267-0189AEB5DC1D}"/>
    <cellStyle name="Normal 4 2 4 2 2 2 6 2" xfId="21113" xr:uid="{0E774EBC-C085-4829-821B-A528B72D724D}"/>
    <cellStyle name="Normal 4 2 4 2 2 2 7" xfId="24083" xr:uid="{73281CDE-EC60-44AC-A9D4-25E152DFDF7D}"/>
    <cellStyle name="Normal 4 2 4 2 2 2 8" xfId="13229" xr:uid="{65423134-FD4E-4F49-A63E-35B75C1BC091}"/>
    <cellStyle name="Normal 4 2 4 2 2 3" xfId="3311" xr:uid="{00000000-0005-0000-0000-0000C6050000}"/>
    <cellStyle name="Normal 4 2 4 2 2 3 2" xfId="4518" xr:uid="{8785A69D-3EE6-4D8B-93FB-1937C1B62C27}"/>
    <cellStyle name="Normal 4 2 4 2 2 3 2 2" xfId="9290" xr:uid="{0CE73404-82F4-45BB-A3C1-EE240E66AF64}"/>
    <cellStyle name="Normal 4 2 4 2 2 3 2 2 2" xfId="19670" xr:uid="{2D31876F-5C19-471D-9CB3-84A3016DE877}"/>
    <cellStyle name="Normal 4 2 4 2 2 3 2 3" xfId="12123" xr:uid="{EF807780-426F-4880-BB7D-7F818E4480F2}"/>
    <cellStyle name="Normal 4 2 4 2 2 3 2 3 2" xfId="22503" xr:uid="{64838BF5-17B6-4C61-A36B-832640FF7334}"/>
    <cellStyle name="Normal 4 2 4 2 2 3 2 4" xfId="26545" xr:uid="{2F8CD3E1-4934-4E26-9941-D6217A646EDC}"/>
    <cellStyle name="Normal 4 2 4 2 2 3 2 5" xfId="16837" xr:uid="{4B27BEDA-DFE1-4D06-81F0-214FA72DD545}"/>
    <cellStyle name="Normal 4 2 4 2 2 3 3" xfId="6369" xr:uid="{DE2B9C1A-7D2C-4E97-A9E9-FA07BA1D056A}"/>
    <cellStyle name="Normal 4 2 4 2 2 3 3 2" xfId="15938" xr:uid="{037C1F9C-AFAD-4BFD-8509-067930C5B2E5}"/>
    <cellStyle name="Normal 4 2 4 2 2 3 4" xfId="8391" xr:uid="{93F7310A-E24F-470B-865E-8F0FA2BDF80A}"/>
    <cellStyle name="Normal 4 2 4 2 2 3 4 2" xfId="18771" xr:uid="{0FE431C9-DEA2-4068-B33E-F71B35EA269A}"/>
    <cellStyle name="Normal 4 2 4 2 2 3 5" xfId="11224" xr:uid="{FA16BA0A-8D55-44C9-AD70-122FC48F14CE}"/>
    <cellStyle name="Normal 4 2 4 2 2 3 5 2" xfId="21604" xr:uid="{B37FAB07-9E6E-42DD-B067-BBB4D564F671}"/>
    <cellStyle name="Normal 4 2 4 2 2 3 6" xfId="23423" xr:uid="{D1976568-D927-41C7-9358-2AD2A9196E78}"/>
    <cellStyle name="Normal 4 2 4 2 2 3 7" xfId="13868" xr:uid="{4370A27A-01EB-48DE-B0CC-5E8DBC2BEFDC}"/>
    <cellStyle name="Normal 4 2 4 2 2 4" xfId="3309" xr:uid="{00000000-0005-0000-0000-0000C7050000}"/>
    <cellStyle name="Normal 4 2 4 2 2 4 2" xfId="6367" xr:uid="{7A44404F-AA80-4570-8CDB-9231464368EF}"/>
    <cellStyle name="Normal 4 2 4 2 2 4 2 2" xfId="26931" xr:uid="{B273AB90-00EF-4FBF-BE01-C8EBF67866F2}"/>
    <cellStyle name="Normal 4 2 4 2 2 4 2 3" xfId="15936" xr:uid="{28CB331E-9E5B-4D0F-988F-3C4F109C63F6}"/>
    <cellStyle name="Normal 4 2 4 2 2 4 3" xfId="8389" xr:uid="{0172FC6E-FC4E-4F13-96F8-1607BE35AEEB}"/>
    <cellStyle name="Normal 4 2 4 2 2 4 3 2" xfId="18769" xr:uid="{76737887-7890-46BC-B264-607C3D6E499B}"/>
    <cellStyle name="Normal 4 2 4 2 2 4 4" xfId="11222" xr:uid="{2D578303-F774-4DB9-A7CD-9CDC432616E6}"/>
    <cellStyle name="Normal 4 2 4 2 2 4 4 2" xfId="21602" xr:uid="{47EFD2C0-9AE5-4458-A1E1-8046DAB75A2C}"/>
    <cellStyle name="Normal 4 2 4 2 2 4 5" xfId="24014" xr:uid="{F2A8BBA6-C5D5-49B6-B0DC-99C672104553}"/>
    <cellStyle name="Normal 4 2 4 2 2 4 6" xfId="13866" xr:uid="{F836A739-A2AB-4BB8-AAF8-5D4AF36B6200}"/>
    <cellStyle name="Normal 4 2 4 2 2 5" xfId="4241" xr:uid="{080A2A35-79CB-43D1-BE90-8CDF17E2F6E3}"/>
    <cellStyle name="Normal 4 2 4 2 2 5 2" xfId="9013" xr:uid="{DAAFFD7E-0CCD-49A9-942D-210CFCF066B2}"/>
    <cellStyle name="Normal 4 2 4 2 2 5 2 2" xfId="29084" xr:uid="{042BA6CC-D052-4310-B171-689D1E606A0D}"/>
    <cellStyle name="Normal 4 2 4 2 2 5 2 3" xfId="19393" xr:uid="{4822A939-ABCE-45AB-A315-428FFFB8BB69}"/>
    <cellStyle name="Normal 4 2 4 2 2 5 3" xfId="11846" xr:uid="{683F1369-E79F-46C0-AD14-15C0B0BC8D4C}"/>
    <cellStyle name="Normal 4 2 4 2 2 5 3 2" xfId="22226" xr:uid="{E5817707-8332-443A-9A27-C6DE16A5E818}"/>
    <cellStyle name="Normal 4 2 4 2 2 5 4" xfId="23876" xr:uid="{1E86306A-C4AE-4B58-9D5C-ECBA812BB9EE}"/>
    <cellStyle name="Normal 4 2 4 2 2 5 5" xfId="16560" xr:uid="{6867C43A-9BE3-4D83-AF41-2B08BA695F8D}"/>
    <cellStyle name="Normal 4 2 4 2 2 6" xfId="5259" xr:uid="{926A9510-1618-4DE8-AE32-0C9D5C1DC7BA}"/>
    <cellStyle name="Normal 4 2 4 2 2 6 2" xfId="28022" xr:uid="{C920E4B9-51D9-4B10-BFEB-0E9B2B6DD5B0}"/>
    <cellStyle name="Normal 4 2 4 2 2 6 3" xfId="14557" xr:uid="{E0B42F2F-9A83-450B-BFD0-BE9F73EBE884}"/>
    <cellStyle name="Normal 4 2 4 2 2 7" xfId="7010" xr:uid="{9C06AE77-04AE-4BE3-B528-0CD51FE2D7DA}"/>
    <cellStyle name="Normal 4 2 4 2 2 7 2" xfId="17390" xr:uid="{0D9F1507-2644-4F0F-AF87-7E6471B57AD0}"/>
    <cellStyle name="Normal 4 2 4 2 2 8" xfId="9843" xr:uid="{3BB55576-924D-46BE-B9A0-A56BE8FCAD76}"/>
    <cellStyle name="Normal 4 2 4 2 2 8 2" xfId="20223" xr:uid="{ACE81BFD-BC41-493A-B7C4-C130180CB59F}"/>
    <cellStyle name="Normal 4 2 4 2 2 9" xfId="23718" xr:uid="{D3D4FF7D-323D-45D6-90EF-54DD0DC62D32}"/>
    <cellStyle name="Normal 4 2 4 2 3" xfId="2775" xr:uid="{00000000-0005-0000-0000-0000C8050000}"/>
    <cellStyle name="Normal 4 2 4 2 3 2" xfId="3312" xr:uid="{00000000-0005-0000-0000-0000C9050000}"/>
    <cellStyle name="Normal 4 2 4 2 3 2 2" xfId="6370" xr:uid="{3034CCE6-2921-4E19-B6FD-B1D298CB8E59}"/>
    <cellStyle name="Normal 4 2 4 2 3 2 2 2" xfId="27619" xr:uid="{225BA693-0DA8-4F0B-A53B-B11194CFE94D}"/>
    <cellStyle name="Normal 4 2 4 2 3 2 2 3" xfId="15939" xr:uid="{FF16E160-FC3D-464B-B18D-4D3E46F71D68}"/>
    <cellStyle name="Normal 4 2 4 2 3 2 3" xfId="8392" xr:uid="{8FB1FC54-74E8-4DA3-8655-887DA7849E99}"/>
    <cellStyle name="Normal 4 2 4 2 3 2 3 2" xfId="18772" xr:uid="{550E4618-083D-477F-86F6-4039DA182DE9}"/>
    <cellStyle name="Normal 4 2 4 2 3 2 4" xfId="11225" xr:uid="{2FF5B702-1560-46AD-BB2C-45570E0258DF}"/>
    <cellStyle name="Normal 4 2 4 2 3 2 4 2" xfId="21605" xr:uid="{AC194AAA-EE0A-4439-93ED-269F8CCCABC7}"/>
    <cellStyle name="Normal 4 2 4 2 3 2 5" xfId="22672" xr:uid="{6623DC24-859C-4C35-A09A-414CDFD69DB4}"/>
    <cellStyle name="Normal 4 2 4 2 3 2 6" xfId="13869" xr:uid="{BDE09925-C603-461C-94CB-8A7B94EF6F41}"/>
    <cellStyle name="Normal 4 2 4 2 3 3" xfId="4330" xr:uid="{812642AA-2F67-4D04-9730-19298251B28E}"/>
    <cellStyle name="Normal 4 2 4 2 3 3 2" xfId="9102" xr:uid="{30592C62-F469-4BB5-A47B-645FDFC4B6BF}"/>
    <cellStyle name="Normal 4 2 4 2 3 3 2 2" xfId="29145" xr:uid="{A43D4E21-EA3A-4B0C-8483-C847C1CCF7CF}"/>
    <cellStyle name="Normal 4 2 4 2 3 3 2 3" xfId="19482" xr:uid="{FFE8A291-82FB-4590-9360-9D10B30EBE60}"/>
    <cellStyle name="Normal 4 2 4 2 3 3 3" xfId="11935" xr:uid="{11B5E0CA-C911-41C9-8225-BB28855B304D}"/>
    <cellStyle name="Normal 4 2 4 2 3 3 3 2" xfId="22315" xr:uid="{D0D9BE2E-E845-408F-A1FE-0975102FD49A}"/>
    <cellStyle name="Normal 4 2 4 2 3 3 4" xfId="22890" xr:uid="{92ABD060-088C-4B16-86E2-C32F8F1874F1}"/>
    <cellStyle name="Normal 4 2 4 2 3 3 5" xfId="16649" xr:uid="{32EDD925-5E33-4629-B8F7-906615A7D0D9}"/>
    <cellStyle name="Normal 4 2 4 2 3 4" xfId="5993" xr:uid="{7E0FEAE9-697D-4CAB-8C77-FE5F637AB917}"/>
    <cellStyle name="Normal 4 2 4 2 3 4 2" xfId="26417" xr:uid="{6AF32965-CB40-4E1B-A384-F6859406EF9D}"/>
    <cellStyle name="Normal 4 2 4 2 3 4 3" xfId="15446" xr:uid="{E4AB833E-CC38-4790-9DF9-373431051397}"/>
    <cellStyle name="Normal 4 2 4 2 3 5" xfId="7899" xr:uid="{CEA57206-BF81-4A5C-B62A-E54E6CF77200}"/>
    <cellStyle name="Normal 4 2 4 2 3 5 2" xfId="18279" xr:uid="{2486CE3D-79C5-4516-99C1-FD27BC917075}"/>
    <cellStyle name="Normal 4 2 4 2 3 6" xfId="10732" xr:uid="{50EE12FB-49FF-476E-BE79-8D8770D0E190}"/>
    <cellStyle name="Normal 4 2 4 2 3 6 2" xfId="21112" xr:uid="{AF64C935-7421-4998-8763-FC34486390AD}"/>
    <cellStyle name="Normal 4 2 4 2 3 7" xfId="22648" xr:uid="{ED92971D-D461-49A0-A131-B7FD85763F17}"/>
    <cellStyle name="Normal 4 2 4 2 3 8" xfId="13228" xr:uid="{A611D601-F0E9-425F-AB32-0EA5A12CFE9A}"/>
    <cellStyle name="Normal 4 2 4 2 4" xfId="3313" xr:uid="{00000000-0005-0000-0000-0000CA050000}"/>
    <cellStyle name="Normal 4 2 4 2 4 2" xfId="4519" xr:uid="{EBF02899-363D-4B62-A808-B3044BC09E29}"/>
    <cellStyle name="Normal 4 2 4 2 4 2 2" xfId="9291" xr:uid="{7ACC878A-16A9-4172-977D-81BF61D19206}"/>
    <cellStyle name="Normal 4 2 4 2 4 2 2 2" xfId="19671" xr:uid="{D1872F77-AB94-42A4-84AE-EDBC51F3A6E0}"/>
    <cellStyle name="Normal 4 2 4 2 4 2 3" xfId="12124" xr:uid="{569EAB24-B76E-46E9-B726-5291FDA0C70C}"/>
    <cellStyle name="Normal 4 2 4 2 4 2 3 2" xfId="22504" xr:uid="{061AF932-B759-4066-8606-FAF0806E618A}"/>
    <cellStyle name="Normal 4 2 4 2 4 2 4" xfId="28074" xr:uid="{EA672EFD-D258-430E-937C-4BC693A8DE0C}"/>
    <cellStyle name="Normal 4 2 4 2 4 2 5" xfId="16838" xr:uid="{0631AB2A-381A-4A8C-9275-1424D19CBF58}"/>
    <cellStyle name="Normal 4 2 4 2 4 3" xfId="6371" xr:uid="{2ACB0DEE-7F68-473F-B9E7-87CE39C00104}"/>
    <cellStyle name="Normal 4 2 4 2 4 3 2" xfId="15940" xr:uid="{E99ED3F9-6E3E-4662-B33C-DAA5B06A64E4}"/>
    <cellStyle name="Normal 4 2 4 2 4 4" xfId="8393" xr:uid="{3B6FE961-AF3D-46E2-A45B-901CD3B1A982}"/>
    <cellStyle name="Normal 4 2 4 2 4 4 2" xfId="18773" xr:uid="{C2741261-5B1E-4A3E-9111-6B97C33F7416}"/>
    <cellStyle name="Normal 4 2 4 2 4 5" xfId="11226" xr:uid="{6BC4CB2D-BD78-4E8F-8FDD-8EE21A39A908}"/>
    <cellStyle name="Normal 4 2 4 2 4 5 2" xfId="21606" xr:uid="{0024434E-5028-4B47-ACCB-860E25A35D66}"/>
    <cellStyle name="Normal 4 2 4 2 4 6" xfId="23779" xr:uid="{5546BA34-C2F9-4A3D-911A-801708B8FC18}"/>
    <cellStyle name="Normal 4 2 4 2 4 7" xfId="13870" xr:uid="{9843B0F1-36BB-4B59-AD97-144F1B1C1F0E}"/>
    <cellStyle name="Normal 4 2 4 2 5" xfId="3308" xr:uid="{00000000-0005-0000-0000-0000CB050000}"/>
    <cellStyle name="Normal 4 2 4 2 5 2" xfId="6366" xr:uid="{2902E2AC-1B99-4252-B238-5086F32D4E9D}"/>
    <cellStyle name="Normal 4 2 4 2 5 2 2" xfId="28617" xr:uid="{362A7BD1-C6C4-4B09-9554-DD0D52E657B6}"/>
    <cellStyle name="Normal 4 2 4 2 5 2 3" xfId="15935" xr:uid="{CF7AAE41-0500-49DB-8EF9-B8C509FE47E8}"/>
    <cellStyle name="Normal 4 2 4 2 5 3" xfId="8388" xr:uid="{E296C98D-5351-40B8-834F-F7AE11C3AFCC}"/>
    <cellStyle name="Normal 4 2 4 2 5 3 2" xfId="18768" xr:uid="{BDF2FD51-EECC-41A5-B8D8-A06F223DB737}"/>
    <cellStyle name="Normal 4 2 4 2 5 4" xfId="11221" xr:uid="{32C67B06-4400-4139-937F-33EA1CEA39C1}"/>
    <cellStyle name="Normal 4 2 4 2 5 4 2" xfId="21601" xr:uid="{581DDE93-88FD-41F2-9948-C412E49B9C8A}"/>
    <cellStyle name="Normal 4 2 4 2 5 5" xfId="25566" xr:uid="{FF97EFD9-CC4F-472D-98A1-329FB1323446}"/>
    <cellStyle name="Normal 4 2 4 2 5 6" xfId="13865" xr:uid="{D43EB5C4-067F-45E0-A802-03405DAC100D}"/>
    <cellStyle name="Normal 4 2 4 2 6" xfId="2549" xr:uid="{00000000-0005-0000-0000-0000CC050000}"/>
    <cellStyle name="Normal 4 2 4 2 6 2" xfId="5821" xr:uid="{425935FD-0E62-4907-911C-E41F2F006040}"/>
    <cellStyle name="Normal 4 2 4 2 6 2 2" xfId="28036" xr:uid="{A5513BCD-E24A-4DB2-AE03-44F9719771AE}"/>
    <cellStyle name="Normal 4 2 4 2 6 2 3" xfId="15221" xr:uid="{07F338FD-F839-4E3C-99C4-6AB2B21E5AED}"/>
    <cellStyle name="Normal 4 2 4 2 6 3" xfId="7674" xr:uid="{B06AE91E-263D-4B4E-AF68-43E9E5BF1265}"/>
    <cellStyle name="Normal 4 2 4 2 6 3 2" xfId="18054" xr:uid="{2EE5CE7C-94FE-46D3-A05B-B306C33CF854}"/>
    <cellStyle name="Normal 4 2 4 2 6 4" xfId="10507" xr:uid="{16FC5834-2F35-4B6E-9609-B79E58FA3039}"/>
    <cellStyle name="Normal 4 2 4 2 6 4 2" xfId="20887" xr:uid="{2F41DFA0-7255-4962-9DC0-3E2586712447}"/>
    <cellStyle name="Normal 4 2 4 2 6 5" xfId="22850" xr:uid="{D2F25CE2-2851-4F73-8812-EB629C46D578}"/>
    <cellStyle name="Normal 4 2 4 2 6 6" xfId="12937" xr:uid="{80EFA000-D408-4BDD-83A4-401B63CA3E02}"/>
    <cellStyle name="Normal 4 2 4 2 7" xfId="2243" xr:uid="{00000000-0005-0000-0000-0000C2050000}"/>
    <cellStyle name="Normal 4 2 4 2 7 2" xfId="7370" xr:uid="{F7F1B275-66AB-4022-8265-651F51F5C17B}"/>
    <cellStyle name="Normal 4 2 4 2 7 2 2" xfId="17750" xr:uid="{7074B6A5-E76B-41F1-A4ED-D6E1DA724EE7}"/>
    <cellStyle name="Normal 4 2 4 2 7 3" xfId="10203" xr:uid="{AA56B796-9B68-4D2F-A740-E2B35951BE7A}"/>
    <cellStyle name="Normal 4 2 4 2 7 3 2" xfId="20583" xr:uid="{45CB5D69-4C00-4515-AA34-2C35CD5498F3}"/>
    <cellStyle name="Normal 4 2 4 2 7 4" xfId="25381" xr:uid="{5C36B8E6-AD19-4220-8F11-1089BFCC3729}"/>
    <cellStyle name="Normal 4 2 4 2 7 5" xfId="14917" xr:uid="{89F83DB4-8451-40E4-880F-82AA340D582C}"/>
    <cellStyle name="Normal 4 2 4 2 8" xfId="3796" xr:uid="{92B94B7A-8A75-4181-A5F0-12A617A71729}"/>
    <cellStyle name="Normal 4 2 4 2 8 2" xfId="8632" xr:uid="{3295DEAA-3E4C-40F1-94A6-40A5E974671F}"/>
    <cellStyle name="Normal 4 2 4 2 8 2 2" xfId="19012" xr:uid="{A4A7CBC2-6FB2-4F80-8CCB-A189AA545466}"/>
    <cellStyle name="Normal 4 2 4 2 8 3" xfId="11465" xr:uid="{092FD2DF-FDAA-4AFC-ADD4-54A07F16BDDE}"/>
    <cellStyle name="Normal 4 2 4 2 8 3 2" xfId="21845" xr:uid="{CF964CEC-DF7C-4824-9B75-8E453D2C7A6C}"/>
    <cellStyle name="Normal 4 2 4 2 8 4" xfId="16179" xr:uid="{708598F8-338C-40AB-9EBB-E35B994521DF}"/>
    <cellStyle name="Normal 4 2 4 2 9" xfId="5258" xr:uid="{19C31006-CBFA-424E-879C-38FA46CC37EE}"/>
    <cellStyle name="Normal 4 2 4 2 9 2" xfId="14556" xr:uid="{198AD25B-9C39-4DCE-B323-71648C5F7486}"/>
    <cellStyle name="Normal 4 2 4 3" xfId="956" xr:uid="{00000000-0005-0000-0000-00006E050000}"/>
    <cellStyle name="Normal 4 2 4 3 10" xfId="9844" xr:uid="{7980634C-EEAA-4B39-8FFA-914BAAF0CC29}"/>
    <cellStyle name="Normal 4 2 4 3 10 2" xfId="20224" xr:uid="{6B728514-C6A1-40AB-99FD-B709BFEBC66E}"/>
    <cellStyle name="Normal 4 2 4 3 11" xfId="23246" xr:uid="{2890303F-A444-48F4-997B-2BDA5BBD2609}"/>
    <cellStyle name="Normal 4 2 4 3 12" xfId="12592" xr:uid="{EB4DE55D-FA03-4AD2-9DA8-31FB62808FAF}"/>
    <cellStyle name="Normal 4 2 4 3 2" xfId="2777" xr:uid="{00000000-0005-0000-0000-0000CE050000}"/>
    <cellStyle name="Normal 4 2 4 3 2 2" xfId="3315" xr:uid="{00000000-0005-0000-0000-0000CF050000}"/>
    <cellStyle name="Normal 4 2 4 3 2 2 2" xfId="6373" xr:uid="{E50A07B0-BEE2-489E-9328-83695D23809A}"/>
    <cellStyle name="Normal 4 2 4 3 2 2 2 2" xfId="25841" xr:uid="{472F1B4B-D996-42A5-AE97-D0B5975D1982}"/>
    <cellStyle name="Normal 4 2 4 3 2 2 2 3" xfId="15942" xr:uid="{F4A97B65-CBBB-4D81-840C-1203349D4D8C}"/>
    <cellStyle name="Normal 4 2 4 3 2 2 3" xfId="8395" xr:uid="{61B68C81-9A57-46C7-AC09-69E53D88C48D}"/>
    <cellStyle name="Normal 4 2 4 3 2 2 3 2" xfId="18775" xr:uid="{68B13D81-919E-4D55-800C-81439CD569C6}"/>
    <cellStyle name="Normal 4 2 4 3 2 2 4" xfId="11228" xr:uid="{0BD21476-923E-4824-AE68-1108E11C47D3}"/>
    <cellStyle name="Normal 4 2 4 3 2 2 4 2" xfId="21608" xr:uid="{4BD11946-4B3B-4DC7-9A8B-1A09CDDBFB32}"/>
    <cellStyle name="Normal 4 2 4 3 2 2 5" xfId="22994" xr:uid="{20FBB001-AEB4-4236-8AE0-B9172F175F21}"/>
    <cellStyle name="Normal 4 2 4 3 2 2 6" xfId="13872" xr:uid="{BEA246CD-FA76-4EEA-BA5E-0099DC825D91}"/>
    <cellStyle name="Normal 4 2 4 3 2 3" xfId="4332" xr:uid="{70FD9E69-BE70-4E32-ADCD-F26EF1031737}"/>
    <cellStyle name="Normal 4 2 4 3 2 3 2" xfId="9104" xr:uid="{100E7661-CCFA-499C-BB8E-570D9B3A707D}"/>
    <cellStyle name="Normal 4 2 4 3 2 3 2 2" xfId="29147" xr:uid="{29E033BA-1F02-4D6D-814F-B5190BB6A064}"/>
    <cellStyle name="Normal 4 2 4 3 2 3 2 3" xfId="19484" xr:uid="{A6C3521C-E9B0-4EFC-A02D-68BCB64C3270}"/>
    <cellStyle name="Normal 4 2 4 3 2 3 3" xfId="11937" xr:uid="{7D859E24-DC83-412D-A9F2-3B346F54493F}"/>
    <cellStyle name="Normal 4 2 4 3 2 3 3 2" xfId="22317" xr:uid="{51A16266-628D-4559-8096-4A7C5716C82E}"/>
    <cellStyle name="Normal 4 2 4 3 2 3 4" xfId="25251" xr:uid="{8DA9FE6F-EC62-464D-9C2A-257FAB75C469}"/>
    <cellStyle name="Normal 4 2 4 3 2 3 5" xfId="16651" xr:uid="{3CF6BB31-513A-4429-A908-3D4465B49ACF}"/>
    <cellStyle name="Normal 4 2 4 3 2 4" xfId="5995" xr:uid="{C585EE5C-0C7E-4E8A-9EBC-9D4EF2C48856}"/>
    <cellStyle name="Normal 4 2 4 3 2 4 2" xfId="26669" xr:uid="{47545DB1-A879-44A8-A9D7-C66E01693FF4}"/>
    <cellStyle name="Normal 4 2 4 3 2 4 3" xfId="15448" xr:uid="{8FA7142E-13FD-4095-B363-FEBBA079393F}"/>
    <cellStyle name="Normal 4 2 4 3 2 5" xfId="7901" xr:uid="{E59910C0-C8CE-45D7-8BB1-921365E4C248}"/>
    <cellStyle name="Normal 4 2 4 3 2 5 2" xfId="18281" xr:uid="{61889791-4194-436A-AFA4-EA738B9CB93A}"/>
    <cellStyle name="Normal 4 2 4 3 2 6" xfId="10734" xr:uid="{FFB2F7C2-6EE7-42F3-9FF2-8DC2D385AAA6}"/>
    <cellStyle name="Normal 4 2 4 3 2 6 2" xfId="21114" xr:uid="{8A2E294C-E80C-446E-89C6-617A1C88DD9E}"/>
    <cellStyle name="Normal 4 2 4 3 2 7" xfId="25367" xr:uid="{3C979E4B-0444-4BCB-8C20-F21BF7A98A39}"/>
    <cellStyle name="Normal 4 2 4 3 2 8" xfId="13230" xr:uid="{6955B6A0-96C5-49EC-AECE-9F1DC348D231}"/>
    <cellStyle name="Normal 4 2 4 3 3" xfId="3316" xr:uid="{00000000-0005-0000-0000-0000D0050000}"/>
    <cellStyle name="Normal 4 2 4 3 3 2" xfId="4520" xr:uid="{452F2669-B5DC-43ED-B942-D6EBDB042C62}"/>
    <cellStyle name="Normal 4 2 4 3 3 2 2" xfId="9292" xr:uid="{3FBD5F5F-665F-452F-93EF-157A2DBBF1A6}"/>
    <cellStyle name="Normal 4 2 4 3 3 2 2 2" xfId="29271" xr:uid="{7E93B808-D226-4A8E-B51A-B82780826BD8}"/>
    <cellStyle name="Normal 4 2 4 3 3 2 2 3" xfId="19672" xr:uid="{E694131A-4781-43A4-A698-72ABD9B8FA16}"/>
    <cellStyle name="Normal 4 2 4 3 3 2 3" xfId="12125" xr:uid="{D1BCF4B3-80F5-4106-9F87-F4DC69AC2871}"/>
    <cellStyle name="Normal 4 2 4 3 3 2 3 2" xfId="22505" xr:uid="{E7DB2DAD-96C3-4485-AD62-16D728226575}"/>
    <cellStyle name="Normal 4 2 4 3 3 2 4" xfId="24878" xr:uid="{875B205B-2264-4E6B-8CD0-E13992B167CA}"/>
    <cellStyle name="Normal 4 2 4 3 3 2 5" xfId="16839" xr:uid="{24E0BF4E-6AED-40AF-A46E-61B426B2C917}"/>
    <cellStyle name="Normal 4 2 4 3 3 3" xfId="6374" xr:uid="{ECA3A690-95F0-4B75-B420-41EDABD93669}"/>
    <cellStyle name="Normal 4 2 4 3 3 3 2" xfId="26692" xr:uid="{B3F5872F-FD91-4319-B1D5-D871FE0E9206}"/>
    <cellStyle name="Normal 4 2 4 3 3 3 3" xfId="15943" xr:uid="{47A21E3D-874D-401A-9839-50F84F8E920E}"/>
    <cellStyle name="Normal 4 2 4 3 3 4" xfId="8396" xr:uid="{F19C02D7-8DC5-4E0D-BA09-0471247CCC2C}"/>
    <cellStyle name="Normal 4 2 4 3 3 4 2" xfId="18776" xr:uid="{543CCA03-FCB4-473C-AA4F-B71195258A1A}"/>
    <cellStyle name="Normal 4 2 4 3 3 5" xfId="11229" xr:uid="{48AC09F0-BAB9-4B80-A3CE-E17B4D1C7BA0}"/>
    <cellStyle name="Normal 4 2 4 3 3 5 2" xfId="21609" xr:uid="{8E76B7AC-06C0-4221-981D-E581F58FC62F}"/>
    <cellStyle name="Normal 4 2 4 3 3 6" xfId="23895" xr:uid="{7BF36CE9-B073-43AB-9892-A0943BCB676A}"/>
    <cellStyle name="Normal 4 2 4 3 3 7" xfId="13873" xr:uid="{8029D831-5042-4AD6-A5E1-0CED18B1F5B1}"/>
    <cellStyle name="Normal 4 2 4 3 4" xfId="3314" xr:uid="{00000000-0005-0000-0000-0000D1050000}"/>
    <cellStyle name="Normal 4 2 4 3 4 2" xfId="6372" xr:uid="{9DFC3F29-3736-430A-B542-2324A0EA1F82}"/>
    <cellStyle name="Normal 4 2 4 3 4 2 2" xfId="27825" xr:uid="{0A4B0E17-AEFA-4D43-9BC3-A991821EE378}"/>
    <cellStyle name="Normal 4 2 4 3 4 2 3" xfId="15941" xr:uid="{EAF7A55A-280E-4753-905E-BC552F1928D2}"/>
    <cellStyle name="Normal 4 2 4 3 4 3" xfId="8394" xr:uid="{E86F7CF2-CD6F-4DB7-9ABB-E9E1EEFC979F}"/>
    <cellStyle name="Normal 4 2 4 3 4 3 2" xfId="18774" xr:uid="{7A4A18A8-B832-4AEB-8D35-C27912FCFA5B}"/>
    <cellStyle name="Normal 4 2 4 3 4 4" xfId="11227" xr:uid="{3A26AD30-EC9F-463E-A463-C23AF88236A3}"/>
    <cellStyle name="Normal 4 2 4 3 4 4 2" xfId="21607" xr:uid="{4BEE525C-BAEF-4447-8C43-4AD1DBBC7ABF}"/>
    <cellStyle name="Normal 4 2 4 3 4 5" xfId="23203" xr:uid="{387481E8-0217-4D9E-ACC1-0A0134F28288}"/>
    <cellStyle name="Normal 4 2 4 3 4 6" xfId="13871" xr:uid="{B3D46E0D-F9A7-4D5A-8CE8-D2AAB8E1B247}"/>
    <cellStyle name="Normal 4 2 4 3 5" xfId="2592" xr:uid="{00000000-0005-0000-0000-0000D2050000}"/>
    <cellStyle name="Normal 4 2 4 3 5 2" xfId="5857" xr:uid="{6540DA4C-6EF8-475E-B40F-063D43474F28}"/>
    <cellStyle name="Normal 4 2 4 3 5 2 2" xfId="25908" xr:uid="{BE00B786-DECC-4F16-B902-A37A54F38A67}"/>
    <cellStyle name="Normal 4 2 4 3 5 2 3" xfId="15264" xr:uid="{02D90CFF-227E-4DA4-89FB-D4473886255B}"/>
    <cellStyle name="Normal 4 2 4 3 5 3" xfId="7717" xr:uid="{73D32EFB-44BA-467F-89E4-C29677B39BEE}"/>
    <cellStyle name="Normal 4 2 4 3 5 3 2" xfId="18097" xr:uid="{2D339902-8E18-40CA-AB08-92129A3BFFB9}"/>
    <cellStyle name="Normal 4 2 4 3 5 4" xfId="10550" xr:uid="{69470CF8-E37E-47CF-B505-27957D5B8C8C}"/>
    <cellStyle name="Normal 4 2 4 3 5 4 2" xfId="20930" xr:uid="{4AA63951-640B-4C91-AC44-4D9057252DB3}"/>
    <cellStyle name="Normal 4 2 4 3 5 5" xfId="24571" xr:uid="{5574917E-5A39-4BAB-89DC-E95C233A8071}"/>
    <cellStyle name="Normal 4 2 4 3 5 6" xfId="12980" xr:uid="{A5A747CE-AD30-4B2E-AC5B-55284CF6B1FF}"/>
    <cellStyle name="Normal 4 2 4 3 6" xfId="2358" xr:uid="{00000000-0005-0000-0000-0000CD050000}"/>
    <cellStyle name="Normal 4 2 4 3 6 2" xfId="7485" xr:uid="{258536EB-589C-4882-95FC-7FE7C3FB078A}"/>
    <cellStyle name="Normal 4 2 4 3 6 2 2" xfId="17865" xr:uid="{78D6E1BC-F4AD-471C-869D-9B211C8274AD}"/>
    <cellStyle name="Normal 4 2 4 3 6 3" xfId="10318" xr:uid="{1795E98D-1858-4E51-8516-5CA312E08E91}"/>
    <cellStyle name="Normal 4 2 4 3 6 3 2" xfId="20698" xr:uid="{BFFF2118-A297-4E22-8250-8D3F309BBCDC}"/>
    <cellStyle name="Normal 4 2 4 3 6 4" xfId="24041" xr:uid="{4B2ECA22-7162-4B4E-9675-47FF2997767C}"/>
    <cellStyle name="Normal 4 2 4 3 6 5" xfId="15032" xr:uid="{2E5F23A7-93B1-46BB-B5A6-52CF70AFEEC1}"/>
    <cellStyle name="Normal 4 2 4 3 7" xfId="3895" xr:uid="{407F759E-344C-46F4-B726-31C28228A117}"/>
    <cellStyle name="Normal 4 2 4 3 7 2" xfId="8727" xr:uid="{29F472D2-E110-4D88-9F61-E13E5FA9C81B}"/>
    <cellStyle name="Normal 4 2 4 3 7 2 2" xfId="19107" xr:uid="{2284EC89-07AC-411D-82FE-34F09DF7D6CB}"/>
    <cellStyle name="Normal 4 2 4 3 7 3" xfId="11560" xr:uid="{CD4DEB1D-45A5-48C7-9769-59B46F61D03D}"/>
    <cellStyle name="Normal 4 2 4 3 7 3 2" xfId="21940" xr:uid="{770ADE17-99E5-4AFE-B579-1A98EE501125}"/>
    <cellStyle name="Normal 4 2 4 3 7 4" xfId="16274" xr:uid="{6FB5E671-849F-4DE7-8BF9-30A2B731599F}"/>
    <cellStyle name="Normal 4 2 4 3 8" xfId="5260" xr:uid="{5AB2208D-2ECB-46B1-A1AD-1C10EFA86D2C}"/>
    <cellStyle name="Normal 4 2 4 3 8 2" xfId="14558" xr:uid="{4386F813-09E8-4B41-BDF4-20EFB92A3414}"/>
    <cellStyle name="Normal 4 2 4 3 9" xfId="7011" xr:uid="{789A5CDE-7332-4F6B-BBF3-E319B9A8D71B}"/>
    <cellStyle name="Normal 4 2 4 3 9 2" xfId="17391" xr:uid="{0280FBB0-A649-4BD5-9490-08CDC4E0C773}"/>
    <cellStyle name="Normal 4 2 4 4" xfId="957" xr:uid="{00000000-0005-0000-0000-00006F050000}"/>
    <cellStyle name="Normal 4 2 4 4 2" xfId="3317" xr:uid="{00000000-0005-0000-0000-0000D4050000}"/>
    <cellStyle name="Normal 4 2 4 4 2 2" xfId="6375" xr:uid="{8F0A29D2-D7B3-4E56-8B87-AD49C0CD0FE5}"/>
    <cellStyle name="Normal 4 2 4 4 2 2 2" xfId="28144" xr:uid="{15F7E190-0EFB-4B46-AA08-B9FC031F951D}"/>
    <cellStyle name="Normal 4 2 4 4 2 2 3" xfId="15944" xr:uid="{487857BB-B8D6-44AB-AAD0-1E227A507C31}"/>
    <cellStyle name="Normal 4 2 4 4 2 3" xfId="8397" xr:uid="{3C143CBE-B596-4111-8A73-325C4AE99A01}"/>
    <cellStyle name="Normal 4 2 4 4 2 3 2" xfId="18777" xr:uid="{E3F37898-0DDA-4A76-BB45-32C1418C3704}"/>
    <cellStyle name="Normal 4 2 4 4 2 4" xfId="11230" xr:uid="{E3F73AD3-0682-43FA-B6BE-B1AC0C81098B}"/>
    <cellStyle name="Normal 4 2 4 4 2 4 2" xfId="21610" xr:uid="{A4317B59-8ACE-4D43-99A5-700EF431C073}"/>
    <cellStyle name="Normal 4 2 4 4 2 5" xfId="23510" xr:uid="{5D01FDC3-A29C-4A13-BF5E-B5E597BBEDD5}"/>
    <cellStyle name="Normal 4 2 4 4 2 6" xfId="13874" xr:uid="{EF4703E9-A033-4E67-A333-D632E5176286}"/>
    <cellStyle name="Normal 4 2 4 4 3" xfId="2774" xr:uid="{00000000-0005-0000-0000-0000D5050000}"/>
    <cellStyle name="Normal 4 2 4 4 3 2" xfId="5992" xr:uid="{E39637DE-8B66-4185-BED9-6C2E3B488169}"/>
    <cellStyle name="Normal 4 2 4 4 3 2 2" xfId="26671" xr:uid="{4E299BC9-8DB1-4608-9829-A2D535EA19CC}"/>
    <cellStyle name="Normal 4 2 4 4 3 2 3" xfId="15445" xr:uid="{A86BE9B4-5BF6-4AC2-845B-0F93735DE431}"/>
    <cellStyle name="Normal 4 2 4 4 3 3" xfId="7898" xr:uid="{49FB707D-5367-445B-843A-C1E85E660FEB}"/>
    <cellStyle name="Normal 4 2 4 4 3 3 2" xfId="18278" xr:uid="{CB8FFE37-A4C6-48A6-96A9-2AF7AF0CA451}"/>
    <cellStyle name="Normal 4 2 4 4 3 4" xfId="10731" xr:uid="{3CC66CFE-E550-4D08-A1AB-2B1B4982A0A6}"/>
    <cellStyle name="Normal 4 2 4 4 3 4 2" xfId="21111" xr:uid="{7E5A6ECD-BFCC-41EB-82DF-4C12E332DF0E}"/>
    <cellStyle name="Normal 4 2 4 4 3 5" xfId="23581" xr:uid="{D9A6BF4D-F8C7-42C0-8A5E-D7AA8EA7777E}"/>
    <cellStyle name="Normal 4 2 4 4 3 6" xfId="13227" xr:uid="{A90A061A-B369-4680-847B-0A783306D795}"/>
    <cellStyle name="Normal 4 2 4 4 4" xfId="4186" xr:uid="{37541807-A374-4414-A8FC-CA3014A4BA8C}"/>
    <cellStyle name="Normal 4 2 4 4 4 2" xfId="8958" xr:uid="{E638087D-DBF0-408F-9269-238EAE4FDAD1}"/>
    <cellStyle name="Normal 4 2 4 4 4 2 2" xfId="19338" xr:uid="{82C4527E-C1FD-4226-B7E8-DBAACF9A92D8}"/>
    <cellStyle name="Normal 4 2 4 4 4 3" xfId="11791" xr:uid="{C2E290E2-01AD-4948-8E08-B7B63F83A8DE}"/>
    <cellStyle name="Normal 4 2 4 4 4 3 2" xfId="22171" xr:uid="{C48759BE-054B-4476-9F46-1DE0B3D590AF}"/>
    <cellStyle name="Normal 4 2 4 4 4 4" xfId="23087" xr:uid="{49F7775F-FA77-45F2-A31A-5733512B8D0F}"/>
    <cellStyle name="Normal 4 2 4 4 4 5" xfId="16505" xr:uid="{602C9A63-5940-4C18-8981-5534B09B89AD}"/>
    <cellStyle name="Normal 4 2 4 4 5" xfId="5261" xr:uid="{1319BDE0-2551-4B68-9802-4AF23C378265}"/>
    <cellStyle name="Normal 4 2 4 4 5 2" xfId="14559" xr:uid="{506F6334-74C2-4EB3-B6D2-460CE5A593E1}"/>
    <cellStyle name="Normal 4 2 4 4 6" xfId="7012" xr:uid="{1FD27AA7-1AC6-427C-87A2-0A63C3C06FDA}"/>
    <cellStyle name="Normal 4 2 4 4 6 2" xfId="17392" xr:uid="{B84107C5-AF48-4DF1-B84D-7E20783158E9}"/>
    <cellStyle name="Normal 4 2 4 4 7" xfId="9845" xr:uid="{F632BA21-DE08-4DDC-BDE3-5FFF9D26B162}"/>
    <cellStyle name="Normal 4 2 4 4 7 2" xfId="20225" xr:uid="{BDE3FB14-5D7D-4075-8FDC-057441F77C7D}"/>
    <cellStyle name="Normal 4 2 4 4 8" xfId="23798" xr:uid="{4AD55E4F-86CD-4A1A-86B9-10820CEB76B6}"/>
    <cellStyle name="Normal 4 2 4 4 9" xfId="12750" xr:uid="{DC1691DB-C08E-4886-BA52-B7506B2A424A}"/>
    <cellStyle name="Normal 4 2 4 5" xfId="3318" xr:uid="{00000000-0005-0000-0000-0000D6050000}"/>
    <cellStyle name="Normal 4 2 4 5 2" xfId="4521" xr:uid="{0E8E5B39-AFE5-4CA4-91C7-A3464D3F00BB}"/>
    <cellStyle name="Normal 4 2 4 5 2 2" xfId="9293" xr:uid="{D591BF78-F04D-47D5-928F-52D8E541F8AB}"/>
    <cellStyle name="Normal 4 2 4 5 2 2 2" xfId="29272" xr:uid="{E258C256-3FE8-4006-AD74-D535CAB304C6}"/>
    <cellStyle name="Normal 4 2 4 5 2 2 3" xfId="19673" xr:uid="{F7F64A4D-2122-45F6-82E2-5BE09EFD026C}"/>
    <cellStyle name="Normal 4 2 4 5 2 3" xfId="12126" xr:uid="{5847B0E9-E996-4C29-941D-70FE8A368C53}"/>
    <cellStyle name="Normal 4 2 4 5 2 3 2" xfId="22506" xr:uid="{B14B6018-F271-4684-8764-3ACE4519415E}"/>
    <cellStyle name="Normal 4 2 4 5 2 4" xfId="23306" xr:uid="{CCA219FC-92C2-4C0C-BF3E-6F6BEBE0DE9F}"/>
    <cellStyle name="Normal 4 2 4 5 2 5" xfId="16840" xr:uid="{CF25A3E3-5418-4DC1-9C6E-A406DC03D001}"/>
    <cellStyle name="Normal 4 2 4 5 3" xfId="6376" xr:uid="{256B6FAA-C2C9-4ACE-B9C7-6FC9B51CDB96}"/>
    <cellStyle name="Normal 4 2 4 5 3 2" xfId="27141" xr:uid="{70BFEA5C-4E6C-4F46-95C9-B5C80A30C9F4}"/>
    <cellStyle name="Normal 4 2 4 5 3 3" xfId="15945" xr:uid="{743BA6B8-A56E-4CBB-9753-736E70BD010B}"/>
    <cellStyle name="Normal 4 2 4 5 4" xfId="8398" xr:uid="{3570482D-F52B-470B-89CD-2CD3F4ABBB04}"/>
    <cellStyle name="Normal 4 2 4 5 4 2" xfId="18778" xr:uid="{2BC47C64-585F-462F-AF3E-C7AF3A226651}"/>
    <cellStyle name="Normal 4 2 4 5 5" xfId="11231" xr:uid="{1C6947AC-084A-43D7-9915-2206CA974BD9}"/>
    <cellStyle name="Normal 4 2 4 5 5 2" xfId="21611" xr:uid="{559AE209-05D8-4985-B557-0D438344104A}"/>
    <cellStyle name="Normal 4 2 4 5 6" xfId="23980" xr:uid="{664207EE-4914-4965-9834-53028B4545F1}"/>
    <cellStyle name="Normal 4 2 4 5 7" xfId="13875" xr:uid="{0277DFB1-73A2-4180-A054-EB5BD2A38890}"/>
    <cellStyle name="Normal 4 2 4 6" xfId="2932" xr:uid="{00000000-0005-0000-0000-0000D7050000}"/>
    <cellStyle name="Normal 4 2 4 6 2" xfId="6112" xr:uid="{C3DED480-E875-415D-B2C5-2357CB13D6CB}"/>
    <cellStyle name="Normal 4 2 4 6 2 2" xfId="28596" xr:uid="{E6CCCEB0-5E6C-474F-83E3-B0858B991066}"/>
    <cellStyle name="Normal 4 2 4 6 2 3" xfId="15590" xr:uid="{4E4B3070-74E1-4F0F-AA9D-7F9455C98DCE}"/>
    <cellStyle name="Normal 4 2 4 6 3" xfId="8043" xr:uid="{CF045047-FE2E-438C-A3AF-36CFCCD81394}"/>
    <cellStyle name="Normal 4 2 4 6 3 2" xfId="18423" xr:uid="{6974ED14-239E-4C96-B588-6D4C3D4FAC53}"/>
    <cellStyle name="Normal 4 2 4 6 4" xfId="10876" xr:uid="{271A16A4-2E4D-4EDB-B60B-F37169EF597F}"/>
    <cellStyle name="Normal 4 2 4 6 4 2" xfId="21256" xr:uid="{E48D12CF-779A-4ED9-8B8B-FF952051B37A}"/>
    <cellStyle name="Normal 4 2 4 6 5" xfId="24061" xr:uid="{B8F51B56-D343-4566-AA4C-10BF28E83B0A}"/>
    <cellStyle name="Normal 4 2 4 6 6" xfId="13448" xr:uid="{77F5DE15-377E-43E2-AD6E-5E17F1ADD0A4}"/>
    <cellStyle name="Normal 4 2 4 7" xfId="2489" xr:uid="{00000000-0005-0000-0000-0000D8050000}"/>
    <cellStyle name="Normal 4 2 4 7 2" xfId="5774" xr:uid="{F018ECED-5A6F-4447-9A54-9EE76DDBE63F}"/>
    <cellStyle name="Normal 4 2 4 7 2 2" xfId="26493" xr:uid="{20CD0C60-F007-4614-9B70-9A17FB6DFF1D}"/>
    <cellStyle name="Normal 4 2 4 7 2 3" xfId="15161" xr:uid="{E1E7917D-0F93-4527-AE06-FB2AF4482F01}"/>
    <cellStyle name="Normal 4 2 4 7 3" xfId="7614" xr:uid="{6514BE92-1F04-4928-8709-D85A419C7015}"/>
    <cellStyle name="Normal 4 2 4 7 3 2" xfId="17994" xr:uid="{9CEE5451-D453-4DDB-9594-21DEED4014B7}"/>
    <cellStyle name="Normal 4 2 4 7 4" xfId="10447" xr:uid="{38B26B3D-726D-459F-AF2C-ECD1E29A4E39}"/>
    <cellStyle name="Normal 4 2 4 7 4 2" xfId="20827" xr:uid="{1E7E024D-C69D-493A-99B3-BA694475E263}"/>
    <cellStyle name="Normal 4 2 4 7 5" xfId="23757" xr:uid="{3E8674F5-2E40-4193-BA4B-289E887374FE}"/>
    <cellStyle name="Normal 4 2 4 7 6" xfId="12877" xr:uid="{36D69116-BF77-4B1C-AEC5-5834A30DC7E7}"/>
    <cellStyle name="Normal 4 2 4 8" xfId="2183" xr:uid="{00000000-0005-0000-0000-0000C1050000}"/>
    <cellStyle name="Normal 4 2 4 8 2" xfId="7310" xr:uid="{F12A16AD-7B72-415C-9FDB-084D86B3C010}"/>
    <cellStyle name="Normal 4 2 4 8 2 2" xfId="17690" xr:uid="{5429233F-C9A4-4E27-A5B1-9C96FFE0F1DC}"/>
    <cellStyle name="Normal 4 2 4 8 3" xfId="10143" xr:uid="{81ABF9DE-FCB1-4960-BBE8-9EDEB58738B3}"/>
    <cellStyle name="Normal 4 2 4 8 3 2" xfId="20523" xr:uid="{CEF406A1-D7FF-40FB-86B1-E3777551BBAD}"/>
    <cellStyle name="Normal 4 2 4 8 4" xfId="23695" xr:uid="{991D425F-ED78-4AF1-A784-690BB22855BD}"/>
    <cellStyle name="Normal 4 2 4 8 5" xfId="14857" xr:uid="{F13E48C5-0826-4DBF-9B5F-E3424307332A}"/>
    <cellStyle name="Normal 4 2 4 9" xfId="3979" xr:uid="{45AF6E9E-6287-4168-9448-70EA475F6D56}"/>
    <cellStyle name="Normal 4 2 4 9 2" xfId="8803" xr:uid="{96A98EB3-8991-4181-A17C-6603F625A4A6}"/>
    <cellStyle name="Normal 4 2 4 9 2 2" xfId="19183" xr:uid="{8BBAFF3B-41EF-46F1-A4FD-B9358D20F12A}"/>
    <cellStyle name="Normal 4 2 4 9 3" xfId="11636" xr:uid="{23034033-ACF7-4415-A7E9-1BCB1E9700BD}"/>
    <cellStyle name="Normal 4 2 4 9 3 2" xfId="22016" xr:uid="{B28099F8-D03B-4A07-9886-76653D588664}"/>
    <cellStyle name="Normal 4 2 4 9 4" xfId="16350" xr:uid="{A710A958-0260-4144-B2F9-F9DE1EBA01CF}"/>
    <cellStyle name="Normal 4 2 5" xfId="958" xr:uid="{00000000-0005-0000-0000-000070050000}"/>
    <cellStyle name="Normal 4 2 5 10" xfId="5262" xr:uid="{0CBE73A5-7193-4D2C-A908-00C86B036AD4}"/>
    <cellStyle name="Normal 4 2 5 10 2" xfId="14560" xr:uid="{A731E1B3-3F9F-4889-B99A-0145435E747A}"/>
    <cellStyle name="Normal 4 2 5 11" xfId="7013" xr:uid="{3967B753-E8EF-48AC-83DE-54B8730320A3}"/>
    <cellStyle name="Normal 4 2 5 11 2" xfId="17393" xr:uid="{490C3C79-1905-444B-A011-4DBCF704CF26}"/>
    <cellStyle name="Normal 4 2 5 12" xfId="9846" xr:uid="{33654FB9-4B74-41A2-813A-B8AE1BDE3AB7}"/>
    <cellStyle name="Normal 4 2 5 12 2" xfId="20226" xr:uid="{5AF73625-CF6A-48A5-916A-015C667A23E4}"/>
    <cellStyle name="Normal 4 2 5 13" xfId="25429" xr:uid="{8BAE80AC-F656-4AEE-B7FB-D550FE15D202}"/>
    <cellStyle name="Normal 4 2 5 14" xfId="12449" xr:uid="{146E16A4-1DDA-401D-A374-6B4A02EC93AD}"/>
    <cellStyle name="Normal 4 2 5 2" xfId="959" xr:uid="{00000000-0005-0000-0000-000071050000}"/>
    <cellStyle name="Normal 4 2 5 2 10" xfId="9847" xr:uid="{B26CF3D7-1113-434C-8C60-5E5772F9ADCC}"/>
    <cellStyle name="Normal 4 2 5 2 10 2" xfId="20227" xr:uid="{15613978-8531-43E1-8060-4069E3668F7C}"/>
    <cellStyle name="Normal 4 2 5 2 11" xfId="23550" xr:uid="{E140D3AB-46F1-4E88-94C1-1F97E001E18E}"/>
    <cellStyle name="Normal 4 2 5 2 12" xfId="12593" xr:uid="{3E88260C-B2CB-41BC-91B2-A4DF1C1B4BA0}"/>
    <cellStyle name="Normal 4 2 5 2 2" xfId="960" xr:uid="{00000000-0005-0000-0000-000072050000}"/>
    <cellStyle name="Normal 4 2 5 2 2 2" xfId="3320" xr:uid="{00000000-0005-0000-0000-0000DC050000}"/>
    <cellStyle name="Normal 4 2 5 2 2 2 2" xfId="6378" xr:uid="{B770ADED-9101-408A-83A1-B924951FF274}"/>
    <cellStyle name="Normal 4 2 5 2 2 2 2 2" xfId="28265" xr:uid="{C74EC279-60EC-4E28-A305-0DCD07AF538C}"/>
    <cellStyle name="Normal 4 2 5 2 2 2 2 3" xfId="26683" xr:uid="{C3478ABA-1720-4FAC-8FED-923AEB8466D0}"/>
    <cellStyle name="Normal 4 2 5 2 2 2 2 4" xfId="15947" xr:uid="{7C2475F4-8D89-4CA3-8E9E-C24BB1B3C501}"/>
    <cellStyle name="Normal 4 2 5 2 2 2 3" xfId="8400" xr:uid="{C22CFE14-56FC-4F3C-AF93-DD42ECF197AC}"/>
    <cellStyle name="Normal 4 2 5 2 2 2 3 2" xfId="28905" xr:uid="{57FFE5EE-767B-4502-97BB-CDFC96E7FA7D}"/>
    <cellStyle name="Normal 4 2 5 2 2 2 3 3" xfId="18780" xr:uid="{EC3C5B6E-4CC2-4105-9791-A067BF9E0F15}"/>
    <cellStyle name="Normal 4 2 5 2 2 2 4" xfId="11233" xr:uid="{E2E5DE9D-117A-48A6-81CD-2FA1A7C81124}"/>
    <cellStyle name="Normal 4 2 5 2 2 2 4 2" xfId="21613" xr:uid="{2AA75FDA-06FB-4904-BDD8-843D86CA359A}"/>
    <cellStyle name="Normal 4 2 5 2 2 2 5" xfId="22737" xr:uid="{BE7C205A-0BA3-4733-A7F0-821BF620A085}"/>
    <cellStyle name="Normal 4 2 5 2 2 2 6" xfId="13877" xr:uid="{D2F893E2-3F1E-4A3F-9EB0-404D65F01C6D}"/>
    <cellStyle name="Normal 4 2 5 2 2 3" xfId="4334" xr:uid="{5BE6B68A-7B10-4B7E-854E-6FFB4FFE172B}"/>
    <cellStyle name="Normal 4 2 5 2 2 3 2" xfId="9106" xr:uid="{1302051A-ABE6-4175-AA37-19EB6E160850}"/>
    <cellStyle name="Normal 4 2 5 2 2 3 2 2" xfId="29149" xr:uid="{99041798-5A95-422D-AE30-E4AE237CFDBC}"/>
    <cellStyle name="Normal 4 2 5 2 2 3 2 3" xfId="19486" xr:uid="{3C106315-F70B-4A49-A801-9FBE3D5B27D2}"/>
    <cellStyle name="Normal 4 2 5 2 2 3 3" xfId="11939" xr:uid="{86EFA8A8-BEE4-47A3-AF34-8FFF9C28A589}"/>
    <cellStyle name="Normal 4 2 5 2 2 3 3 2" xfId="22319" xr:uid="{EF63205B-BB47-4CBB-BE9E-5BC10AEF294F}"/>
    <cellStyle name="Normal 4 2 5 2 2 3 4" xfId="25216" xr:uid="{19DF6725-F748-4B6D-90AD-46D9D3FFDDBE}"/>
    <cellStyle name="Normal 4 2 5 2 2 3 5" xfId="16653" xr:uid="{92D965AF-E9A9-4832-A5CA-A4A2669210C2}"/>
    <cellStyle name="Normal 4 2 5 2 2 4" xfId="5264" xr:uid="{2276ACD1-E7D6-4418-A080-980DEAE92B44}"/>
    <cellStyle name="Normal 4 2 5 2 2 4 2" xfId="25996" xr:uid="{CE44DA71-1C40-4684-8046-9C67712C9040}"/>
    <cellStyle name="Normal 4 2 5 2 2 4 3" xfId="14562" xr:uid="{EC1BC237-9119-4647-97ED-878B17EF3299}"/>
    <cellStyle name="Normal 4 2 5 2 2 5" xfId="7015" xr:uid="{19BD68A2-67CA-4449-AA4B-DDBA978C8675}"/>
    <cellStyle name="Normal 4 2 5 2 2 5 2" xfId="17395" xr:uid="{F9B737A5-8B7A-461F-8D10-F24CC8DCE17C}"/>
    <cellStyle name="Normal 4 2 5 2 2 6" xfId="9848" xr:uid="{1CBAEAD7-2B41-4B13-B4C6-ACEE43A54F72}"/>
    <cellStyle name="Normal 4 2 5 2 2 6 2" xfId="20228" xr:uid="{173F5588-FDB3-4B71-B930-4E0584D44597}"/>
    <cellStyle name="Normal 4 2 5 2 2 7" xfId="25502" xr:uid="{D33929E5-E0B8-4C10-91F3-31EBD339EBD4}"/>
    <cellStyle name="Normal 4 2 5 2 2 8" xfId="13232" xr:uid="{4F9CECE8-EB50-49F4-9389-259541B4B9EF}"/>
    <cellStyle name="Normal 4 2 5 2 3" xfId="3321" xr:uid="{00000000-0005-0000-0000-0000DD050000}"/>
    <cellStyle name="Normal 4 2 5 2 3 2" xfId="4522" xr:uid="{347C5674-4DFD-40C4-B12F-56BE80C5BE4E}"/>
    <cellStyle name="Normal 4 2 5 2 3 2 2" xfId="9294" xr:uid="{3F581F5C-90FA-474F-BF10-5137BEAE4725}"/>
    <cellStyle name="Normal 4 2 5 2 3 2 2 2" xfId="29273" xr:uid="{0CBB4331-0319-490B-B15B-9200E81CA6A4}"/>
    <cellStyle name="Normal 4 2 5 2 3 2 2 3" xfId="19674" xr:uid="{838DF7E9-BA6F-4FBF-B781-FB2858570C60}"/>
    <cellStyle name="Normal 4 2 5 2 3 2 3" xfId="12127" xr:uid="{7FABD496-6C93-4FDA-A3DD-F96ABDEEAAC0}"/>
    <cellStyle name="Normal 4 2 5 2 3 2 3 2" xfId="22507" xr:uid="{35BD0BB6-0B4C-4E1B-A833-D8A806597684}"/>
    <cellStyle name="Normal 4 2 5 2 3 2 4" xfId="25654" xr:uid="{F9AED57B-FB20-4B83-AFC5-9B9BF17A3DBE}"/>
    <cellStyle name="Normal 4 2 5 2 3 2 5" xfId="16841" xr:uid="{2D5ADDA7-B3A4-4C7D-939C-F6084C4E276A}"/>
    <cellStyle name="Normal 4 2 5 2 3 3" xfId="6379" xr:uid="{CD6C82C8-A74A-433D-B39F-B9C161BA02EE}"/>
    <cellStyle name="Normal 4 2 5 2 3 3 2" xfId="28289" xr:uid="{B9A18EF6-7C90-4427-ADEF-358CCBDACFD6}"/>
    <cellStyle name="Normal 4 2 5 2 3 3 3" xfId="15948" xr:uid="{BE577C5B-C10E-446F-8688-350CADE73FEF}"/>
    <cellStyle name="Normal 4 2 5 2 3 4" xfId="8401" xr:uid="{9718EDC0-0073-4EC3-B6B9-540CB1B96F41}"/>
    <cellStyle name="Normal 4 2 5 2 3 4 2" xfId="18781" xr:uid="{ACEE0FCB-F137-469D-8B77-9CB741FA1AC7}"/>
    <cellStyle name="Normal 4 2 5 2 3 5" xfId="11234" xr:uid="{5AE48A34-F6DB-4551-BA3E-857436778BD5}"/>
    <cellStyle name="Normal 4 2 5 2 3 5 2" xfId="21614" xr:uid="{A40392E5-DC6A-4C8D-8E01-AF1046A67A4D}"/>
    <cellStyle name="Normal 4 2 5 2 3 6" xfId="22756" xr:uid="{C5EB7D95-B669-4759-BF56-E246B3848CF9}"/>
    <cellStyle name="Normal 4 2 5 2 3 7" xfId="13878" xr:uid="{6DBC202F-6DB1-4F1E-A066-512B436B0C98}"/>
    <cellStyle name="Normal 4 2 5 2 4" xfId="3319" xr:uid="{00000000-0005-0000-0000-0000DE050000}"/>
    <cellStyle name="Normal 4 2 5 2 4 2" xfId="6377" xr:uid="{432CD6A6-AFDF-41D6-BFC3-3790A92C6F84}"/>
    <cellStyle name="Normal 4 2 5 2 4 2 2" xfId="26375" xr:uid="{82ABE11C-256E-4056-918B-A35B699AB672}"/>
    <cellStyle name="Normal 4 2 5 2 4 2 3" xfId="15946" xr:uid="{C37600C8-3ED2-440B-8690-8C3B3063BCDD}"/>
    <cellStyle name="Normal 4 2 5 2 4 3" xfId="8399" xr:uid="{E8E189F8-8F4B-4890-9701-B5D1C06B73F2}"/>
    <cellStyle name="Normal 4 2 5 2 4 3 2" xfId="18779" xr:uid="{5CAD051B-AFF1-400C-8267-4F53AB69DDA2}"/>
    <cellStyle name="Normal 4 2 5 2 4 4" xfId="11232" xr:uid="{FBA4F533-2B3C-4CCD-973C-9CAB932C23CE}"/>
    <cellStyle name="Normal 4 2 5 2 4 4 2" xfId="21612" xr:uid="{D2FC6275-5A85-4ECA-933B-0219857FE0FB}"/>
    <cellStyle name="Normal 4 2 5 2 4 5" xfId="24154" xr:uid="{D8002FA3-967C-4F90-ACC8-5D137DBF6F85}"/>
    <cellStyle name="Normal 4 2 5 2 4 6" xfId="13876" xr:uid="{D694F6F7-2BF7-4D7B-96A4-EED1281B6703}"/>
    <cellStyle name="Normal 4 2 5 2 5" xfId="2523" xr:uid="{00000000-0005-0000-0000-0000DF050000}"/>
    <cellStyle name="Normal 4 2 5 2 5 2" xfId="5800" xr:uid="{11D778BA-8E15-4019-B38A-8E52B38AEBF0}"/>
    <cellStyle name="Normal 4 2 5 2 5 2 2" xfId="25981" xr:uid="{6A9AA136-2BD0-4FBF-9ABB-282C03ECF6E4}"/>
    <cellStyle name="Normal 4 2 5 2 5 2 3" xfId="15195" xr:uid="{16AA72AB-A281-4DDC-AB5D-460210E2E450}"/>
    <cellStyle name="Normal 4 2 5 2 5 3" xfId="7648" xr:uid="{4A162BEF-2978-4CE7-BE45-90F48C2F33A4}"/>
    <cellStyle name="Normal 4 2 5 2 5 3 2" xfId="18028" xr:uid="{A9BED9A7-98A0-45A8-9F06-91AB686E446A}"/>
    <cellStyle name="Normal 4 2 5 2 5 4" xfId="10481" xr:uid="{FAACC862-64F7-4F79-A96E-E160C786ABCD}"/>
    <cellStyle name="Normal 4 2 5 2 5 4 2" xfId="20861" xr:uid="{F9F4DD29-D3C2-476C-AD88-BB91E3826189}"/>
    <cellStyle name="Normal 4 2 5 2 5 5" xfId="23974" xr:uid="{38614436-59D6-4DEC-8B43-2E00B0443410}"/>
    <cellStyle name="Normal 4 2 5 2 5 6" xfId="12911" xr:uid="{65572533-9279-4D9C-B564-FD495FB82F6F}"/>
    <cellStyle name="Normal 4 2 5 2 6" xfId="2359" xr:uid="{00000000-0005-0000-0000-0000DA050000}"/>
    <cellStyle name="Normal 4 2 5 2 6 2" xfId="7486" xr:uid="{6258D792-03F6-4DD9-BEBA-5118EF4C3843}"/>
    <cellStyle name="Normal 4 2 5 2 6 2 2" xfId="17866" xr:uid="{4E480B7B-420E-401D-A276-81C4402CB61A}"/>
    <cellStyle name="Normal 4 2 5 2 6 3" xfId="10319" xr:uid="{166DEC97-5528-433D-9E11-55CBE0AF026F}"/>
    <cellStyle name="Normal 4 2 5 2 6 3 2" xfId="20699" xr:uid="{A2F4F4BD-0514-452A-9200-A93BC546385A}"/>
    <cellStyle name="Normal 4 2 5 2 6 4" xfId="23307" xr:uid="{39990AC5-8C6B-4B0D-8798-96B022C2360D}"/>
    <cellStyle name="Normal 4 2 5 2 6 5" xfId="15033" xr:uid="{B2BFCC8C-E173-4385-9802-1DD47ED3D577}"/>
    <cellStyle name="Normal 4 2 5 2 7" xfId="3896" xr:uid="{CB65113C-B265-478E-9D02-6C0656EEE1BA}"/>
    <cellStyle name="Normal 4 2 5 2 7 2" xfId="8728" xr:uid="{F611B9F0-8701-45BA-A1D0-35AEA580EF9B}"/>
    <cellStyle name="Normal 4 2 5 2 7 2 2" xfId="19108" xr:uid="{8C51E9BE-0237-4151-B049-E10F9C4E50BC}"/>
    <cellStyle name="Normal 4 2 5 2 7 3" xfId="11561" xr:uid="{A087CB4F-BC5D-45D1-9053-01A720DEFB4C}"/>
    <cellStyle name="Normal 4 2 5 2 7 3 2" xfId="21941" xr:uid="{C1497DF3-61B4-49B1-BBCD-BCAC48179AF9}"/>
    <cellStyle name="Normal 4 2 5 2 7 4" xfId="16275" xr:uid="{CEADDF0D-E011-4200-AC7B-8AC418DCC36E}"/>
    <cellStyle name="Normal 4 2 5 2 8" xfId="5263" xr:uid="{20239CCB-D576-44EC-92EA-AE90C1783381}"/>
    <cellStyle name="Normal 4 2 5 2 8 2" xfId="14561" xr:uid="{EB0580DD-36D2-4FF5-95A1-7A591DC27CD8}"/>
    <cellStyle name="Normal 4 2 5 2 9" xfId="7014" xr:uid="{795DA4D6-C3B5-4D29-AFD2-CAB6BA65E474}"/>
    <cellStyle name="Normal 4 2 5 2 9 2" xfId="17394" xr:uid="{BC3F3C25-047F-4FC7-92EC-024B562BEF50}"/>
    <cellStyle name="Normal 4 2 5 3" xfId="961" xr:uid="{00000000-0005-0000-0000-000073050000}"/>
    <cellStyle name="Normal 4 2 5 3 10" xfId="23368" xr:uid="{79750114-A351-4CCB-867C-76DE717FA61F}"/>
    <cellStyle name="Normal 4 2 5 3 11" xfId="12751" xr:uid="{68D682AD-CD8A-4A06-B9ED-79FA4A5D9671}"/>
    <cellStyle name="Normal 4 2 5 3 2" xfId="2778" xr:uid="{00000000-0005-0000-0000-0000E1050000}"/>
    <cellStyle name="Normal 4 2 5 3 2 2" xfId="3323" xr:uid="{00000000-0005-0000-0000-0000E2050000}"/>
    <cellStyle name="Normal 4 2 5 3 2 2 2" xfId="6381" xr:uid="{C605AE42-8AF8-4194-BC12-7E70C5668458}"/>
    <cellStyle name="Normal 4 2 5 3 2 2 2 2" xfId="25934" xr:uid="{881930D7-1D5F-4EE7-99A4-6ED322AE55F4}"/>
    <cellStyle name="Normal 4 2 5 3 2 2 2 3" xfId="15950" xr:uid="{9C3F95C9-7282-4699-ABF6-D9D420A73124}"/>
    <cellStyle name="Normal 4 2 5 3 2 2 3" xfId="8403" xr:uid="{63265D94-9F3F-4751-862E-84A7C7425231}"/>
    <cellStyle name="Normal 4 2 5 3 2 2 3 2" xfId="18783" xr:uid="{87EB6427-0939-4666-98F2-B807DC62D3A7}"/>
    <cellStyle name="Normal 4 2 5 3 2 2 4" xfId="11236" xr:uid="{6D46F3E2-61ED-49DD-A7B0-4D3D5DE01971}"/>
    <cellStyle name="Normal 4 2 5 3 2 2 4 2" xfId="21616" xr:uid="{D9A396D4-C104-4104-8079-35ECEFA27857}"/>
    <cellStyle name="Normal 4 2 5 3 2 2 5" xfId="22732" xr:uid="{79BD1422-BA6E-495E-B773-5F7BDF605971}"/>
    <cellStyle name="Normal 4 2 5 3 2 2 6" xfId="13880" xr:uid="{ED7E36B9-4F50-4BEF-8561-30C24B6E9567}"/>
    <cellStyle name="Normal 4 2 5 3 2 3" xfId="4335" xr:uid="{39B36460-E5E2-499F-B81B-388D9582238E}"/>
    <cellStyle name="Normal 4 2 5 3 2 3 2" xfId="9107" xr:uid="{B92390C0-83F6-4DAD-BC04-EB8BF96EDE31}"/>
    <cellStyle name="Normal 4 2 5 3 2 3 2 2" xfId="29150" xr:uid="{070640E3-9208-4E43-A10C-1694F45BCA18}"/>
    <cellStyle name="Normal 4 2 5 3 2 3 2 3" xfId="19487" xr:uid="{7F818460-2C5F-4647-B0B0-F6EF4BED27A8}"/>
    <cellStyle name="Normal 4 2 5 3 2 3 3" xfId="11940" xr:uid="{945CD2CC-9CFA-4EC6-9F24-795824B1CA01}"/>
    <cellStyle name="Normal 4 2 5 3 2 3 3 2" xfId="22320" xr:uid="{22E56662-CC04-4231-9943-6BCB77BBCA11}"/>
    <cellStyle name="Normal 4 2 5 3 2 3 4" xfId="22642" xr:uid="{A0C14500-DB99-4ED6-9B7F-46A1EE961179}"/>
    <cellStyle name="Normal 4 2 5 3 2 3 5" xfId="16654" xr:uid="{10B3DEC3-B4E7-4C9B-AB4B-DB531B6D72E3}"/>
    <cellStyle name="Normal 4 2 5 3 2 4" xfId="5996" xr:uid="{1A0F0C4D-3DB7-4C15-A38C-F56B40761BAE}"/>
    <cellStyle name="Normal 4 2 5 3 2 4 2" xfId="26488" xr:uid="{29AFC224-D2C8-4CEC-9F58-60B5AC8080FC}"/>
    <cellStyle name="Normal 4 2 5 3 2 4 3" xfId="15449" xr:uid="{2DFD23E7-52D0-45DD-9860-4A74BC84B353}"/>
    <cellStyle name="Normal 4 2 5 3 2 5" xfId="7902" xr:uid="{E883D2D4-FF50-40C7-9722-8245DECE913C}"/>
    <cellStyle name="Normal 4 2 5 3 2 5 2" xfId="18282" xr:uid="{6B2F9257-DA6A-49DC-9D36-382C53D5F344}"/>
    <cellStyle name="Normal 4 2 5 3 2 6" xfId="10735" xr:uid="{A815C69A-3F68-4268-BC28-4657AC26A748}"/>
    <cellStyle name="Normal 4 2 5 3 2 6 2" xfId="21115" xr:uid="{EAC72D7D-689A-4F1C-B1FF-EC52E59BBEC3}"/>
    <cellStyle name="Normal 4 2 5 3 2 7" xfId="23622" xr:uid="{62CEBA34-760D-405C-B215-4548645090E9}"/>
    <cellStyle name="Normal 4 2 5 3 2 8" xfId="13233" xr:uid="{B446E305-1C65-492A-AE55-2E81932ACC2B}"/>
    <cellStyle name="Normal 4 2 5 3 3" xfId="3324" xr:uid="{00000000-0005-0000-0000-0000E3050000}"/>
    <cellStyle name="Normal 4 2 5 3 3 2" xfId="4523" xr:uid="{E5453EDB-7847-48AE-AA88-4DA4D08CB3CA}"/>
    <cellStyle name="Normal 4 2 5 3 3 2 2" xfId="9295" xr:uid="{594792DB-F602-4F9B-9710-0E8420CA1289}"/>
    <cellStyle name="Normal 4 2 5 3 3 2 2 2" xfId="29274" xr:uid="{5FD6E443-B487-4105-A522-1BD6A7BDFD1D}"/>
    <cellStyle name="Normal 4 2 5 3 3 2 2 3" xfId="19675" xr:uid="{00548E8E-C009-4C8F-B5E6-2C47547A9FC3}"/>
    <cellStyle name="Normal 4 2 5 3 3 2 3" xfId="12128" xr:uid="{55C2624A-BC5F-448E-89A1-BB428B91C339}"/>
    <cellStyle name="Normal 4 2 5 3 3 2 3 2" xfId="22508" xr:uid="{EF73F6D8-9102-4476-B85B-C502DAF53583}"/>
    <cellStyle name="Normal 4 2 5 3 3 2 4" xfId="23689" xr:uid="{AFEAA7CE-90A4-465C-836A-F5D5C5D436D2}"/>
    <cellStyle name="Normal 4 2 5 3 3 2 5" xfId="16842" xr:uid="{FA2F7731-E4AF-4871-9E36-71D90F3B9AF3}"/>
    <cellStyle name="Normal 4 2 5 3 3 3" xfId="6382" xr:uid="{B816879C-A5F2-4FEF-81E0-B90C1C1B71B1}"/>
    <cellStyle name="Normal 4 2 5 3 3 3 2" xfId="26303" xr:uid="{FF48CE8C-519D-4A38-88D4-DA1956A00C79}"/>
    <cellStyle name="Normal 4 2 5 3 3 3 3" xfId="15951" xr:uid="{5907614C-2626-4B8F-BDEA-CFD0E8F86ED4}"/>
    <cellStyle name="Normal 4 2 5 3 3 4" xfId="8404" xr:uid="{EA9A7BC6-C0E7-45EB-A8CF-4EBA6BADE169}"/>
    <cellStyle name="Normal 4 2 5 3 3 4 2" xfId="18784" xr:uid="{19191B56-EA36-4B20-AEED-830A10CAAD27}"/>
    <cellStyle name="Normal 4 2 5 3 3 5" xfId="11237" xr:uid="{C636646A-A91B-4460-BE67-329647A062AB}"/>
    <cellStyle name="Normal 4 2 5 3 3 5 2" xfId="21617" xr:uid="{6DA88660-B64C-4244-939E-63DEB00E3242}"/>
    <cellStyle name="Normal 4 2 5 3 3 6" xfId="22696" xr:uid="{AC4C5E30-F5D9-4B86-8D24-26742E4CF504}"/>
    <cellStyle name="Normal 4 2 5 3 3 7" xfId="13881" xr:uid="{C8DF9A62-7C81-4C4A-9EA7-7888785F30B1}"/>
    <cellStyle name="Normal 4 2 5 3 4" xfId="3322" xr:uid="{00000000-0005-0000-0000-0000E4050000}"/>
    <cellStyle name="Normal 4 2 5 3 4 2" xfId="6380" xr:uid="{387E779B-00CE-4EC3-892B-B2B90CA3EFE7}"/>
    <cellStyle name="Normal 4 2 5 3 4 2 2" xfId="26887" xr:uid="{A286A1A6-8CF2-4D80-8B25-D8F8DE6624FF}"/>
    <cellStyle name="Normal 4 2 5 3 4 2 3" xfId="15949" xr:uid="{37752C60-178A-4A20-9C24-8CC6E9C19ACC}"/>
    <cellStyle name="Normal 4 2 5 3 4 3" xfId="8402" xr:uid="{54A2113F-AA51-4487-952D-0029B2365B37}"/>
    <cellStyle name="Normal 4 2 5 3 4 3 2" xfId="18782" xr:uid="{3A1B1FB0-E466-42DE-9132-0C42DBD5D2D6}"/>
    <cellStyle name="Normal 4 2 5 3 4 4" xfId="11235" xr:uid="{0B0ACCC4-DB40-4733-81F6-2F736105CA80}"/>
    <cellStyle name="Normal 4 2 5 3 4 4 2" xfId="21615" xr:uid="{74A7B9B8-7A1A-454F-A977-76690D774C54}"/>
    <cellStyle name="Normal 4 2 5 3 4 5" xfId="24185" xr:uid="{A47BE7BA-D7F5-402A-AC36-51DDB649C961}"/>
    <cellStyle name="Normal 4 2 5 3 4 6" xfId="13879" xr:uid="{48A85F04-0BE0-47B5-B892-DE3379BFCC42}"/>
    <cellStyle name="Normal 4 2 5 3 5" xfId="2626" xr:uid="{00000000-0005-0000-0000-0000E5050000}"/>
    <cellStyle name="Normal 4 2 5 3 5 2" xfId="5888" xr:uid="{F9EB9A5C-A7DA-4DF2-8279-9B34F07990F0}"/>
    <cellStyle name="Normal 4 2 5 3 5 2 2" xfId="26988" xr:uid="{0D84CEF1-9AE5-410B-8E6D-1BA242AC0101}"/>
    <cellStyle name="Normal 4 2 5 3 5 2 3" xfId="15298" xr:uid="{0A4BA692-CC5E-4132-9D94-17C7477AC0CB}"/>
    <cellStyle name="Normal 4 2 5 3 5 3" xfId="7751" xr:uid="{25712DD4-1059-4CA5-9A3C-EFA115EC4468}"/>
    <cellStyle name="Normal 4 2 5 3 5 3 2" xfId="18131" xr:uid="{2E6B801A-C33C-4D75-9C90-F828E5EC0C3B}"/>
    <cellStyle name="Normal 4 2 5 3 5 4" xfId="10584" xr:uid="{B468A150-16E3-4D01-BBAB-E817329AD542}"/>
    <cellStyle name="Normal 4 2 5 3 5 4 2" xfId="20964" xr:uid="{BFCE8A20-96C1-4BCF-A6A5-A248B059E7A5}"/>
    <cellStyle name="Normal 4 2 5 3 5 5" xfId="22842" xr:uid="{ABB10640-FEDD-4C24-868F-7A8EA3B27B59}"/>
    <cellStyle name="Normal 4 2 5 3 5 6" xfId="13014" xr:uid="{220D344D-761E-4309-BD03-807ABD6DDB3A}"/>
    <cellStyle name="Normal 4 2 5 3 6" xfId="4187" xr:uid="{BC304B4B-82E9-4E7C-B296-6D65F062491B}"/>
    <cellStyle name="Normal 4 2 5 3 6 2" xfId="8959" xr:uid="{6903D274-2589-436F-A52D-2707B23AF46A}"/>
    <cellStyle name="Normal 4 2 5 3 6 2 2" xfId="19339" xr:uid="{D9D5D96A-E195-4626-94D0-384CD033A3BF}"/>
    <cellStyle name="Normal 4 2 5 3 6 3" xfId="11792" xr:uid="{C1F6140E-B44B-4175-86C0-F6252E1D6231}"/>
    <cellStyle name="Normal 4 2 5 3 6 3 2" xfId="22172" xr:uid="{34510711-65CB-48FB-8757-F6F2AA6CFE45}"/>
    <cellStyle name="Normal 4 2 5 3 6 4" xfId="24606" xr:uid="{F66BF6C3-8931-40E4-85D4-741BA5B42733}"/>
    <cellStyle name="Normal 4 2 5 3 6 5" xfId="16506" xr:uid="{8C4F2945-644E-48C4-A252-2306264F717A}"/>
    <cellStyle name="Normal 4 2 5 3 7" xfId="5265" xr:uid="{C09DB10E-1F2D-449E-B56E-05130914761F}"/>
    <cellStyle name="Normal 4 2 5 3 7 2" xfId="14563" xr:uid="{F33A083D-51F9-40EF-9E9E-66C1606CF4B3}"/>
    <cellStyle name="Normal 4 2 5 3 8" xfId="7016" xr:uid="{53721B6D-FBE2-43DF-BCCD-E6655CA3DD99}"/>
    <cellStyle name="Normal 4 2 5 3 8 2" xfId="17396" xr:uid="{072A331F-596B-4952-8436-15C6FFD85F80}"/>
    <cellStyle name="Normal 4 2 5 3 9" xfId="9849" xr:uid="{A24F73A7-1478-4E03-B26A-41F723577305}"/>
    <cellStyle name="Normal 4 2 5 3 9 2" xfId="20229" xr:uid="{66E85D27-4E42-4EE3-87C0-78058182270B}"/>
    <cellStyle name="Normal 4 2 5 4" xfId="962" xr:uid="{00000000-0005-0000-0000-000074050000}"/>
    <cellStyle name="Normal 4 2 5 4 2" xfId="3325" xr:uid="{00000000-0005-0000-0000-0000E7050000}"/>
    <cellStyle name="Normal 4 2 5 4 2 2" xfId="6383" xr:uid="{2D8A9C61-8F07-4BE3-B6CB-92BA97D88958}"/>
    <cellStyle name="Normal 4 2 5 4 2 2 2" xfId="26261" xr:uid="{FFE65A06-3AB4-4919-A981-6F99564EA57D}"/>
    <cellStyle name="Normal 4 2 5 4 2 2 3" xfId="15952" xr:uid="{BB3D1C01-5747-4DAE-B9BD-95C9518332E1}"/>
    <cellStyle name="Normal 4 2 5 4 2 3" xfId="8405" xr:uid="{C8EA9E31-80AB-44C4-A0ED-22532E9C6E9A}"/>
    <cellStyle name="Normal 4 2 5 4 2 3 2" xfId="18785" xr:uid="{6C8F56C3-F9D8-4581-A2A6-9B795558E906}"/>
    <cellStyle name="Normal 4 2 5 4 2 4" xfId="11238" xr:uid="{6658D817-0906-49C9-A476-79B6586D018E}"/>
    <cellStyle name="Normal 4 2 5 4 2 4 2" xfId="21618" xr:uid="{40772340-F376-4654-B687-93962604834C}"/>
    <cellStyle name="Normal 4 2 5 4 2 5" xfId="23349" xr:uid="{A7470EB6-7774-4F99-ADA4-26A6B94C1DE6}"/>
    <cellStyle name="Normal 4 2 5 4 2 6" xfId="13882" xr:uid="{2F51F388-9219-431B-84AF-102469B74FD8}"/>
    <cellStyle name="Normal 4 2 5 4 3" xfId="4333" xr:uid="{F79196D7-441F-4273-8A49-2B180DFCA0FD}"/>
    <cellStyle name="Normal 4 2 5 4 3 2" xfId="9105" xr:uid="{CEE77492-61F9-4417-BAFD-C519B7073992}"/>
    <cellStyle name="Normal 4 2 5 4 3 2 2" xfId="29148" xr:uid="{5DF036F2-C522-4BE5-89DB-31C26EA17703}"/>
    <cellStyle name="Normal 4 2 5 4 3 2 3" xfId="19485" xr:uid="{C968488D-217B-48EF-8AB1-EE20461C5AB5}"/>
    <cellStyle name="Normal 4 2 5 4 3 3" xfId="11938" xr:uid="{DC646F8A-CF8E-4E4C-AABB-920E1ABA1CAC}"/>
    <cellStyle name="Normal 4 2 5 4 3 3 2" xfId="22318" xr:uid="{90E7123E-3C95-4430-B5F5-CAEF48BF0651}"/>
    <cellStyle name="Normal 4 2 5 4 3 4" xfId="24548" xr:uid="{B08EFD12-EDA2-48E2-8B12-53A8A0C19493}"/>
    <cellStyle name="Normal 4 2 5 4 3 5" xfId="16652" xr:uid="{FC7ABEB3-79E1-40C6-809F-C09973868853}"/>
    <cellStyle name="Normal 4 2 5 4 4" xfId="5266" xr:uid="{90636868-3CBD-43CF-9E0C-16942A9F471A}"/>
    <cellStyle name="Normal 4 2 5 4 4 2" xfId="27535" xr:uid="{9BB7A04A-111A-48BD-950A-D4021D2D8F4B}"/>
    <cellStyle name="Normal 4 2 5 4 4 3" xfId="14564" xr:uid="{F358DA77-44A8-4EA2-97FD-95B69369D8E1}"/>
    <cellStyle name="Normal 4 2 5 4 5" xfId="7017" xr:uid="{180F0E22-7AF7-42B8-9CAF-B98E3A758FB0}"/>
    <cellStyle name="Normal 4 2 5 4 5 2" xfId="17397" xr:uid="{E5377EE4-82A2-4E2C-B29F-B7FAA78461F2}"/>
    <cellStyle name="Normal 4 2 5 4 6" xfId="9850" xr:uid="{EE520D22-54F9-4A56-882D-EDD964009DA5}"/>
    <cellStyle name="Normal 4 2 5 4 6 2" xfId="20230" xr:uid="{3E91A0AC-E69E-438A-BEC3-6BC5C92BA4B4}"/>
    <cellStyle name="Normal 4 2 5 4 7" xfId="23686" xr:uid="{F8AB6D34-FDEA-4429-8542-10CAF464858D}"/>
    <cellStyle name="Normal 4 2 5 4 8" xfId="13231" xr:uid="{52DFCB45-735F-4B62-8392-014FB9CBE2FC}"/>
    <cellStyle name="Normal 4 2 5 5" xfId="3326" xr:uid="{00000000-0005-0000-0000-0000E8050000}"/>
    <cellStyle name="Normal 4 2 5 5 2" xfId="4524" xr:uid="{6D8784FB-DF71-4A83-8BDB-B3BDE7149BF9}"/>
    <cellStyle name="Normal 4 2 5 5 2 2" xfId="9296" xr:uid="{939521D8-ADC4-43CB-94FA-F0819C3406E9}"/>
    <cellStyle name="Normal 4 2 5 5 2 2 2" xfId="29275" xr:uid="{19DF4257-E43C-469F-9C16-B24162758384}"/>
    <cellStyle name="Normal 4 2 5 5 2 2 3" xfId="19676" xr:uid="{A5E31672-4691-46A0-B679-F339810D17C6}"/>
    <cellStyle name="Normal 4 2 5 5 2 3" xfId="12129" xr:uid="{99A63C92-0408-437E-9FB4-E8FC1C9FCFAA}"/>
    <cellStyle name="Normal 4 2 5 5 2 3 2" xfId="22509" xr:uid="{67C58881-5862-41EE-9DD7-947707FCFD34}"/>
    <cellStyle name="Normal 4 2 5 5 2 4" xfId="22985" xr:uid="{A8AA8306-3676-4E55-A536-A97B78DC1C8C}"/>
    <cellStyle name="Normal 4 2 5 5 2 5" xfId="16843" xr:uid="{F53A3395-D366-43D3-947A-A5C3B26D2711}"/>
    <cellStyle name="Normal 4 2 5 5 3" xfId="6384" xr:uid="{7B8F94D8-8887-4BA3-866C-407C1FBD36D0}"/>
    <cellStyle name="Normal 4 2 5 5 3 2" xfId="27816" xr:uid="{87681F70-42A7-43F7-8321-22E7CEF77D0C}"/>
    <cellStyle name="Normal 4 2 5 5 3 3" xfId="15953" xr:uid="{5AA64C3B-0F1C-42DE-B554-03458BE76FAC}"/>
    <cellStyle name="Normal 4 2 5 5 4" xfId="8406" xr:uid="{D8F9B07C-BF9A-4884-A50C-878839D29542}"/>
    <cellStyle name="Normal 4 2 5 5 4 2" xfId="18786" xr:uid="{7EE55C6F-078D-4EB4-97C4-E0C515C05408}"/>
    <cellStyle name="Normal 4 2 5 5 5" xfId="11239" xr:uid="{BEBAF8B2-74C4-45AF-8296-FB1ACA4054FD}"/>
    <cellStyle name="Normal 4 2 5 5 5 2" xfId="21619" xr:uid="{E8BDEB03-F972-4EEF-AED1-3CE2087889AB}"/>
    <cellStyle name="Normal 4 2 5 5 6" xfId="25325" xr:uid="{CD8F67A7-A3F0-427E-B834-3775BDAD38C0}"/>
    <cellStyle name="Normal 4 2 5 5 7" xfId="13883" xr:uid="{85D00D68-9ECF-44FF-A6D4-9D8CC9870C10}"/>
    <cellStyle name="Normal 4 2 5 6" xfId="2933" xr:uid="{00000000-0005-0000-0000-0000E9050000}"/>
    <cellStyle name="Normal 4 2 5 6 2" xfId="6113" xr:uid="{BE900F96-FEA2-4E30-92A8-CAE0953D3425}"/>
    <cellStyle name="Normal 4 2 5 6 2 2" xfId="27270" xr:uid="{14F8E04A-0425-4615-95E5-8CD6F3472A76}"/>
    <cellStyle name="Normal 4 2 5 6 2 3" xfId="15591" xr:uid="{02E86C8F-E312-4B22-A092-CD1A084F2D56}"/>
    <cellStyle name="Normal 4 2 5 6 3" xfId="8044" xr:uid="{FDB47C98-6356-471F-B78F-D9589B434C33}"/>
    <cellStyle name="Normal 4 2 5 6 3 2" xfId="18424" xr:uid="{ACB89726-CBF0-487C-A098-8B8203A24883}"/>
    <cellStyle name="Normal 4 2 5 6 4" xfId="10877" xr:uid="{D467590A-68A2-4185-81DF-CE6DFE8C83CB}"/>
    <cellStyle name="Normal 4 2 5 6 4 2" xfId="21257" xr:uid="{C6486E78-3A73-4F03-8C3B-96DFCE1ED896}"/>
    <cellStyle name="Normal 4 2 5 6 5" xfId="23648" xr:uid="{8E98ABBA-56EF-4EB2-8C80-C71F3B7F9032}"/>
    <cellStyle name="Normal 4 2 5 6 6" xfId="13449" xr:uid="{A84DE8E5-B24F-4345-923E-B3A2D97ACC76}"/>
    <cellStyle name="Normal 4 2 5 7" xfId="2463" xr:uid="{00000000-0005-0000-0000-0000EA050000}"/>
    <cellStyle name="Normal 4 2 5 7 2" xfId="5754" xr:uid="{B3C0D14B-390F-41E4-BDFD-0922C0DFF1F0}"/>
    <cellStyle name="Normal 4 2 5 7 2 2" xfId="27789" xr:uid="{B73C931D-43BD-471E-82AB-D8E8B2765E0C}"/>
    <cellStyle name="Normal 4 2 5 7 2 3" xfId="15135" xr:uid="{434BEB20-E85A-4B68-8FD8-E53101751DE4}"/>
    <cellStyle name="Normal 4 2 5 7 3" xfId="7588" xr:uid="{98097413-696C-4D6B-B43B-A312583BFC60}"/>
    <cellStyle name="Normal 4 2 5 7 3 2" xfId="17968" xr:uid="{91808D4E-F3DA-4DE1-806C-2787AF64E39E}"/>
    <cellStyle name="Normal 4 2 5 7 4" xfId="10421" xr:uid="{C7695EA6-FCC5-46B3-8581-BABB751203C3}"/>
    <cellStyle name="Normal 4 2 5 7 4 2" xfId="20801" xr:uid="{C91687E2-92DF-49FB-83E1-C765A8EEDC20}"/>
    <cellStyle name="Normal 4 2 5 7 5" xfId="23070" xr:uid="{47CF11B8-F3BB-4AAE-920F-7AD967892354}"/>
    <cellStyle name="Normal 4 2 5 7 6" xfId="12851" xr:uid="{A38FCE37-52D1-467C-BFAB-9EB57318F51A}"/>
    <cellStyle name="Normal 4 2 5 8" xfId="2217" xr:uid="{00000000-0005-0000-0000-0000D9050000}"/>
    <cellStyle name="Normal 4 2 5 8 2" xfId="7344" xr:uid="{4572ABC9-1896-420C-86A5-CA9F76DFAD18}"/>
    <cellStyle name="Normal 4 2 5 8 2 2" xfId="17724" xr:uid="{38E23D4E-CAE6-422B-9F2C-0834EA8B1317}"/>
    <cellStyle name="Normal 4 2 5 8 3" xfId="10177" xr:uid="{3DE857B0-E18A-4932-8D4C-3AFD4D4E0790}"/>
    <cellStyle name="Normal 4 2 5 8 3 2" xfId="20557" xr:uid="{D5152B89-6BA3-4F88-8144-44DA55D45D7C}"/>
    <cellStyle name="Normal 4 2 5 8 4" xfId="22678" xr:uid="{BF7C7BED-1E09-48AF-BDAE-3B31DE56324F}"/>
    <cellStyle name="Normal 4 2 5 8 5" xfId="14891" xr:uid="{D71B3A97-AF0F-4824-915F-65B51B64D8FB}"/>
    <cellStyle name="Normal 4 2 5 9" xfId="3980" xr:uid="{02D1CB85-E6A3-4145-AB9C-27FB597ED793}"/>
    <cellStyle name="Normal 4 2 5 9 2" xfId="8804" xr:uid="{D0323B9F-1984-415E-B9FC-A3EA0A4AA7C1}"/>
    <cellStyle name="Normal 4 2 5 9 2 2" xfId="19184" xr:uid="{7F24D07F-AB6C-4885-B430-C8903F1F7EDB}"/>
    <cellStyle name="Normal 4 2 5 9 3" xfId="11637" xr:uid="{5809E595-3478-4878-8122-F05D934B4A9B}"/>
    <cellStyle name="Normal 4 2 5 9 3 2" xfId="22017" xr:uid="{B97DDBE7-F401-4CF7-89ED-4BA7425BFDC2}"/>
    <cellStyle name="Normal 4 2 5 9 4" xfId="16351" xr:uid="{06C86599-A475-46F6-813F-4124D8A04094}"/>
    <cellStyle name="Normal 4 2 6" xfId="963" xr:uid="{00000000-0005-0000-0000-000075050000}"/>
    <cellStyle name="Normal 4 2 6 10" xfId="7018" xr:uid="{DEFFBE65-696A-4203-9BDA-4690425232DD}"/>
    <cellStyle name="Normal 4 2 6 10 2" xfId="17398" xr:uid="{0291D174-1953-4046-9ED3-0F6455134A09}"/>
    <cellStyle name="Normal 4 2 6 11" xfId="9851" xr:uid="{2DFF8B14-F295-4A73-9C97-CE02457F3E60}"/>
    <cellStyle name="Normal 4 2 6 11 2" xfId="20231" xr:uid="{DF6BB936-6B5B-4984-BAD0-AF167AF2B481}"/>
    <cellStyle name="Normal 4 2 6 12" xfId="23290" xr:uid="{0A0B5212-006E-47FF-824A-9A325E4E6528}"/>
    <cellStyle name="Normal 4 2 6 13" xfId="12432" xr:uid="{DCA0F383-9FD0-412D-95B2-3029A322B4DD}"/>
    <cellStyle name="Normal 4 2 6 2" xfId="964" xr:uid="{00000000-0005-0000-0000-000076050000}"/>
    <cellStyle name="Normal 4 2 6 2 10" xfId="9852" xr:uid="{AAF76A15-98AD-4B4E-B884-BCF135D9E71E}"/>
    <cellStyle name="Normal 4 2 6 2 10 2" xfId="20232" xr:uid="{D322F266-7F4C-4A30-80C0-03EC2326BB7A}"/>
    <cellStyle name="Normal 4 2 6 2 11" xfId="25489" xr:uid="{93B5B837-D4AE-458F-909D-9852DE494C60}"/>
    <cellStyle name="Normal 4 2 6 2 12" xfId="12594" xr:uid="{70D1879F-DFEE-439A-8114-F9F951CC7F53}"/>
    <cellStyle name="Normal 4 2 6 2 2" xfId="965" xr:uid="{00000000-0005-0000-0000-000077050000}"/>
    <cellStyle name="Normal 4 2 6 2 2 2" xfId="3328" xr:uid="{00000000-0005-0000-0000-0000EE050000}"/>
    <cellStyle name="Normal 4 2 6 2 2 2 2" xfId="6386" xr:uid="{BAC233AC-A810-4E84-B638-9230A1EF5733}"/>
    <cellStyle name="Normal 4 2 6 2 2 2 2 2" xfId="27436" xr:uid="{01FEDD6C-50A2-42AD-BAEA-5B3F2BA9B97A}"/>
    <cellStyle name="Normal 4 2 6 2 2 2 2 3" xfId="25891" xr:uid="{D370D220-E45B-4428-804E-88C734B5BA41}"/>
    <cellStyle name="Normal 4 2 6 2 2 2 2 4" xfId="15955" xr:uid="{B86B1128-6148-4733-AA93-440790B6DAC6}"/>
    <cellStyle name="Normal 4 2 6 2 2 2 3" xfId="8408" xr:uid="{13F54889-9A2A-4EAE-9E4D-B98CA4578160}"/>
    <cellStyle name="Normal 4 2 6 2 2 2 3 2" xfId="28906" xr:uid="{23A09F88-3BC4-4005-89B4-928F9EB03608}"/>
    <cellStyle name="Normal 4 2 6 2 2 2 3 3" xfId="18788" xr:uid="{FBBABA64-E424-4A9F-AA21-7B14DA85B7DB}"/>
    <cellStyle name="Normal 4 2 6 2 2 2 4" xfId="11241" xr:uid="{7408C84E-0E61-492E-ACF8-C9C3926B6747}"/>
    <cellStyle name="Normal 4 2 6 2 2 2 4 2" xfId="21621" xr:uid="{E053CD8D-E533-488E-B006-84049A8B0B14}"/>
    <cellStyle name="Normal 4 2 6 2 2 2 5" xfId="23775" xr:uid="{F2768962-D32F-4F2C-B61F-D72571688E4C}"/>
    <cellStyle name="Normal 4 2 6 2 2 2 6" xfId="13885" xr:uid="{0B2A3A0F-5995-44D1-B366-34381A1C7D8E}"/>
    <cellStyle name="Normal 4 2 6 2 2 3" xfId="4336" xr:uid="{857F86B8-95F4-4D78-8DC8-9C82D2E1F62A}"/>
    <cellStyle name="Normal 4 2 6 2 2 3 2" xfId="9108" xr:uid="{1F71B0AA-B07E-4E1B-B426-81E8CE243CCB}"/>
    <cellStyle name="Normal 4 2 6 2 2 3 2 2" xfId="29151" xr:uid="{1E8BF86F-831C-480C-922A-037576019845}"/>
    <cellStyle name="Normal 4 2 6 2 2 3 2 3" xfId="19488" xr:uid="{7D3B6463-E4B3-4766-BC1A-4E297A722C8A}"/>
    <cellStyle name="Normal 4 2 6 2 2 3 3" xfId="11941" xr:uid="{BE966F00-1B64-4BBB-9425-77D4C0A09E5B}"/>
    <cellStyle name="Normal 4 2 6 2 2 3 3 2" xfId="22321" xr:uid="{0FFB036E-9636-4239-8BEA-C670967D3303}"/>
    <cellStyle name="Normal 4 2 6 2 2 3 4" xfId="25208" xr:uid="{E1531264-CDA4-4A91-86DD-32418CD92D27}"/>
    <cellStyle name="Normal 4 2 6 2 2 3 5" xfId="16655" xr:uid="{26BB06FE-C18D-48A2-88D1-79ACDB3FEBE0}"/>
    <cellStyle name="Normal 4 2 6 2 2 4" xfId="5269" xr:uid="{845432CD-F2D3-4D76-907D-D59FA9CD2874}"/>
    <cellStyle name="Normal 4 2 6 2 2 4 2" xfId="27714" xr:uid="{A445EB11-AC63-43BA-9DB2-5C1783F44351}"/>
    <cellStyle name="Normal 4 2 6 2 2 4 3" xfId="14567" xr:uid="{A512F79D-014F-4042-B953-7D07D24825A3}"/>
    <cellStyle name="Normal 4 2 6 2 2 5" xfId="7020" xr:uid="{D760C8EB-0D87-4AC0-8888-2BA1C8E6609F}"/>
    <cellStyle name="Normal 4 2 6 2 2 5 2" xfId="17400" xr:uid="{9F4F324B-1C74-4189-84AD-6C60919BC47C}"/>
    <cellStyle name="Normal 4 2 6 2 2 6" xfId="9853" xr:uid="{1C183A3C-01F1-47A9-99F4-EA098027F5B3}"/>
    <cellStyle name="Normal 4 2 6 2 2 6 2" xfId="20233" xr:uid="{BAF14791-1445-4BFD-BB71-EA245F0BD374}"/>
    <cellStyle name="Normal 4 2 6 2 2 7" xfId="24661" xr:uid="{715982D8-8CCD-4DB3-A321-1023E28E91DD}"/>
    <cellStyle name="Normal 4 2 6 2 2 8" xfId="13235" xr:uid="{AE4511A6-6A37-451D-9339-1781BCD0E6C2}"/>
    <cellStyle name="Normal 4 2 6 2 3" xfId="3329" xr:uid="{00000000-0005-0000-0000-0000EF050000}"/>
    <cellStyle name="Normal 4 2 6 2 3 2" xfId="4525" xr:uid="{3B4A1E04-19F3-4BAC-8FB4-223D8C385833}"/>
    <cellStyle name="Normal 4 2 6 2 3 2 2" xfId="9297" xr:uid="{2643789D-BFF3-4FDE-89AE-576DAE0B7112}"/>
    <cellStyle name="Normal 4 2 6 2 3 2 2 2" xfId="29276" xr:uid="{ADC3726D-943B-4422-AA3B-312D33597F2D}"/>
    <cellStyle name="Normal 4 2 6 2 3 2 2 3" xfId="19677" xr:uid="{7F045121-FE28-46D2-8BD9-F2FD593D591E}"/>
    <cellStyle name="Normal 4 2 6 2 3 2 3" xfId="12130" xr:uid="{0E3A85B9-3D67-49A3-AC4A-3F0B11D3BE28}"/>
    <cellStyle name="Normal 4 2 6 2 3 2 3 2" xfId="22510" xr:uid="{A532BA39-5A27-49FF-B9D0-60AB1D2FC30C}"/>
    <cellStyle name="Normal 4 2 6 2 3 2 4" xfId="25729" xr:uid="{D479B867-F913-46C3-8BC5-AD701191ADBD}"/>
    <cellStyle name="Normal 4 2 6 2 3 2 5" xfId="16844" xr:uid="{5D574386-622A-4518-AF71-2749C6E6758C}"/>
    <cellStyle name="Normal 4 2 6 2 3 3" xfId="6387" xr:uid="{E3EC29E1-6B29-4691-AB1C-9E9E1E6D1FED}"/>
    <cellStyle name="Normal 4 2 6 2 3 3 2" xfId="26451" xr:uid="{EDC3EDAC-2582-499B-83E7-7013BC20D12A}"/>
    <cellStyle name="Normal 4 2 6 2 3 3 3" xfId="15956" xr:uid="{70662303-3DE4-41B2-BA67-8D3E9A6F8572}"/>
    <cellStyle name="Normal 4 2 6 2 3 4" xfId="8409" xr:uid="{BA7460BF-5E29-4C76-B10D-498E7A56FBC8}"/>
    <cellStyle name="Normal 4 2 6 2 3 4 2" xfId="18789" xr:uid="{AA8F3C40-3D91-473A-941F-906738993696}"/>
    <cellStyle name="Normal 4 2 6 2 3 5" xfId="11242" xr:uid="{895AA936-CA0C-4AD0-9B67-A23D4BBA7485}"/>
    <cellStyle name="Normal 4 2 6 2 3 5 2" xfId="21622" xr:uid="{B0D3F07F-5DD6-4BB5-8FA2-B4B5E91E4DE2}"/>
    <cellStyle name="Normal 4 2 6 2 3 6" xfId="23642" xr:uid="{FAEA117C-7D53-4795-9506-15D60D08DB14}"/>
    <cellStyle name="Normal 4 2 6 2 3 7" xfId="13886" xr:uid="{07894BF5-186F-46A5-90C3-C0E35D34DD71}"/>
    <cellStyle name="Normal 4 2 6 2 4" xfId="3327" xr:uid="{00000000-0005-0000-0000-0000F0050000}"/>
    <cellStyle name="Normal 4 2 6 2 4 2" xfId="6385" xr:uid="{1EFB95CC-F524-4CCE-B4C8-B3532779C91A}"/>
    <cellStyle name="Normal 4 2 6 2 4 2 2" xfId="27676" xr:uid="{5221F9D5-5C43-4BD8-A639-B8EAD77C4AA0}"/>
    <cellStyle name="Normal 4 2 6 2 4 2 3" xfId="15954" xr:uid="{4AA7393A-9535-46B1-AE7B-422F403D5E63}"/>
    <cellStyle name="Normal 4 2 6 2 4 3" xfId="8407" xr:uid="{BD057D78-443F-4F6A-BD3C-B805CE90C35E}"/>
    <cellStyle name="Normal 4 2 6 2 4 3 2" xfId="18787" xr:uid="{D7A8E92A-98A9-40BB-94F4-2F8B9EA5559F}"/>
    <cellStyle name="Normal 4 2 6 2 4 4" xfId="11240" xr:uid="{B77882D4-2BB8-4E51-817A-F4DFBF0C2F01}"/>
    <cellStyle name="Normal 4 2 6 2 4 4 2" xfId="21620" xr:uid="{19B015B6-C3D9-4F13-A81C-788AA33944AD}"/>
    <cellStyle name="Normal 4 2 6 2 4 5" xfId="24569" xr:uid="{9069EFC3-BB10-45D2-ACFB-9403E33DCD81}"/>
    <cellStyle name="Normal 4 2 6 2 4 6" xfId="13884" xr:uid="{4372CB72-119F-489D-BBEB-1AD6D0581791}"/>
    <cellStyle name="Normal 4 2 6 2 5" xfId="2609" xr:uid="{00000000-0005-0000-0000-0000F1050000}"/>
    <cellStyle name="Normal 4 2 6 2 5 2" xfId="5873" xr:uid="{07DD4D81-18F0-424D-AB3F-DCC8D97687DA}"/>
    <cellStyle name="Normal 4 2 6 2 5 2 2" xfId="28153" xr:uid="{0A8188F9-9BE0-4643-A3E1-78D3C7C185FA}"/>
    <cellStyle name="Normal 4 2 6 2 5 2 3" xfId="15281" xr:uid="{7DA7F9BC-5C98-4BE4-9B9A-C10CE37169CE}"/>
    <cellStyle name="Normal 4 2 6 2 5 3" xfId="7734" xr:uid="{FED3B4A8-396E-42D7-B50F-9D3B0DBCA14D}"/>
    <cellStyle name="Normal 4 2 6 2 5 3 2" xfId="18114" xr:uid="{3D2EC2C8-79D0-47C5-80A4-2811D2A4C0F5}"/>
    <cellStyle name="Normal 4 2 6 2 5 4" xfId="10567" xr:uid="{B4611E73-2207-41F3-8632-1E9574B02295}"/>
    <cellStyle name="Normal 4 2 6 2 5 4 2" xfId="20947" xr:uid="{C2CB5B8B-BB12-453B-9554-7525A2BD3805}"/>
    <cellStyle name="Normal 4 2 6 2 5 5" xfId="23499" xr:uid="{01E9226A-9A95-4F7B-B42B-1AACED1D9B86}"/>
    <cellStyle name="Normal 4 2 6 2 5 6" xfId="12997" xr:uid="{9A39D173-392B-4426-AD21-69500934C59C}"/>
    <cellStyle name="Normal 4 2 6 2 6" xfId="2360" xr:uid="{00000000-0005-0000-0000-0000EC050000}"/>
    <cellStyle name="Normal 4 2 6 2 6 2" xfId="7487" xr:uid="{36A58D09-B824-4A83-8738-F5426A950A4E}"/>
    <cellStyle name="Normal 4 2 6 2 6 2 2" xfId="17867" xr:uid="{B28F8718-5697-444D-AE82-7AF47CC92C2B}"/>
    <cellStyle name="Normal 4 2 6 2 6 3" xfId="10320" xr:uid="{3ED99E39-33F5-4F31-98CE-B9FEE95B9407}"/>
    <cellStyle name="Normal 4 2 6 2 6 3 2" xfId="20700" xr:uid="{37D94780-3B16-4555-9083-35032C5908D6}"/>
    <cellStyle name="Normal 4 2 6 2 6 4" xfId="23375" xr:uid="{1A3EA359-9DE4-4D7E-8066-FF4884B37497}"/>
    <cellStyle name="Normal 4 2 6 2 6 5" xfId="15034" xr:uid="{7F5C3E7B-8BFC-4881-9F5E-4D195B13A68F}"/>
    <cellStyle name="Normal 4 2 6 2 7" xfId="3897" xr:uid="{AA3D5DF3-B1EE-4297-AA11-BA003746AEB6}"/>
    <cellStyle name="Normal 4 2 6 2 7 2" xfId="8729" xr:uid="{53ADFC7F-9696-475D-9D78-12468888E6C4}"/>
    <cellStyle name="Normal 4 2 6 2 7 2 2" xfId="19109" xr:uid="{54C6A38B-1B82-465D-A279-513907E7CFA6}"/>
    <cellStyle name="Normal 4 2 6 2 7 3" xfId="11562" xr:uid="{6B266857-CB04-46C9-B790-0A3E49B6057C}"/>
    <cellStyle name="Normal 4 2 6 2 7 3 2" xfId="21942" xr:uid="{972EF6E0-3C28-452F-8AE8-878C81AA9467}"/>
    <cellStyle name="Normal 4 2 6 2 7 4" xfId="16276" xr:uid="{0F76F6A9-D3F2-42FB-8BF3-311F1A13DB19}"/>
    <cellStyle name="Normal 4 2 6 2 8" xfId="5268" xr:uid="{319875FB-8008-49E7-9C02-EED376AEFF7C}"/>
    <cellStyle name="Normal 4 2 6 2 8 2" xfId="14566" xr:uid="{DDF5DFE2-BAD9-4697-BDB6-C9BA65F2F991}"/>
    <cellStyle name="Normal 4 2 6 2 9" xfId="7019" xr:uid="{0F7B2D12-A05C-4F27-BE47-222BC3C4A06A}"/>
    <cellStyle name="Normal 4 2 6 2 9 2" xfId="17399" xr:uid="{CDA9802D-6A62-4039-96EA-9AB473645173}"/>
    <cellStyle name="Normal 4 2 6 3" xfId="966" xr:uid="{00000000-0005-0000-0000-000078050000}"/>
    <cellStyle name="Normal 4 2 6 3 2" xfId="3330" xr:uid="{00000000-0005-0000-0000-0000F3050000}"/>
    <cellStyle name="Normal 4 2 6 3 2 2" xfId="6388" xr:uid="{FE92993F-BAF8-4C5B-9F7C-AE05EE62D22B}"/>
    <cellStyle name="Normal 4 2 6 3 2 2 2" xfId="25676" xr:uid="{C0EE5ABE-996E-4F6B-B7AD-58B41061E466}"/>
    <cellStyle name="Normal 4 2 6 3 2 2 3" xfId="27987" xr:uid="{2F42EDBE-BC3F-4C91-BAAE-6B0948836DED}"/>
    <cellStyle name="Normal 4 2 6 3 2 2 4" xfId="15957" xr:uid="{7426F8A1-AE9F-41EA-8EA0-D58B5D52ACF8}"/>
    <cellStyle name="Normal 4 2 6 3 2 3" xfId="8410" xr:uid="{C474FC15-91E5-4D33-B0F6-A82653846DB4}"/>
    <cellStyle name="Normal 4 2 6 3 2 3 2" xfId="28907" xr:uid="{CF51905B-2ADD-40D8-A7FB-31E292C6AF88}"/>
    <cellStyle name="Normal 4 2 6 3 2 3 3" xfId="18790" xr:uid="{343A9DA3-0E4B-4C2D-9F23-ED2461D33386}"/>
    <cellStyle name="Normal 4 2 6 3 2 4" xfId="11243" xr:uid="{90FC2832-9F79-4557-BE5E-1089DDFF8350}"/>
    <cellStyle name="Normal 4 2 6 3 2 4 2" xfId="21623" xr:uid="{8DA32EF5-1CEB-4CC4-BC92-F33A8B50D9F0}"/>
    <cellStyle name="Normal 4 2 6 3 2 5" xfId="24310" xr:uid="{B6AAD285-E742-4B62-B4ED-57D839C9066F}"/>
    <cellStyle name="Normal 4 2 6 3 2 6" xfId="13887" xr:uid="{1B2BD6CC-67ED-4A93-99E0-2748B9D2A540}"/>
    <cellStyle name="Normal 4 2 6 3 3" xfId="2779" xr:uid="{00000000-0005-0000-0000-0000F4050000}"/>
    <cellStyle name="Normal 4 2 6 3 3 2" xfId="5997" xr:uid="{1684FD6E-1C2D-4B92-B5D1-821C8B9D5A9C}"/>
    <cellStyle name="Normal 4 2 6 3 3 2 2" xfId="28342" xr:uid="{7C3DF070-E185-4A69-87FA-43E27DBE019C}"/>
    <cellStyle name="Normal 4 2 6 3 3 2 3" xfId="15450" xr:uid="{77B3597A-511B-4796-85FD-53FDBEE36A9B}"/>
    <cellStyle name="Normal 4 2 6 3 3 3" xfId="7903" xr:uid="{9A99C179-EF21-47B5-92A9-F85335778B74}"/>
    <cellStyle name="Normal 4 2 6 3 3 3 2" xfId="18283" xr:uid="{82730A57-B685-428B-A2BD-50CA72A6FBD0}"/>
    <cellStyle name="Normal 4 2 6 3 3 4" xfId="10736" xr:uid="{9F70DF0B-080C-4430-B3C0-91DD352022C6}"/>
    <cellStyle name="Normal 4 2 6 3 3 4 2" xfId="21116" xr:uid="{2466BF61-16A6-4DF7-A8C3-712F105B9071}"/>
    <cellStyle name="Normal 4 2 6 3 3 5" xfId="23879" xr:uid="{8596DDE8-CBB3-4C0D-A541-2F54AE8282B1}"/>
    <cellStyle name="Normal 4 2 6 3 3 6" xfId="13234" xr:uid="{21DE1455-38A9-4019-B32C-08D8109886B2}"/>
    <cellStyle name="Normal 4 2 6 3 4" xfId="4188" xr:uid="{40606041-DA8B-4377-AA3C-F2C00702F787}"/>
    <cellStyle name="Normal 4 2 6 3 4 2" xfId="8960" xr:uid="{C66EE141-AE82-434F-B65F-361BAD69F1E6}"/>
    <cellStyle name="Normal 4 2 6 3 4 2 2" xfId="29046" xr:uid="{9382D94B-DCB1-4011-9176-F3AC01C961F4}"/>
    <cellStyle name="Normal 4 2 6 3 4 2 3" xfId="19340" xr:uid="{23366CE6-989D-4451-AD99-E1CAB3D4CF0C}"/>
    <cellStyle name="Normal 4 2 6 3 4 3" xfId="11793" xr:uid="{6C6B874E-6267-4F5F-86D1-6C14266CB4C3}"/>
    <cellStyle name="Normal 4 2 6 3 4 3 2" xfId="22173" xr:uid="{C33C7272-BA02-473F-9F73-3E5525316369}"/>
    <cellStyle name="Normal 4 2 6 3 4 4" xfId="24915" xr:uid="{D1A430FD-F708-4F93-8B88-EB63EA560D80}"/>
    <cellStyle name="Normal 4 2 6 3 4 5" xfId="16507" xr:uid="{8609A487-7754-4F40-89C8-88528592A204}"/>
    <cellStyle name="Normal 4 2 6 3 5" xfId="5270" xr:uid="{584CF36E-63D8-4E1F-B462-50FA7D66AD92}"/>
    <cellStyle name="Normal 4 2 6 3 5 2" xfId="25935" xr:uid="{26C2E12F-6534-4FBA-A1C8-87642CD37059}"/>
    <cellStyle name="Normal 4 2 6 3 5 3" xfId="14568" xr:uid="{3B8A09C0-1692-46C5-96B7-FE928EDDD8A3}"/>
    <cellStyle name="Normal 4 2 6 3 6" xfId="7021" xr:uid="{B44D897B-9503-442F-886D-E558BAF987A4}"/>
    <cellStyle name="Normal 4 2 6 3 6 2" xfId="17401" xr:uid="{03DB9A1F-E3DC-424B-8835-C0B872E74A93}"/>
    <cellStyle name="Normal 4 2 6 3 7" xfId="9854" xr:uid="{A24C2DCE-6D31-4069-BE85-1EABC0836247}"/>
    <cellStyle name="Normal 4 2 6 3 7 2" xfId="20234" xr:uid="{16F25DB6-6C13-48F7-8EEF-F305CFA7EA75}"/>
    <cellStyle name="Normal 4 2 6 3 8" xfId="23277" xr:uid="{53F1ADCD-A2B6-443C-90D0-30C7F86D4AF5}"/>
    <cellStyle name="Normal 4 2 6 3 9" xfId="12752" xr:uid="{004352A9-0DBB-4201-B860-3A2496E83A61}"/>
    <cellStyle name="Normal 4 2 6 4" xfId="967" xr:uid="{00000000-0005-0000-0000-000079050000}"/>
    <cellStyle name="Normal 4 2 6 4 2" xfId="4526" xr:uid="{DED110EA-4FF8-44EC-81CD-282E94001006}"/>
    <cellStyle name="Normal 4 2 6 4 2 2" xfId="9298" xr:uid="{0DA1CCB9-C711-4155-A334-3C6A56E58164}"/>
    <cellStyle name="Normal 4 2 6 4 2 2 2" xfId="29277" xr:uid="{B90B2C4E-6921-4B87-9274-42B9C74AD2DF}"/>
    <cellStyle name="Normal 4 2 6 4 2 2 3" xfId="19678" xr:uid="{5D0EEA66-234D-4E46-AE98-B416CEAB992B}"/>
    <cellStyle name="Normal 4 2 6 4 2 3" xfId="12131" xr:uid="{24F307D8-4CC8-4225-993F-EB795795E782}"/>
    <cellStyle name="Normal 4 2 6 4 2 3 2" xfId="22511" xr:uid="{BFF4A2C3-5869-44F5-8885-D70070B4C538}"/>
    <cellStyle name="Normal 4 2 6 4 2 4" xfId="25432" xr:uid="{A49B63E4-FA31-42C2-BDFB-FC8FAB4DB1DA}"/>
    <cellStyle name="Normal 4 2 6 4 2 5" xfId="16845" xr:uid="{151BECC0-F259-4535-9B23-B11A73E29759}"/>
    <cellStyle name="Normal 4 2 6 4 3" xfId="5271" xr:uid="{030FAB88-72EC-442A-B69B-959D39BD510A}"/>
    <cellStyle name="Normal 4 2 6 4 3 2" xfId="28015" xr:uid="{940E6B7D-174B-42BA-9111-E86BD89D0A21}"/>
    <cellStyle name="Normal 4 2 6 4 3 3" xfId="14569" xr:uid="{7709087C-7763-4E58-9AF2-9BFC0C3F1F94}"/>
    <cellStyle name="Normal 4 2 6 4 4" xfId="7022" xr:uid="{6C011319-2626-4F1A-923C-913F15298D48}"/>
    <cellStyle name="Normal 4 2 6 4 4 2" xfId="17402" xr:uid="{9A48E7CE-7C90-447D-874F-D9D1D8BC9CEC}"/>
    <cellStyle name="Normal 4 2 6 4 5" xfId="9855" xr:uid="{4AC0B897-9F0B-4935-9EE5-C071DBF6BAB3}"/>
    <cellStyle name="Normal 4 2 6 4 5 2" xfId="20235" xr:uid="{E84A4B4A-75CD-4A59-B7DF-5D11CA0F2256}"/>
    <cellStyle name="Normal 4 2 6 4 6" xfId="23675" xr:uid="{E2572290-DD8A-4041-88A8-76E5A43C2C3E}"/>
    <cellStyle name="Normal 4 2 6 4 7" xfId="13888" xr:uid="{FDD0F8A3-0BCC-477E-BBAD-878A7FAEB041}"/>
    <cellStyle name="Normal 4 2 6 5" xfId="2934" xr:uid="{00000000-0005-0000-0000-0000F6050000}"/>
    <cellStyle name="Normal 4 2 6 5 2" xfId="6114" xr:uid="{49FD57F7-0D14-41A4-BB9A-FD686BE73B14}"/>
    <cellStyle name="Normal 4 2 6 5 2 2" xfId="25665" xr:uid="{9617A641-5376-4873-B334-0A18ACE25AF7}"/>
    <cellStyle name="Normal 4 2 6 5 2 3" xfId="26828" xr:uid="{486B707A-D64E-4F41-991E-646BFC4E3308}"/>
    <cellStyle name="Normal 4 2 6 5 2 4" xfId="15592" xr:uid="{7BC0E760-E082-469C-B346-2F2688DE3869}"/>
    <cellStyle name="Normal 4 2 6 5 3" xfId="8045" xr:uid="{04086D41-E9AD-40AE-BF3A-BADDAEFD08AE}"/>
    <cellStyle name="Normal 4 2 6 5 3 2" xfId="28752" xr:uid="{070C6FAE-E5E7-403F-BD1E-5634967E85B2}"/>
    <cellStyle name="Normal 4 2 6 5 3 3" xfId="18425" xr:uid="{0FD652B7-BF6E-46EC-AE54-2D00C96B8C57}"/>
    <cellStyle name="Normal 4 2 6 5 4" xfId="10878" xr:uid="{833C2923-73FE-445C-A9CB-EDDC2620A496}"/>
    <cellStyle name="Normal 4 2 6 5 4 2" xfId="21258" xr:uid="{3822B3BA-483E-493F-9034-8BC640CD0A99}"/>
    <cellStyle name="Normal 4 2 6 5 5" xfId="23174" xr:uid="{6E0C4EA4-0CE7-4116-B59E-5195228600A9}"/>
    <cellStyle name="Normal 4 2 6 5 6" xfId="13450" xr:uid="{99AC9C3F-479A-4003-A88D-B5EC02EAB443}"/>
    <cellStyle name="Normal 4 2 6 6" xfId="2446" xr:uid="{00000000-0005-0000-0000-0000F7050000}"/>
    <cellStyle name="Normal 4 2 6 6 2" xfId="5740" xr:uid="{E78AD926-4D52-4521-A7B9-95BD7DBAD383}"/>
    <cellStyle name="Normal 4 2 6 6 2 2" xfId="27909" xr:uid="{A90D7833-AFF6-4E69-9896-A39DF4AE1AE7}"/>
    <cellStyle name="Normal 4 2 6 6 2 3" xfId="15118" xr:uid="{2616915A-7E35-44F3-9F82-326B14B23196}"/>
    <cellStyle name="Normal 4 2 6 6 3" xfId="7571" xr:uid="{E02D6971-BBD4-4B48-851B-BCCDE6302B70}"/>
    <cellStyle name="Normal 4 2 6 6 3 2" xfId="17951" xr:uid="{1C7BCFD2-81D3-417A-A632-8DD7D1A65E82}"/>
    <cellStyle name="Normal 4 2 6 6 4" xfId="10404" xr:uid="{ECFF3D03-DFA7-4425-A720-F403C59C6701}"/>
    <cellStyle name="Normal 4 2 6 6 4 2" xfId="20784" xr:uid="{99A73FA3-7F73-437D-8071-4F5B3A3C8AF7}"/>
    <cellStyle name="Normal 4 2 6 6 5" xfId="23435" xr:uid="{37C8720F-BA41-4E79-99AA-D6470235F8D2}"/>
    <cellStyle name="Normal 4 2 6 6 6" xfId="12834" xr:uid="{570C49A3-FAF4-495A-8892-2CC6AD9653A7}"/>
    <cellStyle name="Normal 4 2 6 7" xfId="2200" xr:uid="{00000000-0005-0000-0000-0000EB050000}"/>
    <cellStyle name="Normal 4 2 6 7 2" xfId="7327" xr:uid="{EBE469A9-310C-4141-944D-1CC1B26602A5}"/>
    <cellStyle name="Normal 4 2 6 7 2 2" xfId="17707" xr:uid="{1B9B7FBB-2472-47EE-AF99-0BCDBA0F2444}"/>
    <cellStyle name="Normal 4 2 6 7 3" xfId="10160" xr:uid="{0FF57B05-FD99-4351-97BE-855AEFD9ED1D}"/>
    <cellStyle name="Normal 4 2 6 7 3 2" xfId="20540" xr:uid="{4BB541D0-49FA-4AB4-92D3-9EE0782C903D}"/>
    <cellStyle name="Normal 4 2 6 7 4" xfId="25072" xr:uid="{C021C09F-3E96-449F-BFCD-20D6CB46C1A5}"/>
    <cellStyle name="Normal 4 2 6 7 5" xfId="14874" xr:uid="{91C5B66E-C397-486B-A351-7B86C9C2CEA2}"/>
    <cellStyle name="Normal 4 2 6 8" xfId="3981" xr:uid="{39E719C9-56D6-454A-BB9F-E7BC7A19B069}"/>
    <cellStyle name="Normal 4 2 6 8 2" xfId="8805" xr:uid="{18AFC519-0509-452D-8D8A-E81B6F817390}"/>
    <cellStyle name="Normal 4 2 6 8 2 2" xfId="19185" xr:uid="{81B46A5A-09ED-45DA-A568-F500B1B04E8D}"/>
    <cellStyle name="Normal 4 2 6 8 3" xfId="11638" xr:uid="{5810BEEF-9E1E-42DF-91A4-FCAFB5433636}"/>
    <cellStyle name="Normal 4 2 6 8 3 2" xfId="22018" xr:uid="{F7A5AD6D-91FB-4763-B22A-F3CC08EE0549}"/>
    <cellStyle name="Normal 4 2 6 8 4" xfId="16352" xr:uid="{59D4C8B2-18FC-4EB9-943C-77A8A3AF0FF2}"/>
    <cellStyle name="Normal 4 2 6 9" xfId="5267" xr:uid="{2CC65B87-FEB3-4BEB-BE29-375ED386E1E2}"/>
    <cellStyle name="Normal 4 2 6 9 2" xfId="14565" xr:uid="{65D57A87-172B-4717-93B8-77D04244D815}"/>
    <cellStyle name="Normal 4 2 7" xfId="968" xr:uid="{00000000-0005-0000-0000-00007A050000}"/>
    <cellStyle name="Normal 4 2 7 10" xfId="7023" xr:uid="{C75AEBD9-7B22-4650-B68F-FC6B3EC006A0}"/>
    <cellStyle name="Normal 4 2 7 10 2" xfId="17403" xr:uid="{87CEF99F-4E84-4987-AC5A-6617EE727F05}"/>
    <cellStyle name="Normal 4 2 7 11" xfId="9856" xr:uid="{DD7630E6-64D9-45F8-BAA3-1C33580C3CC4}"/>
    <cellStyle name="Normal 4 2 7 11 2" xfId="20236" xr:uid="{2914F869-D008-4CB9-978A-74E781FD64FE}"/>
    <cellStyle name="Normal 4 2 7 12" xfId="23945" xr:uid="{EA3501E9-9971-4DAE-8CC0-9B7F32512BE8}"/>
    <cellStyle name="Normal 4 2 7 13" xfId="12494" xr:uid="{272FD9C3-2939-41EC-936A-6EFD742FF676}"/>
    <cellStyle name="Normal 4 2 7 2" xfId="969" xr:uid="{00000000-0005-0000-0000-00007B050000}"/>
    <cellStyle name="Normal 4 2 7 2 10" xfId="9857" xr:uid="{9B1E82FD-5E66-4F20-A2F0-EA31C6173BC7}"/>
    <cellStyle name="Normal 4 2 7 2 10 2" xfId="20237" xr:uid="{CDA7754F-4E62-4B5E-ACDC-34F9341A588E}"/>
    <cellStyle name="Normal 4 2 7 2 11" xfId="23334" xr:uid="{C8EDA597-C8F0-40E0-A26F-E41264E8DF50}"/>
    <cellStyle name="Normal 4 2 7 2 12" xfId="12595" xr:uid="{4FC3BA18-ABA9-4F00-9F2B-682E5BCFE915}"/>
    <cellStyle name="Normal 4 2 7 2 2" xfId="970" xr:uid="{00000000-0005-0000-0000-00007C050000}"/>
    <cellStyle name="Normal 4 2 7 2 2 2" xfId="3332" xr:uid="{00000000-0005-0000-0000-0000FB050000}"/>
    <cellStyle name="Normal 4 2 7 2 2 2 2" xfId="6390" xr:uid="{A104640B-11BD-4307-BACA-F462E8B05409}"/>
    <cellStyle name="Normal 4 2 7 2 2 2 2 2" xfId="27727" xr:uid="{538036BB-6F49-4B5A-84C5-6ECF941CE508}"/>
    <cellStyle name="Normal 4 2 7 2 2 2 2 3" xfId="28150" xr:uid="{CEC9637F-0D22-4ED5-AFD2-B7FD4F6F8D4F}"/>
    <cellStyle name="Normal 4 2 7 2 2 2 2 4" xfId="15959" xr:uid="{A2981CF7-3FE6-48D9-ACFC-DC1AF20C26CD}"/>
    <cellStyle name="Normal 4 2 7 2 2 2 3" xfId="8412" xr:uid="{76B45A79-A86F-4FDF-88DF-BD113CF49B1F}"/>
    <cellStyle name="Normal 4 2 7 2 2 2 3 2" xfId="28908" xr:uid="{6A21A0C9-778A-41D3-A142-0869BA7FE5AB}"/>
    <cellStyle name="Normal 4 2 7 2 2 2 3 3" xfId="18792" xr:uid="{8D161002-90FE-4100-A6C9-D02BC4700E68}"/>
    <cellStyle name="Normal 4 2 7 2 2 2 4" xfId="11245" xr:uid="{88C8BC9F-1286-4DEA-895C-BDF3D493CA6A}"/>
    <cellStyle name="Normal 4 2 7 2 2 2 4 2" xfId="21625" xr:uid="{9B01512E-6756-409F-80A5-11331296626B}"/>
    <cellStyle name="Normal 4 2 7 2 2 2 5" xfId="23508" xr:uid="{515FCD7A-96F3-4928-AF9E-7936EDFDB442}"/>
    <cellStyle name="Normal 4 2 7 2 2 2 6" xfId="13890" xr:uid="{5C584651-4D2E-4164-840F-CBB3F2363E79}"/>
    <cellStyle name="Normal 4 2 7 2 2 3" xfId="4337" xr:uid="{A2F0346D-0964-4489-AF9A-98C76D704BA2}"/>
    <cellStyle name="Normal 4 2 7 2 2 3 2" xfId="9109" xr:uid="{0CBE516C-84E1-4BA7-82F7-74CD1B506B4D}"/>
    <cellStyle name="Normal 4 2 7 2 2 3 2 2" xfId="29152" xr:uid="{FCA1CA00-3E69-4FEC-B15C-28A1C0FBA569}"/>
    <cellStyle name="Normal 4 2 7 2 2 3 2 3" xfId="19489" xr:uid="{F3510842-5E75-4AA4-ACED-6DCBEF17394C}"/>
    <cellStyle name="Normal 4 2 7 2 2 3 3" xfId="11942" xr:uid="{CBC68661-EB31-45DB-AA6D-FDF871813ED8}"/>
    <cellStyle name="Normal 4 2 7 2 2 3 3 2" xfId="22322" xr:uid="{EC4EDDC2-1E88-46F3-B002-8553D44B8F4D}"/>
    <cellStyle name="Normal 4 2 7 2 2 3 4" xfId="24291" xr:uid="{E6583185-FB7E-4BF1-A4F8-BE5929EDEE2F}"/>
    <cellStyle name="Normal 4 2 7 2 2 3 5" xfId="16656" xr:uid="{6380045C-725D-495C-8C15-E83B6E688C2F}"/>
    <cellStyle name="Normal 4 2 7 2 2 4" xfId="5274" xr:uid="{CF2F36A8-4210-46F0-AEF4-C136B3BC60D2}"/>
    <cellStyle name="Normal 4 2 7 2 2 4 2" xfId="26858" xr:uid="{44C835BE-4E5C-4EFB-B161-4A7B3A6435B3}"/>
    <cellStyle name="Normal 4 2 7 2 2 4 3" xfId="14572" xr:uid="{2B704AB7-BF60-4CD9-80D1-B23DB9D717E9}"/>
    <cellStyle name="Normal 4 2 7 2 2 5" xfId="7025" xr:uid="{67B594AD-469D-4118-80E6-64E604FD07BB}"/>
    <cellStyle name="Normal 4 2 7 2 2 5 2" xfId="17405" xr:uid="{F2DD9EA1-BE8D-4470-B982-6C580029D30A}"/>
    <cellStyle name="Normal 4 2 7 2 2 6" xfId="9858" xr:uid="{6A5DB13C-3DFB-4216-A525-675D4274090C}"/>
    <cellStyle name="Normal 4 2 7 2 2 6 2" xfId="20238" xr:uid="{237421BF-F932-4FFF-AB38-6B092A3E3278}"/>
    <cellStyle name="Normal 4 2 7 2 2 7" xfId="23367" xr:uid="{5144D789-F1E1-4F92-B0B6-1A55B20AE894}"/>
    <cellStyle name="Normal 4 2 7 2 2 8" xfId="13237" xr:uid="{814A08A0-E839-4E7D-857B-9695706BF099}"/>
    <cellStyle name="Normal 4 2 7 2 3" xfId="3333" xr:uid="{00000000-0005-0000-0000-0000FC050000}"/>
    <cellStyle name="Normal 4 2 7 2 3 2" xfId="4527" xr:uid="{113E0108-CA11-426D-A7AE-4C0788D53CB6}"/>
    <cellStyle name="Normal 4 2 7 2 3 2 2" xfId="9299" xr:uid="{0BFB295B-C3F7-4F36-86D6-CBDBA07D92B4}"/>
    <cellStyle name="Normal 4 2 7 2 3 2 2 2" xfId="29278" xr:uid="{39582063-3B8C-4E67-9507-ADA9A0C73728}"/>
    <cellStyle name="Normal 4 2 7 2 3 2 2 3" xfId="19679" xr:uid="{ADBD3F24-B1B1-4250-89F9-F5C959B05EFB}"/>
    <cellStyle name="Normal 4 2 7 2 3 2 3" xfId="12132" xr:uid="{1222DCB9-48E2-4AA9-842E-5EF1B5E119F0}"/>
    <cellStyle name="Normal 4 2 7 2 3 2 3 2" xfId="22512" xr:uid="{FE61A86C-E855-49B0-8C22-5164BF01611A}"/>
    <cellStyle name="Normal 4 2 7 2 3 2 4" xfId="24369" xr:uid="{34139AB0-1605-4A00-8935-FE283338C7CC}"/>
    <cellStyle name="Normal 4 2 7 2 3 2 5" xfId="16846" xr:uid="{7892A2B9-A497-431C-A7D0-1FF51ECDCB89}"/>
    <cellStyle name="Normal 4 2 7 2 3 3" xfId="6391" xr:uid="{24005D36-6C58-4A2A-AC91-27423652490B}"/>
    <cellStyle name="Normal 4 2 7 2 3 3 2" xfId="26921" xr:uid="{9FE2913F-4DF2-45FF-AA04-A1B4D2E9EA23}"/>
    <cellStyle name="Normal 4 2 7 2 3 3 3" xfId="15960" xr:uid="{0E2461BA-E4A1-420E-9D22-2B797902385B}"/>
    <cellStyle name="Normal 4 2 7 2 3 4" xfId="8413" xr:uid="{EF939839-3CEB-4523-8745-D961CA6A0D8D}"/>
    <cellStyle name="Normal 4 2 7 2 3 4 2" xfId="18793" xr:uid="{A96BBD39-090B-488A-894B-9326A5CCA39E}"/>
    <cellStyle name="Normal 4 2 7 2 3 5" xfId="11246" xr:uid="{C9992B36-10B0-4ED1-8DDD-7BF4ED461CBC}"/>
    <cellStyle name="Normal 4 2 7 2 3 5 2" xfId="21626" xr:uid="{394874BC-F433-4BF5-BD59-6F5C02316855}"/>
    <cellStyle name="Normal 4 2 7 2 3 6" xfId="24971" xr:uid="{C1B4319E-1D3B-4F63-AE06-22BBEEEA9372}"/>
    <cellStyle name="Normal 4 2 7 2 3 7" xfId="13891" xr:uid="{92B057E0-91C3-4B1B-B171-94837575EFAD}"/>
    <cellStyle name="Normal 4 2 7 2 4" xfId="3331" xr:uid="{00000000-0005-0000-0000-0000FD050000}"/>
    <cellStyle name="Normal 4 2 7 2 4 2" xfId="6389" xr:uid="{111BF01C-1114-4917-AD87-FB5B2FE55A85}"/>
    <cellStyle name="Normal 4 2 7 2 4 2 2" xfId="28653" xr:uid="{B7FA4BFC-8DF5-4D39-98F2-1F99C9FA3540}"/>
    <cellStyle name="Normal 4 2 7 2 4 2 3" xfId="15958" xr:uid="{E123A4F9-E181-44DD-B24C-B0952899D43E}"/>
    <cellStyle name="Normal 4 2 7 2 4 3" xfId="8411" xr:uid="{B30E7EE4-CD91-4910-83EA-305F60F8FAFD}"/>
    <cellStyle name="Normal 4 2 7 2 4 3 2" xfId="18791" xr:uid="{D21EB055-EE75-4725-A2C2-169E92B31C0B}"/>
    <cellStyle name="Normal 4 2 7 2 4 4" xfId="11244" xr:uid="{F76FAE72-67FD-4B53-B162-C0300C65DF8F}"/>
    <cellStyle name="Normal 4 2 7 2 4 4 2" xfId="21624" xr:uid="{C3CEF82F-8E1C-483A-B617-9BBE836DCB9A}"/>
    <cellStyle name="Normal 4 2 7 2 4 5" xfId="22914" xr:uid="{A524EB65-2F3D-4896-91AB-2D00C4E7B88E}"/>
    <cellStyle name="Normal 4 2 7 2 4 6" xfId="13889" xr:uid="{FA41583B-3916-4931-BB11-0693536E74F3}"/>
    <cellStyle name="Normal 4 2 7 2 5" xfId="2657" xr:uid="{00000000-0005-0000-0000-0000FE050000}"/>
    <cellStyle name="Normal 4 2 7 2 5 2" xfId="5917" xr:uid="{0B8E98C4-A267-4536-882E-A4447A842A72}"/>
    <cellStyle name="Normal 4 2 7 2 5 2 2" xfId="28523" xr:uid="{B360D795-95FD-463C-9900-756996F4A2B5}"/>
    <cellStyle name="Normal 4 2 7 2 5 2 3" xfId="15329" xr:uid="{74AE6123-61E8-4FD5-ADF8-771B47BB86F2}"/>
    <cellStyle name="Normal 4 2 7 2 5 3" xfId="7782" xr:uid="{34AB58B6-C80F-4279-9365-4E2AAAFAD3DC}"/>
    <cellStyle name="Normal 4 2 7 2 5 3 2" xfId="18162" xr:uid="{1E982559-A11B-4DF8-899E-505850C975CD}"/>
    <cellStyle name="Normal 4 2 7 2 5 4" xfId="10615" xr:uid="{D7B3D5ED-EF51-4FF0-A314-EE0A11BF7CCE}"/>
    <cellStyle name="Normal 4 2 7 2 5 4 2" xfId="20995" xr:uid="{DB13A2EA-6374-421D-984E-7992E4D06FE6}"/>
    <cellStyle name="Normal 4 2 7 2 5 5" xfId="23325" xr:uid="{7140C098-BC0D-4672-B2B9-EE4625B52432}"/>
    <cellStyle name="Normal 4 2 7 2 5 6" xfId="13059" xr:uid="{5131B977-8762-4AD2-B136-13B11C91F4DB}"/>
    <cellStyle name="Normal 4 2 7 2 6" xfId="2361" xr:uid="{00000000-0005-0000-0000-0000F9050000}"/>
    <cellStyle name="Normal 4 2 7 2 6 2" xfId="7488" xr:uid="{6D14173A-43EB-49FA-8F83-F337B32B1E9C}"/>
    <cellStyle name="Normal 4 2 7 2 6 2 2" xfId="17868" xr:uid="{E4CB5BC6-FF96-4E57-95EA-5649002034A5}"/>
    <cellStyle name="Normal 4 2 7 2 6 3" xfId="10321" xr:uid="{072E85DB-784C-42A4-B9B3-6D28478D462C}"/>
    <cellStyle name="Normal 4 2 7 2 6 3 2" xfId="20701" xr:uid="{97AF1658-E4E3-4AB0-B9D6-BF6C3B1E1215}"/>
    <cellStyle name="Normal 4 2 7 2 6 4" xfId="23978" xr:uid="{7E8A1A54-5878-43CD-AFD2-E284B8365121}"/>
    <cellStyle name="Normal 4 2 7 2 6 5" xfId="15035" xr:uid="{880158E5-203E-48BE-BEEE-0FCB4F074F6F}"/>
    <cellStyle name="Normal 4 2 7 2 7" xfId="3898" xr:uid="{95B3FED8-33A7-4EE0-B147-F06D67130D62}"/>
    <cellStyle name="Normal 4 2 7 2 7 2" xfId="8730" xr:uid="{9F10AB3E-B78D-4030-986E-CBE8C079A842}"/>
    <cellStyle name="Normal 4 2 7 2 7 2 2" xfId="19110" xr:uid="{F1A858DD-C3DB-4077-B8BF-B36DF118D961}"/>
    <cellStyle name="Normal 4 2 7 2 7 3" xfId="11563" xr:uid="{EB48044C-321E-41BB-B7B5-229AF60CC36C}"/>
    <cellStyle name="Normal 4 2 7 2 7 3 2" xfId="21943" xr:uid="{358D9FE7-445A-4896-A7EE-AA20328B1EEE}"/>
    <cellStyle name="Normal 4 2 7 2 7 4" xfId="16277" xr:uid="{13C88D2F-287E-4A14-B313-C8CA6C86FF4D}"/>
    <cellStyle name="Normal 4 2 7 2 8" xfId="5273" xr:uid="{237905E0-C648-4B61-B7E0-EC5463F82D93}"/>
    <cellStyle name="Normal 4 2 7 2 8 2" xfId="14571" xr:uid="{05B823AA-78FD-4DE9-BEEE-402DE116742F}"/>
    <cellStyle name="Normal 4 2 7 2 9" xfId="7024" xr:uid="{48F952B1-AD2A-4E5D-8EA9-E2F952458A23}"/>
    <cellStyle name="Normal 4 2 7 2 9 2" xfId="17404" xr:uid="{094EAE94-18DC-4BC2-864D-753A9ACBD085}"/>
    <cellStyle name="Normal 4 2 7 3" xfId="971" xr:uid="{00000000-0005-0000-0000-00007D050000}"/>
    <cellStyle name="Normal 4 2 7 3 2" xfId="3334" xr:uid="{00000000-0005-0000-0000-000000060000}"/>
    <cellStyle name="Normal 4 2 7 3 2 2" xfId="6392" xr:uid="{6894B5CC-A9EF-4A60-BDE9-95263FC21D97}"/>
    <cellStyle name="Normal 4 2 7 3 2 2 2" xfId="24618" xr:uid="{5E855E91-9205-4EEA-A6EF-2EDDC6D19AEC}"/>
    <cellStyle name="Normal 4 2 7 3 2 2 3" xfId="28410" xr:uid="{20943430-55D3-462E-BC2F-75B8BB4DA39D}"/>
    <cellStyle name="Normal 4 2 7 3 2 2 4" xfId="15961" xr:uid="{A624F227-6BF0-4751-A735-E610CB4161D9}"/>
    <cellStyle name="Normal 4 2 7 3 2 3" xfId="8414" xr:uid="{F49FB817-3E57-46EA-82E0-F65264ECE60D}"/>
    <cellStyle name="Normal 4 2 7 3 2 3 2" xfId="28909" xr:uid="{C67EA1F7-CEAB-40B8-B20E-1D6E5080FF91}"/>
    <cellStyle name="Normal 4 2 7 3 2 3 3" xfId="18794" xr:uid="{4373D8BB-E58E-429B-A6EE-2F8F0C677499}"/>
    <cellStyle name="Normal 4 2 7 3 2 4" xfId="11247" xr:uid="{94D54862-EBCD-4AB4-994D-2B7E41C49496}"/>
    <cellStyle name="Normal 4 2 7 3 2 4 2" xfId="21627" xr:uid="{83B10924-4B83-4D1E-A513-05EBC9E74FBE}"/>
    <cellStyle name="Normal 4 2 7 3 2 5" xfId="23539" xr:uid="{35D40B51-041E-45E9-826C-55A1A9E1D1AD}"/>
    <cellStyle name="Normal 4 2 7 3 2 6" xfId="13892" xr:uid="{59EEE289-60C0-4CE9-AD10-F17BDF93D2B8}"/>
    <cellStyle name="Normal 4 2 7 3 3" xfId="2780" xr:uid="{00000000-0005-0000-0000-000001060000}"/>
    <cellStyle name="Normal 4 2 7 3 3 2" xfId="5998" xr:uid="{862657B4-C8A8-4485-AD9D-2E02B17136BA}"/>
    <cellStyle name="Normal 4 2 7 3 3 2 2" xfId="26446" xr:uid="{2BD4EA99-7000-4956-8F32-99348924CBDE}"/>
    <cellStyle name="Normal 4 2 7 3 3 2 3" xfId="15451" xr:uid="{7EB9AA54-6740-4350-8021-517A5B053727}"/>
    <cellStyle name="Normal 4 2 7 3 3 3" xfId="7904" xr:uid="{561FFBA7-0444-4BE1-A885-359AA0311B2A}"/>
    <cellStyle name="Normal 4 2 7 3 3 3 2" xfId="18284" xr:uid="{FC06019D-4AA8-44CB-AE39-E5C0BEA226EB}"/>
    <cellStyle name="Normal 4 2 7 3 3 4" xfId="10737" xr:uid="{4AECFF8A-6016-43FA-BDF8-CE807158EFA1}"/>
    <cellStyle name="Normal 4 2 7 3 3 4 2" xfId="21117" xr:uid="{1270DBE3-E6EE-4E4C-AF01-1B829F41CC24}"/>
    <cellStyle name="Normal 4 2 7 3 3 5" xfId="23865" xr:uid="{5F4B6C36-E53B-4916-B805-5DDA1C345929}"/>
    <cellStyle name="Normal 4 2 7 3 3 6" xfId="13236" xr:uid="{AF5EC30D-9029-4B11-A9CD-FBECBFF08BFB}"/>
    <cellStyle name="Normal 4 2 7 3 4" xfId="4189" xr:uid="{EE098A8E-BB8D-44E9-98A5-A8DCD7678D57}"/>
    <cellStyle name="Normal 4 2 7 3 4 2" xfId="8961" xr:uid="{6D043502-6E4C-4B0F-87E4-A2DD1FC9E754}"/>
    <cellStyle name="Normal 4 2 7 3 4 2 2" xfId="29047" xr:uid="{1F7E944F-324A-4193-8BB1-22B01FABCC39}"/>
    <cellStyle name="Normal 4 2 7 3 4 2 3" xfId="19341" xr:uid="{C05A1BEC-8249-4BD2-BCD5-417BABEB63CD}"/>
    <cellStyle name="Normal 4 2 7 3 4 3" xfId="11794" xr:uid="{89D4EB9E-A9AC-4A1D-8027-0C3EC3B29DE1}"/>
    <cellStyle name="Normal 4 2 7 3 4 3 2" xfId="22174" xr:uid="{BDF2FB53-3E3B-4EA3-BE85-D79FD0004FA2}"/>
    <cellStyle name="Normal 4 2 7 3 4 4" xfId="24009" xr:uid="{DCAF9AA8-B18D-4E10-9745-AAFD5B1F7DE0}"/>
    <cellStyle name="Normal 4 2 7 3 4 5" xfId="16508" xr:uid="{A3F04144-E344-4A3A-BB98-1F3C830D127F}"/>
    <cellStyle name="Normal 4 2 7 3 5" xfId="5275" xr:uid="{A8E8EAA8-488D-4AC8-B651-AA208792813B}"/>
    <cellStyle name="Normal 4 2 7 3 5 2" xfId="27538" xr:uid="{C9D662AF-980D-43AF-BA91-F77D209B3D77}"/>
    <cellStyle name="Normal 4 2 7 3 5 3" xfId="14573" xr:uid="{9E0F34C7-04E4-4686-9E4C-C7AABA552520}"/>
    <cellStyle name="Normal 4 2 7 3 6" xfId="7026" xr:uid="{7101569A-1C52-4460-BE75-A60726303EEF}"/>
    <cellStyle name="Normal 4 2 7 3 6 2" xfId="17406" xr:uid="{73635458-58A4-4D2A-ADCA-702B8E38EC46}"/>
    <cellStyle name="Normal 4 2 7 3 7" xfId="9859" xr:uid="{5A92F21F-822C-4C88-8BEA-8D714C64FC1F}"/>
    <cellStyle name="Normal 4 2 7 3 7 2" xfId="20239" xr:uid="{C911BBDC-5203-4D2A-8C89-901D5AF5BED9}"/>
    <cellStyle name="Normal 4 2 7 3 8" xfId="25455" xr:uid="{90304659-5AF2-40EA-8466-8A49D787F88E}"/>
    <cellStyle name="Normal 4 2 7 3 9" xfId="12753" xr:uid="{67BD0219-01D4-4407-BD68-97C2F796C297}"/>
    <cellStyle name="Normal 4 2 7 4" xfId="972" xr:uid="{00000000-0005-0000-0000-00007E050000}"/>
    <cellStyle name="Normal 4 2 7 4 2" xfId="4528" xr:uid="{1E03E791-A4F0-4FB5-93A5-7A859C73DCFD}"/>
    <cellStyle name="Normal 4 2 7 4 2 2" xfId="9300" xr:uid="{43907C58-C7A7-48A0-B170-8259FB5E8ACB}"/>
    <cellStyle name="Normal 4 2 7 4 2 2 2" xfId="29279" xr:uid="{139B9E3C-FA64-4957-A942-870D28718899}"/>
    <cellStyle name="Normal 4 2 7 4 2 2 3" xfId="19680" xr:uid="{7FF9FCA9-5DAF-4A37-8A8B-FE7CAD87B57C}"/>
    <cellStyle name="Normal 4 2 7 4 2 3" xfId="12133" xr:uid="{2300D057-5705-4915-9AB1-A036255FD8A3}"/>
    <cellStyle name="Normal 4 2 7 4 2 3 2" xfId="22513" xr:uid="{EF00A232-1983-45C7-99C1-25BCFF2E7EE2}"/>
    <cellStyle name="Normal 4 2 7 4 2 4" xfId="23564" xr:uid="{BD0EB80D-CB65-46D1-B51A-AA6D713E4E69}"/>
    <cellStyle name="Normal 4 2 7 4 2 5" xfId="16847" xr:uid="{82CA5815-F667-49B8-B966-4215EB8CC32D}"/>
    <cellStyle name="Normal 4 2 7 4 3" xfId="5276" xr:uid="{22659D20-DD1F-4B09-B732-A690D86AD939}"/>
    <cellStyle name="Normal 4 2 7 4 3 2" xfId="27682" xr:uid="{7C8346FC-C56E-452B-845C-60471E2ECAC1}"/>
    <cellStyle name="Normal 4 2 7 4 3 3" xfId="14574" xr:uid="{1AC289DB-6F21-4F7A-BC7E-6DBEDD1998F8}"/>
    <cellStyle name="Normal 4 2 7 4 4" xfId="7027" xr:uid="{8416F650-4C2F-4026-8F20-CE8F217DFC58}"/>
    <cellStyle name="Normal 4 2 7 4 4 2" xfId="17407" xr:uid="{D9805223-DFCB-457D-A67F-E58230512B5E}"/>
    <cellStyle name="Normal 4 2 7 4 5" xfId="9860" xr:uid="{A724B2CB-7BED-4B8C-96C2-AD817E70DCBE}"/>
    <cellStyle name="Normal 4 2 7 4 5 2" xfId="20240" xr:uid="{50162262-81D2-40EF-A075-39283F170340}"/>
    <cellStyle name="Normal 4 2 7 4 6" xfId="23902" xr:uid="{21A97C26-5C37-4054-ACD8-665D44C1149B}"/>
    <cellStyle name="Normal 4 2 7 4 7" xfId="13893" xr:uid="{918B7820-9462-45BD-B17C-037886FBE9D2}"/>
    <cellStyle name="Normal 4 2 7 5" xfId="2935" xr:uid="{00000000-0005-0000-0000-000003060000}"/>
    <cellStyle name="Normal 4 2 7 5 2" xfId="6115" xr:uid="{4E59170C-A0D3-49D8-957B-76561BEAE973}"/>
    <cellStyle name="Normal 4 2 7 5 2 2" xfId="24512" xr:uid="{A45598E6-5926-4D21-8EB2-CE84B2657D3F}"/>
    <cellStyle name="Normal 4 2 7 5 2 3" xfId="26197" xr:uid="{AA8D113C-C45A-433D-8B8F-D20F15EF0C47}"/>
    <cellStyle name="Normal 4 2 7 5 2 4" xfId="15593" xr:uid="{6E5B6E54-4529-4FE5-8D08-C2D7262A1083}"/>
    <cellStyle name="Normal 4 2 7 5 3" xfId="8046" xr:uid="{E61B217A-FAFA-46D5-9601-820A7AB65639}"/>
    <cellStyle name="Normal 4 2 7 5 3 2" xfId="28753" xr:uid="{B33DB8FE-1A40-41F1-A5BA-6DB9326581DF}"/>
    <cellStyle name="Normal 4 2 7 5 3 3" xfId="18426" xr:uid="{9A1B3D19-05F5-4054-966C-18D7751C3232}"/>
    <cellStyle name="Normal 4 2 7 5 4" xfId="10879" xr:uid="{1A42C680-86E1-47A7-9141-E27611283B61}"/>
    <cellStyle name="Normal 4 2 7 5 4 2" xfId="21259" xr:uid="{08B6FE4A-85C6-47F0-A09E-72D4D427BDD0}"/>
    <cellStyle name="Normal 4 2 7 5 5" xfId="25296" xr:uid="{E8A4723B-7430-4152-866A-C03EA5D7A761}"/>
    <cellStyle name="Normal 4 2 7 5 6" xfId="13451" xr:uid="{3289B5C0-3A6A-4D8E-AB22-8FE956432551}"/>
    <cellStyle name="Normal 4 2 7 6" xfId="2506" xr:uid="{00000000-0005-0000-0000-000004060000}"/>
    <cellStyle name="Normal 4 2 7 6 2" xfId="5786" xr:uid="{D52005AF-2FD7-4964-8C65-E3FED5FFCA25}"/>
    <cellStyle name="Normal 4 2 7 6 2 2" xfId="27324" xr:uid="{C5AD142D-D34C-4179-BC57-4615AA9022B0}"/>
    <cellStyle name="Normal 4 2 7 6 2 3" xfId="15178" xr:uid="{E37280FA-A970-48C9-A71C-BBA6CABAD5CF}"/>
    <cellStyle name="Normal 4 2 7 6 3" xfId="7631" xr:uid="{34061503-8091-4780-87EA-093AEE054C3C}"/>
    <cellStyle name="Normal 4 2 7 6 3 2" xfId="18011" xr:uid="{D7A4ED82-176C-46F8-90D3-7040E1566BCA}"/>
    <cellStyle name="Normal 4 2 7 6 4" xfId="10464" xr:uid="{AD8D5477-D29B-41A9-AD12-DB26F66C767E}"/>
    <cellStyle name="Normal 4 2 7 6 4 2" xfId="20844" xr:uid="{DAEE3A37-A98F-44D5-93C3-F127EEC8E705}"/>
    <cellStyle name="Normal 4 2 7 6 5" xfId="25131" xr:uid="{8DAD8510-DDBC-49B2-8DEF-0977FB2DAA8B}"/>
    <cellStyle name="Normal 4 2 7 6 6" xfId="12894" xr:uid="{7276ED74-3708-442E-BAE4-517CF65E217E}"/>
    <cellStyle name="Normal 4 2 7 7" xfId="2262" xr:uid="{00000000-0005-0000-0000-0000F8050000}"/>
    <cellStyle name="Normal 4 2 7 7 2" xfId="7389" xr:uid="{EFF16FA0-9C71-493F-95AA-E397F7814545}"/>
    <cellStyle name="Normal 4 2 7 7 2 2" xfId="17769" xr:uid="{CD268DC7-A4E1-4080-A456-3EAB59D7C165}"/>
    <cellStyle name="Normal 4 2 7 7 3" xfId="10222" xr:uid="{F4D6F143-BEE0-443A-8E81-CB84D87B5788}"/>
    <cellStyle name="Normal 4 2 7 7 3 2" xfId="20602" xr:uid="{C788F3F1-2412-475C-9F43-691E266D0447}"/>
    <cellStyle name="Normal 4 2 7 7 4" xfId="23220" xr:uid="{38E5DFB3-6F3A-406F-920D-BC317E0B4430}"/>
    <cellStyle name="Normal 4 2 7 7 5" xfId="14936" xr:uid="{FB8C50A0-7E4D-42A5-B082-0D28309EE4E5}"/>
    <cellStyle name="Normal 4 2 7 8" xfId="3982" xr:uid="{894844A2-3842-4181-B8E7-16CD020B5E9F}"/>
    <cellStyle name="Normal 4 2 7 8 2" xfId="8806" xr:uid="{D83763B7-C4DB-4AAE-B760-BDE32A09BEA3}"/>
    <cellStyle name="Normal 4 2 7 8 2 2" xfId="19186" xr:uid="{BAF878A4-C149-4CDE-B6BF-0ABAEFBF5B28}"/>
    <cellStyle name="Normal 4 2 7 8 3" xfId="11639" xr:uid="{CA2EB3B0-0D40-415C-BB8F-BDE2BA540984}"/>
    <cellStyle name="Normal 4 2 7 8 3 2" xfId="22019" xr:uid="{C0E05051-576E-4D76-B98B-56BAF7B24591}"/>
    <cellStyle name="Normal 4 2 7 8 4" xfId="16353" xr:uid="{2B28B409-2F3B-4695-8596-639C2FE9F156}"/>
    <cellStyle name="Normal 4 2 7 9" xfId="5272" xr:uid="{41A31826-BDF1-4198-B72A-456F75655F7C}"/>
    <cellStyle name="Normal 4 2 7 9 2" xfId="14570" xr:uid="{DD627F48-FB14-4FDE-8D46-EF8C6AFB9050}"/>
    <cellStyle name="Normal 4 2 8" xfId="973" xr:uid="{00000000-0005-0000-0000-00007F050000}"/>
    <cellStyle name="Normal 4 2 8 10" xfId="9861" xr:uid="{75B5D47C-3C06-4BA9-BAB7-CF12BC487F82}"/>
    <cellStyle name="Normal 4 2 8 10 2" xfId="20241" xr:uid="{F2035F97-69F5-40A0-A689-99D44FA158A6}"/>
    <cellStyle name="Normal 4 2 8 11" xfId="23626" xr:uid="{C9769FB7-88D1-4C49-90B2-0DEDE9CEE586}"/>
    <cellStyle name="Normal 4 2 8 12" xfId="12596" xr:uid="{94C67E68-5FB3-4D88-B6D6-262D1A8D722D}"/>
    <cellStyle name="Normal 4 2 8 2" xfId="974" xr:uid="{00000000-0005-0000-0000-000080050000}"/>
    <cellStyle name="Normal 4 2 8 2 2" xfId="975" xr:uid="{00000000-0005-0000-0000-000081050000}"/>
    <cellStyle name="Normal 4 2 8 2 2 2" xfId="5279" xr:uid="{002BCBA6-CD3C-4A9A-96DB-18E92E45D4D5}"/>
    <cellStyle name="Normal 4 2 8 2 2 2 2" xfId="24269" xr:uid="{14820CE3-F87E-466C-80FF-9BE9231B28D8}"/>
    <cellStyle name="Normal 4 2 8 2 2 2 3" xfId="27689" xr:uid="{46442BAB-1B2C-4337-B4B3-1CF398D708A1}"/>
    <cellStyle name="Normal 4 2 8 2 2 2 4" xfId="14577" xr:uid="{4A11DA3F-6388-4B19-8DBF-84C8A00B7040}"/>
    <cellStyle name="Normal 4 2 8 2 2 3" xfId="7030" xr:uid="{2345E928-B604-4966-8111-D0A1B7B10269}"/>
    <cellStyle name="Normal 4 2 8 2 2 3 2" xfId="27628" xr:uid="{86E3D177-B74D-4433-97E5-99913C69C2F3}"/>
    <cellStyle name="Normal 4 2 8 2 2 3 3" xfId="27356" xr:uid="{E36BBA77-4B6C-459C-A521-6C8AD49668ED}"/>
    <cellStyle name="Normal 4 2 8 2 2 3 4" xfId="17410" xr:uid="{8ACBB9DF-75CC-499A-8D42-666817D0A63E}"/>
    <cellStyle name="Normal 4 2 8 2 2 4" xfId="9863" xr:uid="{0222AE8A-FA30-4B54-998A-218DFD9AECF0}"/>
    <cellStyle name="Normal 4 2 8 2 2 4 2" xfId="29421" xr:uid="{56BAF5F6-A05D-4E15-97F0-42BAF4887226}"/>
    <cellStyle name="Normal 4 2 8 2 2 4 3" xfId="20243" xr:uid="{529E0624-A9C6-42C3-B82F-FF024053C18A}"/>
    <cellStyle name="Normal 4 2 8 2 2 5" xfId="23860" xr:uid="{D643BF77-5398-43B8-AF2A-B97DC68FCA4F}"/>
    <cellStyle name="Normal 4 2 8 2 2 6" xfId="13894" xr:uid="{B116A3FE-836C-4744-AB75-B8244732AB29}"/>
    <cellStyle name="Normal 4 2 8 2 3" xfId="2781" xr:uid="{00000000-0005-0000-0000-000008060000}"/>
    <cellStyle name="Normal 4 2 8 2 3 2" xfId="5999" xr:uid="{E8246B52-2A51-4F88-AC27-87867C91476B}"/>
    <cellStyle name="Normal 4 2 8 2 3 2 2" xfId="26821" xr:uid="{B399A5AE-E54C-4055-8B1F-27845F8D9C65}"/>
    <cellStyle name="Normal 4 2 8 2 3 2 3" xfId="15452" xr:uid="{3E018943-2CD0-4769-A24D-63BF4DC0DECE}"/>
    <cellStyle name="Normal 4 2 8 2 3 3" xfId="7905" xr:uid="{81F47BCD-69A1-4897-9B7D-7E3451F84B91}"/>
    <cellStyle name="Normal 4 2 8 2 3 3 2" xfId="18285" xr:uid="{C12A5E93-74C0-46E0-BDE6-78BC8F2E9ABB}"/>
    <cellStyle name="Normal 4 2 8 2 3 4" xfId="10738" xr:uid="{E9675B84-B9EA-4486-B079-CD600A3057C6}"/>
    <cellStyle name="Normal 4 2 8 2 3 4 2" xfId="21118" xr:uid="{9E097176-4296-4319-9D0D-F40CDD27D0EE}"/>
    <cellStyle name="Normal 4 2 8 2 3 5" xfId="24390" xr:uid="{8BFC6150-DDD5-4709-BCCF-CA80D506DB04}"/>
    <cellStyle name="Normal 4 2 8 2 3 6" xfId="13238" xr:uid="{8F32D7EC-28A5-4F4A-8E4B-1800717ACCE7}"/>
    <cellStyle name="Normal 4 2 8 2 4" xfId="4190" xr:uid="{2A119F8A-9286-4A7E-B655-6A76E0F727CE}"/>
    <cellStyle name="Normal 4 2 8 2 4 2" xfId="8962" xr:uid="{4EE76E04-26A7-4DB0-A2F6-E193951983E8}"/>
    <cellStyle name="Normal 4 2 8 2 4 2 2" xfId="29048" xr:uid="{1B4FE232-DAB5-41C4-AF05-BFC09F349536}"/>
    <cellStyle name="Normal 4 2 8 2 4 2 3" xfId="19342" xr:uid="{EC4FD09F-8278-4AE5-BB20-B5D05061C366}"/>
    <cellStyle name="Normal 4 2 8 2 4 3" xfId="11795" xr:uid="{88CB058E-A897-43F8-9BE8-9308FB6D48A2}"/>
    <cellStyle name="Normal 4 2 8 2 4 3 2" xfId="22175" xr:uid="{E422BD9F-6B07-4EDE-AECE-D4090BCAF21F}"/>
    <cellStyle name="Normal 4 2 8 2 4 4" xfId="24872" xr:uid="{D2DFC07E-BC0F-4B14-B90C-7760A4F759F0}"/>
    <cellStyle name="Normal 4 2 8 2 4 5" xfId="16509" xr:uid="{C2F4B2D6-95B7-4E77-90D0-FB34BE448CB5}"/>
    <cellStyle name="Normal 4 2 8 2 5" xfId="5278" xr:uid="{A0B63C32-334A-400F-8AE8-957C2A98584E}"/>
    <cellStyle name="Normal 4 2 8 2 5 2" xfId="28502" xr:uid="{05DF3D99-40EB-4D60-9B0F-0C7BFA56CE37}"/>
    <cellStyle name="Normal 4 2 8 2 5 3" xfId="14576" xr:uid="{F60E8D24-EF7F-4A09-A8FF-33FD0DA3A323}"/>
    <cellStyle name="Normal 4 2 8 2 6" xfId="7029" xr:uid="{3FC9E43D-66F9-4D0D-B694-16FD46AA2275}"/>
    <cellStyle name="Normal 4 2 8 2 6 2" xfId="17409" xr:uid="{2F4FB22F-28D8-4590-B5D7-FC6875ECAB61}"/>
    <cellStyle name="Normal 4 2 8 2 7" xfId="9862" xr:uid="{108CC694-574B-46C5-8649-D126581961E9}"/>
    <cellStyle name="Normal 4 2 8 2 7 2" xfId="20242" xr:uid="{CA6E0A24-F8E0-45E8-A475-93964168AAEF}"/>
    <cellStyle name="Normal 4 2 8 2 8" xfId="23428" xr:uid="{C489105B-F240-4C4D-A27A-4B04AF9510C6}"/>
    <cellStyle name="Normal 4 2 8 2 9" xfId="12754" xr:uid="{685156F6-C842-4C4E-AE35-CF03A474A500}"/>
    <cellStyle name="Normal 4 2 8 3" xfId="976" xr:uid="{00000000-0005-0000-0000-000082050000}"/>
    <cellStyle name="Normal 4 2 8 3 2" xfId="4529" xr:uid="{C776B60D-BF65-45A6-9F7F-097D3AA61C69}"/>
    <cellStyle name="Normal 4 2 8 3 2 2" xfId="9301" xr:uid="{626F593F-0981-431F-8F98-91D2430A6026}"/>
    <cellStyle name="Normal 4 2 8 3 2 2 2" xfId="29280" xr:uid="{8C33BE09-90BA-4A9D-B79D-F483669A1BC0}"/>
    <cellStyle name="Normal 4 2 8 3 2 2 3" xfId="19681" xr:uid="{AEC3E18F-3EAA-4A99-B9C5-F5C568C4CFF8}"/>
    <cellStyle name="Normal 4 2 8 3 2 3" xfId="12134" xr:uid="{6227930D-EBD1-4EDE-BD4B-0FA572848A41}"/>
    <cellStyle name="Normal 4 2 8 3 2 3 2" xfId="22514" xr:uid="{ADB20690-2F4B-426C-B993-8AAC8EABC124}"/>
    <cellStyle name="Normal 4 2 8 3 2 4" xfId="25629" xr:uid="{73FF503C-0874-4AB0-9772-E3019965A795}"/>
    <cellStyle name="Normal 4 2 8 3 2 5" xfId="16848" xr:uid="{5047CEF5-2DB8-43FD-9B18-DADA40C9C559}"/>
    <cellStyle name="Normal 4 2 8 3 3" xfId="5280" xr:uid="{EA308A1F-9E21-466B-9181-BBA1F7A7BEF0}"/>
    <cellStyle name="Normal 4 2 8 3 3 2" xfId="26830" xr:uid="{73526452-4BA8-4E4D-B954-246CF43DC764}"/>
    <cellStyle name="Normal 4 2 8 3 3 3" xfId="26083" xr:uid="{DE5FB2D0-3406-4A9B-86E1-7733C577CEAC}"/>
    <cellStyle name="Normal 4 2 8 3 3 4" xfId="14578" xr:uid="{4E1C39A6-4501-45F4-BF32-26DDC8688B75}"/>
    <cellStyle name="Normal 4 2 8 3 4" xfId="7031" xr:uid="{B01B7BF7-1BDB-47D2-BA16-EA3A3599A1B1}"/>
    <cellStyle name="Normal 4 2 8 3 4 2" xfId="27591" xr:uid="{27D5A90D-3C2E-465B-A7B7-E69A4DDE8F5A}"/>
    <cellStyle name="Normal 4 2 8 3 4 3" xfId="25879" xr:uid="{BD3B06D1-5D7C-4E88-BE62-74FC4F57D391}"/>
    <cellStyle name="Normal 4 2 8 3 4 4" xfId="17411" xr:uid="{067B1167-04F2-4B58-A44C-19BE32FA69A8}"/>
    <cellStyle name="Normal 4 2 8 3 5" xfId="9864" xr:uid="{584A9564-4815-4898-BF0C-36D2ED106056}"/>
    <cellStyle name="Normal 4 2 8 3 5 2" xfId="29422" xr:uid="{7C3D385E-C8A0-4F65-B338-1A2D9FF74FA3}"/>
    <cellStyle name="Normal 4 2 8 3 5 3" xfId="20244" xr:uid="{416B0672-457C-4CA1-AEEC-CD1B3247D0E3}"/>
    <cellStyle name="Normal 4 2 8 3 6" xfId="23272" xr:uid="{187F3FCC-75E3-4883-98CD-D692FA43E764}"/>
    <cellStyle name="Normal 4 2 8 3 7" xfId="13895" xr:uid="{5A4033B9-864B-4331-8EFB-88FA31432662}"/>
    <cellStyle name="Normal 4 2 8 4" xfId="977" xr:uid="{00000000-0005-0000-0000-000083050000}"/>
    <cellStyle name="Normal 4 2 8 4 2" xfId="5281" xr:uid="{7E5248ED-DB83-44BA-8982-5B910168DAEA}"/>
    <cellStyle name="Normal 4 2 8 4 2 2" xfId="24816" xr:uid="{7C816423-915D-482F-A730-34901DA47CB3}"/>
    <cellStyle name="Normal 4 2 8 4 2 3" xfId="27698" xr:uid="{C548D3E3-BE2C-4ADB-B55F-8F36A895B4C9}"/>
    <cellStyle name="Normal 4 2 8 4 2 4" xfId="14579" xr:uid="{8F6EFBFC-0F84-45AC-A641-ED0E255EE901}"/>
    <cellStyle name="Normal 4 2 8 4 3" xfId="7032" xr:uid="{8F6F6C15-2E1B-4DFB-B6D7-5649EF620FE1}"/>
    <cellStyle name="Normal 4 2 8 4 3 2" xfId="27526" xr:uid="{671E24FF-B631-4BD0-BC0B-D23BC6C0B1D0}"/>
    <cellStyle name="Normal 4 2 8 4 3 3" xfId="17412" xr:uid="{9239E6D0-09E5-4713-98D9-D26FF7E42A05}"/>
    <cellStyle name="Normal 4 2 8 4 4" xfId="9865" xr:uid="{E5832AE4-B69A-4E63-A369-26E8F0D5640B}"/>
    <cellStyle name="Normal 4 2 8 4 4 2" xfId="20245" xr:uid="{832710B5-4915-4486-BF68-871BDDD9F1C0}"/>
    <cellStyle name="Normal 4 2 8 4 5" xfId="25090" xr:uid="{A242D922-0156-4748-8368-BC0D5D54FB29}"/>
    <cellStyle name="Normal 4 2 8 4 6" xfId="13452" xr:uid="{18CC260C-6143-4E38-815E-E806F6423DC4}"/>
    <cellStyle name="Normal 4 2 8 5" xfId="2566" xr:uid="{00000000-0005-0000-0000-00000B060000}"/>
    <cellStyle name="Normal 4 2 8 5 2" xfId="5835" xr:uid="{2B602938-BE88-46F4-AEED-0480511D709B}"/>
    <cellStyle name="Normal 4 2 8 5 2 2" xfId="28064" xr:uid="{0AE654D7-F739-4ED1-BFDA-1BC756BA7DF0}"/>
    <cellStyle name="Normal 4 2 8 5 2 3" xfId="15238" xr:uid="{16EA463A-6ED1-4BD1-85B3-08A833DFF1D2}"/>
    <cellStyle name="Normal 4 2 8 5 3" xfId="7691" xr:uid="{F235D23B-8571-4175-AA1A-18813D62F247}"/>
    <cellStyle name="Normal 4 2 8 5 3 2" xfId="18071" xr:uid="{87371162-240D-41A4-89A2-EA13734C2C8A}"/>
    <cellStyle name="Normal 4 2 8 5 4" xfId="10524" xr:uid="{64C7662A-6B89-4E97-AE09-A82A5BE3A734}"/>
    <cellStyle name="Normal 4 2 8 5 4 2" xfId="20904" xr:uid="{1D8E848B-D2CB-469F-AD14-D24CDAAEBACF}"/>
    <cellStyle name="Normal 4 2 8 5 5" xfId="24225" xr:uid="{D93D1C32-E8A1-48DF-81B0-2813A9FDDF3C}"/>
    <cellStyle name="Normal 4 2 8 5 6" xfId="12954" xr:uid="{A1298907-49AF-4C2B-A33A-1F1253F4A8E9}"/>
    <cellStyle name="Normal 4 2 8 6" xfId="2362" xr:uid="{00000000-0005-0000-0000-000005060000}"/>
    <cellStyle name="Normal 4 2 8 6 2" xfId="7489" xr:uid="{623DA9FF-7B9B-411D-B8E0-140CD750E036}"/>
    <cellStyle name="Normal 4 2 8 6 2 2" xfId="28071" xr:uid="{7DB86C15-161B-4423-B90D-A5EA2145346E}"/>
    <cellStyle name="Normal 4 2 8 6 2 3" xfId="17869" xr:uid="{F4A2072C-9F0D-4DAF-8BA8-0DF0D6F03F70}"/>
    <cellStyle name="Normal 4 2 8 6 3" xfId="10322" xr:uid="{9F013E8F-994F-4C24-87B6-D31789EAB697}"/>
    <cellStyle name="Normal 4 2 8 6 3 2" xfId="20702" xr:uid="{4BAE5CB0-31DA-46A6-A93C-B4220F77CAB5}"/>
    <cellStyle name="Normal 4 2 8 6 4" xfId="23041" xr:uid="{727CA44D-E866-4381-906F-15827DBC514F}"/>
    <cellStyle name="Normal 4 2 8 6 5" xfId="15036" xr:uid="{DC13B300-0AAB-4FEA-924B-B41E1F402523}"/>
    <cellStyle name="Normal 4 2 8 7" xfId="3983" xr:uid="{0D503DE1-E6FB-41B9-872C-260C16FD35DF}"/>
    <cellStyle name="Normal 4 2 8 7 2" xfId="8807" xr:uid="{2238076B-17C5-4BB0-8771-7246541852C0}"/>
    <cellStyle name="Normal 4 2 8 7 2 2" xfId="19187" xr:uid="{D50F9003-10E7-4758-88F1-5489C3DD8E39}"/>
    <cellStyle name="Normal 4 2 8 7 3" xfId="11640" xr:uid="{5609E8A0-B570-4536-9E8D-EF43746CF1A3}"/>
    <cellStyle name="Normal 4 2 8 7 3 2" xfId="22020" xr:uid="{3E45361C-DB83-47CD-ACDE-DB7B2162FCDE}"/>
    <cellStyle name="Normal 4 2 8 7 4" xfId="26980" xr:uid="{A0368A9F-F8DF-48B0-8AF2-25EE521D4116}"/>
    <cellStyle name="Normal 4 2 8 7 5" xfId="16354" xr:uid="{83063297-299C-4D8E-A1EC-68A069649514}"/>
    <cellStyle name="Normal 4 2 8 8" xfId="5277" xr:uid="{F36601DD-9793-4E6C-A6F7-1BEE8586145E}"/>
    <cellStyle name="Normal 4 2 8 8 2" xfId="14575" xr:uid="{0F9B40D2-AF9E-4369-B145-F10988D4531B}"/>
    <cellStyle name="Normal 4 2 8 9" xfId="7028" xr:uid="{1EFC0CD8-F643-412B-958A-E519945578B1}"/>
    <cellStyle name="Normal 4 2 8 9 2" xfId="17408" xr:uid="{C449D1EC-A7C5-48A1-BDFF-346BD6863E2E}"/>
    <cellStyle name="Normal 4 2 9" xfId="978" xr:uid="{00000000-0005-0000-0000-000084050000}"/>
    <cellStyle name="Normal 4 2 9 10" xfId="24696" xr:uid="{1BC18EEE-28F1-4D7D-BBBE-1BB67F6215FF}"/>
    <cellStyle name="Normal 4 2 9 11" xfId="12597" xr:uid="{736C4B30-A948-4E20-A4A9-4004E479C4BA}"/>
    <cellStyle name="Normal 4 2 9 2" xfId="979" xr:uid="{00000000-0005-0000-0000-000085050000}"/>
    <cellStyle name="Normal 4 2 9 2 2" xfId="3335" xr:uid="{00000000-0005-0000-0000-00000E060000}"/>
    <cellStyle name="Normal 4 2 9 2 2 2" xfId="6393" xr:uid="{85737081-3632-4418-8D8B-482B84C5F817}"/>
    <cellStyle name="Normal 4 2 9 2 2 2 2" xfId="27957" xr:uid="{B1F2C022-8335-4926-9921-99B718CBC7A8}"/>
    <cellStyle name="Normal 4 2 9 2 2 2 3" xfId="26514" xr:uid="{17C870E6-F094-46EF-AF70-8A284D8C113A}"/>
    <cellStyle name="Normal 4 2 9 2 2 2 4" xfId="15962" xr:uid="{B2B4E031-D27B-4E61-900F-7265CAED60DE}"/>
    <cellStyle name="Normal 4 2 9 2 2 3" xfId="8415" xr:uid="{4FDCBAA5-9629-4E67-9817-0322E2190FE2}"/>
    <cellStyle name="Normal 4 2 9 2 2 3 2" xfId="28910" xr:uid="{7DB9E4D2-0ADB-4E13-8EFD-5A7E368FC6F0}"/>
    <cellStyle name="Normal 4 2 9 2 2 3 3" xfId="18795" xr:uid="{B3E3D26E-4A4A-4ABA-BA70-31CFAB7E1A7F}"/>
    <cellStyle name="Normal 4 2 9 2 2 4" xfId="11248" xr:uid="{DFFCE619-3FE1-4D27-A046-5ECDC4FED236}"/>
    <cellStyle name="Normal 4 2 9 2 2 4 2" xfId="21628" xr:uid="{71893766-D46A-4B71-92F4-42CDAFC58422}"/>
    <cellStyle name="Normal 4 2 9 2 2 5" xfId="25244" xr:uid="{9ABB1AF1-AFA9-4E59-BCBA-2CC8F3B327FF}"/>
    <cellStyle name="Normal 4 2 9 2 2 6" xfId="13896" xr:uid="{AE5C2F51-3957-42C2-B249-4FDF23092ACD}"/>
    <cellStyle name="Normal 4 2 9 2 3" xfId="4191" xr:uid="{4F4C7D3C-EC36-41C6-8F6F-636865ADBAC5}"/>
    <cellStyle name="Normal 4 2 9 2 3 2" xfId="8963" xr:uid="{B5A22BA2-6878-4F6D-96CF-A3E0B0C9D051}"/>
    <cellStyle name="Normal 4 2 9 2 3 2 2" xfId="29049" xr:uid="{31E5468C-2CC0-4D6B-9530-B5CE5EEEB8D2}"/>
    <cellStyle name="Normal 4 2 9 2 3 2 3" xfId="19343" xr:uid="{E38136C2-795B-4D28-BB2A-83F81243C71D}"/>
    <cellStyle name="Normal 4 2 9 2 3 3" xfId="11796" xr:uid="{5DA08E2F-2DFD-4E9E-B540-595FA3528708}"/>
    <cellStyle name="Normal 4 2 9 2 3 3 2" xfId="22176" xr:uid="{9A29D151-0C95-46D7-AE97-35CB67D05839}"/>
    <cellStyle name="Normal 4 2 9 2 3 4" xfId="23240" xr:uid="{D0592480-FAD9-4F74-BD50-575F47EA9966}"/>
    <cellStyle name="Normal 4 2 9 2 3 5" xfId="16510" xr:uid="{8C702828-AFCB-4120-863A-A536385D3145}"/>
    <cellStyle name="Normal 4 2 9 2 4" xfId="5283" xr:uid="{53B389DF-D682-4A0E-8BEB-331AAF4C3CEE}"/>
    <cellStyle name="Normal 4 2 9 2 4 2" xfId="26652" xr:uid="{185D022D-E2CF-4615-BB19-920BD47AA99E}"/>
    <cellStyle name="Normal 4 2 9 2 4 3" xfId="28628" xr:uid="{6A98504E-B232-4026-B271-C589E09AD7D7}"/>
    <cellStyle name="Normal 4 2 9 2 4 4" xfId="14581" xr:uid="{455BA2F0-BC97-4A95-832E-27DBD9094669}"/>
    <cellStyle name="Normal 4 2 9 2 5" xfId="7034" xr:uid="{A5B16A84-63C1-4BD0-B771-236B34CFA1D7}"/>
    <cellStyle name="Normal 4 2 9 2 5 2" xfId="27137" xr:uid="{43FC2B26-B15F-4196-9AAE-72144CDB43D5}"/>
    <cellStyle name="Normal 4 2 9 2 5 3" xfId="17414" xr:uid="{D4574702-FFA2-4546-8A44-76862B42F0C4}"/>
    <cellStyle name="Normal 4 2 9 2 6" xfId="9867" xr:uid="{0ED17B6E-F62B-447B-A94A-5AAAE28E3315}"/>
    <cellStyle name="Normal 4 2 9 2 6 2" xfId="20247" xr:uid="{52007826-FC97-4682-B597-7143189CCC7D}"/>
    <cellStyle name="Normal 4 2 9 2 7" xfId="24988" xr:uid="{99193BA7-1C8B-4A46-A25D-4485E2BE0A4C}"/>
    <cellStyle name="Normal 4 2 9 2 8" xfId="12755" xr:uid="{59F4C902-4A6A-41B3-B2B7-E74F5E7CB393}"/>
    <cellStyle name="Normal 4 2 9 3" xfId="980" xr:uid="{00000000-0005-0000-0000-000086050000}"/>
    <cellStyle name="Normal 4 2 9 3 2" xfId="5284" xr:uid="{5A311702-84C2-47AB-A3FB-F5C8D392B100}"/>
    <cellStyle name="Normal 4 2 9 3 2 2" xfId="23739" xr:uid="{01A71D77-0373-4EB3-B9DF-80215CF7D626}"/>
    <cellStyle name="Normal 4 2 9 3 2 3" xfId="27709" xr:uid="{C37C1A31-55F7-48E1-A38A-D34EC57AB787}"/>
    <cellStyle name="Normal 4 2 9 3 2 4" xfId="14582" xr:uid="{761168BF-2B18-4C42-AC39-95747D971D35}"/>
    <cellStyle name="Normal 4 2 9 3 3" xfId="7035" xr:uid="{366C57EB-7033-4AA0-991A-DF21D35E5D57}"/>
    <cellStyle name="Normal 4 2 9 3 3 2" xfId="27629" xr:uid="{E6647535-F096-4F67-B5CE-22F93FC73584}"/>
    <cellStyle name="Normal 4 2 9 3 3 3" xfId="27203" xr:uid="{7136C924-2548-445A-8895-85C21611BDF4}"/>
    <cellStyle name="Normal 4 2 9 3 3 4" xfId="17415" xr:uid="{85577A67-3650-4B79-B56D-89F335AEBC42}"/>
    <cellStyle name="Normal 4 2 9 3 4" xfId="9868" xr:uid="{6C5704B4-FC3A-4877-AF08-7878EA373C0B}"/>
    <cellStyle name="Normal 4 2 9 3 4 2" xfId="26693" xr:uid="{B68923CF-F64F-4FE9-B16C-E0A3A0DF64EE}"/>
    <cellStyle name="Normal 4 2 9 3 4 3" xfId="29423" xr:uid="{84E1DE07-325C-41D1-AD82-DF07BFEEF52C}"/>
    <cellStyle name="Normal 4 2 9 3 4 4" xfId="20248" xr:uid="{224D8381-8C81-4F39-97B6-C28351A151A5}"/>
    <cellStyle name="Normal 4 2 9 3 5" xfId="22716" xr:uid="{3B7EF572-2B4D-4A32-8E47-ED37BAFAD9A2}"/>
    <cellStyle name="Normal 4 2 9 3 6" xfId="27772" xr:uid="{60B996DF-D627-4A20-A0F3-FD18C1023D7E}"/>
    <cellStyle name="Normal 4 2 9 3 7" xfId="13453" xr:uid="{ED6C3D71-3215-4FD4-A087-AEEF8B0E7655}"/>
    <cellStyle name="Normal 4 2 9 4" xfId="2782" xr:uid="{00000000-0005-0000-0000-000010060000}"/>
    <cellStyle name="Normal 4 2 9 4 2" xfId="6000" xr:uid="{5B23AC81-87E8-4D19-BBCC-C615337C2E49}"/>
    <cellStyle name="Normal 4 2 9 4 2 2" xfId="28611" xr:uid="{116A0CEA-2948-497B-9BD2-94F0B4CC7B1A}"/>
    <cellStyle name="Normal 4 2 9 4 2 3" xfId="15453" xr:uid="{B9396408-B53A-4678-841B-2A3CDC5033FF}"/>
    <cellStyle name="Normal 4 2 9 4 3" xfId="7906" xr:uid="{186C58AA-4B64-44FC-B2B5-3F1E3A4256B5}"/>
    <cellStyle name="Normal 4 2 9 4 3 2" xfId="18286" xr:uid="{C72F8021-8254-4869-82B8-2E95D17084B8}"/>
    <cellStyle name="Normal 4 2 9 4 4" xfId="10739" xr:uid="{C61E9972-1B7D-4D24-A78C-8DD052BDE4AE}"/>
    <cellStyle name="Normal 4 2 9 4 4 2" xfId="21119" xr:uid="{CB788F74-DDC2-42F0-AE44-6FCC5E8FD954}"/>
    <cellStyle name="Normal 4 2 9 4 5" xfId="24979" xr:uid="{B2004425-31FC-4288-8FF7-D5697CA49C00}"/>
    <cellStyle name="Normal 4 2 9 4 6" xfId="13239" xr:uid="{FB3EA9A0-28F6-49CF-A929-F194F94A4FAE}"/>
    <cellStyle name="Normal 4 2 9 5" xfId="2363" xr:uid="{00000000-0005-0000-0000-00000C060000}"/>
    <cellStyle name="Normal 4 2 9 5 2" xfId="7490" xr:uid="{AB29F732-18B8-4461-941D-8D1A560AB5C2}"/>
    <cellStyle name="Normal 4 2 9 5 2 2" xfId="27471" xr:uid="{FA8BAB30-618F-4D5E-B9DC-4BB9E35ADD12}"/>
    <cellStyle name="Normal 4 2 9 5 2 3" xfId="17870" xr:uid="{6B849158-6D64-4B4A-8AAD-2EDA30776E4F}"/>
    <cellStyle name="Normal 4 2 9 5 3" xfId="10323" xr:uid="{6552F46C-CBC0-4F33-BAE8-8F78EF5A1D08}"/>
    <cellStyle name="Normal 4 2 9 5 3 2" xfId="20703" xr:uid="{3DFE3164-85F3-428E-BC47-E7535BD0CB2F}"/>
    <cellStyle name="Normal 4 2 9 5 4" xfId="23611" xr:uid="{0C4CE829-02ED-4680-A5EC-B27FE438262D}"/>
    <cellStyle name="Normal 4 2 9 5 5" xfId="15037" xr:uid="{1C424D77-7E30-41D7-A2B0-AC375F658583}"/>
    <cellStyle name="Normal 4 2 9 6" xfId="3984" xr:uid="{2081E4A0-2A0D-472E-894C-28A332A6A6F5}"/>
    <cellStyle name="Normal 4 2 9 6 2" xfId="8808" xr:uid="{D95BEDCE-3DB6-4310-A41A-A464FB9268D6}"/>
    <cellStyle name="Normal 4 2 9 6 2 2" xfId="28987" xr:uid="{A653E288-0828-461A-AF3A-EA6DD7D1ACC1}"/>
    <cellStyle name="Normal 4 2 9 6 2 3" xfId="19188" xr:uid="{578F7CDB-B29D-4105-A45B-84C2314EF4AD}"/>
    <cellStyle name="Normal 4 2 9 6 3" xfId="11641" xr:uid="{9CA866A3-CB78-493C-B8EB-D6F3F63E18D8}"/>
    <cellStyle name="Normal 4 2 9 6 3 2" xfId="22021" xr:uid="{30F1378C-3BD4-4503-9B02-20514C361F13}"/>
    <cellStyle name="Normal 4 2 9 6 4" xfId="28483" xr:uid="{4C17BFAD-749F-47FD-8705-EC1CD83CB710}"/>
    <cellStyle name="Normal 4 2 9 6 5" xfId="16355" xr:uid="{AA4F05ED-B016-419B-A844-584D08DC2CBE}"/>
    <cellStyle name="Normal 4 2 9 7" xfId="5282" xr:uid="{85EDD228-FBD8-4AA1-B472-1931854E7F68}"/>
    <cellStyle name="Normal 4 2 9 7 2" xfId="26609" xr:uid="{C4DC5367-9F95-43B1-8EE7-48ECB31B25EF}"/>
    <cellStyle name="Normal 4 2 9 7 3" xfId="14580" xr:uid="{1E121E5D-ABF5-4EF0-B016-F171581C28C4}"/>
    <cellStyle name="Normal 4 2 9 8" xfId="7033" xr:uid="{2234AECC-897F-4F0C-8FF2-2937045B6D58}"/>
    <cellStyle name="Normal 4 2 9 8 2" xfId="17413" xr:uid="{5420E77A-C3D8-47C1-95B2-6DF6C0CC7DAE}"/>
    <cellStyle name="Normal 4 2 9 9" xfId="9866" xr:uid="{AC175359-7CA8-4095-8AEA-4603FC6D285E}"/>
    <cellStyle name="Normal 4 2 9 9 2" xfId="20246" xr:uid="{445870CE-DF3A-4EA0-A8E1-BF46B37E8949}"/>
    <cellStyle name="Normal 4 20" xfId="6942" xr:uid="{E5601753-EC59-4977-8FB5-EEB0F80A55B2}"/>
    <cellStyle name="Normal 4 20 2" xfId="25791" xr:uid="{733D533C-A0A8-4A04-88DC-892CA7B11E9A}"/>
    <cellStyle name="Normal 4 20 3" xfId="24028" xr:uid="{22F76A3A-8637-4E9C-B992-261509B13550}"/>
    <cellStyle name="Normal 4 20 4" xfId="17322" xr:uid="{5CEF4AA7-294C-443E-87C5-D24C01734031}"/>
    <cellStyle name="Normal 4 21" xfId="9775" xr:uid="{66584F7F-5120-4B7C-BA26-A2A9646FAF34}"/>
    <cellStyle name="Normal 4 21 2" xfId="23749" xr:uid="{96F41DEB-7FBA-4E04-8E58-35A3FFA8C282}"/>
    <cellStyle name="Normal 4 21 3" xfId="20155" xr:uid="{89F4FCE5-136C-4E64-82F3-9A9D86157179}"/>
    <cellStyle name="Normal 4 22" xfId="23825" xr:uid="{89B62F44-3C78-4195-9036-0186F7E268B9}"/>
    <cellStyle name="Normal 4 23" xfId="25781" xr:uid="{6F6096DE-56CA-421D-A3CC-34838D6F30D6}"/>
    <cellStyle name="Normal 4 24" xfId="23758" xr:uid="{443C657F-6607-423A-BC22-E4DD780257E1}"/>
    <cellStyle name="Normal 4 25" xfId="12388"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6" xr:uid="{00000000-0005-0000-0000-000015060000}"/>
    <cellStyle name="Normal 4 4 10 2 2" xfId="6394" xr:uid="{2B3C16A7-0299-4D00-884B-418C5FB40CB9}"/>
    <cellStyle name="Normal 4 4 10 2 2 2" xfId="27437" xr:uid="{B25B4AEB-DE57-41AC-928A-065CFEEE6CAA}"/>
    <cellStyle name="Normal 4 4 10 2 2 3" xfId="15963" xr:uid="{7879A539-78A4-448A-A87F-E92FBAEF97DC}"/>
    <cellStyle name="Normal 4 4 10 2 3" xfId="8416" xr:uid="{583422FB-6557-44D6-AB50-5D8EE6570BE5}"/>
    <cellStyle name="Normal 4 4 10 2 3 2" xfId="18796" xr:uid="{749FCA83-AC03-4587-814B-41BBBD87E1DA}"/>
    <cellStyle name="Normal 4 4 10 2 4" xfId="11249" xr:uid="{ED6D8674-A3A4-45F5-A466-51DA9A2688F7}"/>
    <cellStyle name="Normal 4 4 10 2 4 2" xfId="21629" xr:uid="{F3A80C5E-84E7-435B-9BE0-0FCC838237D5}"/>
    <cellStyle name="Normal 4 4 10 2 5" xfId="23134" xr:uid="{4773E5C8-78B3-4A69-B50A-E73FFA2FBCCF}"/>
    <cellStyle name="Normal 4 4 10 2 6" xfId="13897" xr:uid="{DC64F37C-163F-4469-88FD-03E34F86253B}"/>
    <cellStyle name="Normal 4 4 10 3" xfId="4192" xr:uid="{BA9BCFEA-7265-4417-99C4-FCCF7A9A6298}"/>
    <cellStyle name="Normal 4 4 10 3 2" xfId="8964" xr:uid="{FCE9226C-6C34-4450-AE7E-4069F92C8732}"/>
    <cellStyle name="Normal 4 4 10 3 2 2" xfId="29050" xr:uid="{04607B34-5BE2-473C-94A5-198042603CA1}"/>
    <cellStyle name="Normal 4 4 10 3 2 3" xfId="19344" xr:uid="{C227E74E-86D9-442A-A358-7EDCD5C42F03}"/>
    <cellStyle name="Normal 4 4 10 3 3" xfId="11797" xr:uid="{4D658857-33C5-4111-A534-AC3F607D2353}"/>
    <cellStyle name="Normal 4 4 10 3 3 2" xfId="22177" xr:uid="{B810C485-A883-462F-983E-B8A6B7F20A14}"/>
    <cellStyle name="Normal 4 4 10 3 4" xfId="24273" xr:uid="{48B0F57A-7D64-4953-B01F-A611DA132406}"/>
    <cellStyle name="Normal 4 4 10 3 5" xfId="16511" xr:uid="{12443884-7777-4CDA-8CA1-6F5A9B0565BD}"/>
    <cellStyle name="Normal 4 4 10 4" xfId="5286" xr:uid="{8C67447C-FE59-4471-B4BA-EDFAF1272678}"/>
    <cellStyle name="Normal 4 4 10 4 2" xfId="23732" xr:uid="{BF527957-304C-458A-90FD-A22AE275089D}"/>
    <cellStyle name="Normal 4 4 10 4 3" xfId="27390" xr:uid="{55AD940C-30E6-4902-A365-A64DF68773C4}"/>
    <cellStyle name="Normal 4 4 10 4 4" xfId="14584" xr:uid="{66285ADD-B94E-44A6-9734-A772E61513B9}"/>
    <cellStyle name="Normal 4 4 10 5" xfId="7037" xr:uid="{4E23692F-4825-41D4-987B-33F6C6BA84E7}"/>
    <cellStyle name="Normal 4 4 10 5 2" xfId="27502" xr:uid="{66B24CEC-5671-4237-8B96-DA92835B61DB}"/>
    <cellStyle name="Normal 4 4 10 5 3" xfId="17417" xr:uid="{7E1F0AF1-E2B3-4486-B108-6C288AC71D52}"/>
    <cellStyle name="Normal 4 4 10 6" xfId="9870" xr:uid="{4AAC2B23-A6C8-4572-A41A-52CE581C565E}"/>
    <cellStyle name="Normal 4 4 10 6 2" xfId="20250" xr:uid="{1B20F519-9A0D-4D39-90C2-F1CA31D4020E}"/>
    <cellStyle name="Normal 4 4 10 7" xfId="24730" xr:uid="{1F622891-86BB-47F3-BF5E-F05E5D38CFB9}"/>
    <cellStyle name="Normal 4 4 10 8" xfId="12756" xr:uid="{5706E484-CBB5-4107-881D-3B86DB21800A}"/>
    <cellStyle name="Normal 4 4 11" xfId="985" xr:uid="{00000000-0005-0000-0000-00008B050000}"/>
    <cellStyle name="Normal 4 4 11 2" xfId="5287" xr:uid="{2D01C6A3-5E13-49D3-A264-A301C24C97E9}"/>
    <cellStyle name="Normal 4 4 11 2 2" xfId="24019" xr:uid="{B7878FE6-C1FB-463C-8E21-644148B194B4}"/>
    <cellStyle name="Normal 4 4 11 2 3" xfId="26193" xr:uid="{C93C88BF-660A-4278-B197-F382EEC7D5F7}"/>
    <cellStyle name="Normal 4 4 11 2 4" xfId="14585" xr:uid="{9C93F634-F45F-427F-BBDD-237ABA4E4D74}"/>
    <cellStyle name="Normal 4 4 11 3" xfId="7038" xr:uid="{BA85FB4F-4182-4FEA-9F2D-3C1253BFF8AC}"/>
    <cellStyle name="Normal 4 4 11 3 2" xfId="28735" xr:uid="{B917CE2C-9F5A-4BE6-88C0-05B474DDDE7F}"/>
    <cellStyle name="Normal 4 4 11 3 3" xfId="17418" xr:uid="{593FFA6A-25F3-488F-B567-620550E0658E}"/>
    <cellStyle name="Normal 4 4 11 4" xfId="9871" xr:uid="{E736C63F-2AC8-40E9-B856-007691D1358D}"/>
    <cellStyle name="Normal 4 4 11 4 2" xfId="20251" xr:uid="{3DE2923C-A1D4-4A30-817B-099939583E53}"/>
    <cellStyle name="Normal 4 4 11 5" xfId="23381" xr:uid="{8753CE19-BDC1-496D-9B10-84F52A2C2977}"/>
    <cellStyle name="Normal 4 4 11 6" xfId="13454" xr:uid="{1A418053-A1DE-4ACB-B87E-72BACB563292}"/>
    <cellStyle name="Normal 4 4 12" xfId="2437" xr:uid="{00000000-0005-0000-0000-000017060000}"/>
    <cellStyle name="Normal 4 4 12 2" xfId="5732" xr:uid="{E71BE5E9-4E25-48CB-9343-145BEA0EBCC5}"/>
    <cellStyle name="Normal 4 4 12 2 2" xfId="26575" xr:uid="{21AE1773-78AE-4197-A9B0-3BBFB9C9E91E}"/>
    <cellStyle name="Normal 4 4 12 2 3" xfId="15109" xr:uid="{FC799BCE-0E7F-4FBA-92BD-CF35EA6E6931}"/>
    <cellStyle name="Normal 4 4 12 3" xfId="7562" xr:uid="{E0AD47AD-FCB9-46D2-A82B-78269D50B0CC}"/>
    <cellStyle name="Normal 4 4 12 3 2" xfId="17942" xr:uid="{F1BCDD12-3285-44A3-83BB-45A3826FA9EF}"/>
    <cellStyle name="Normal 4 4 12 4" xfId="10395" xr:uid="{0F79B491-781B-4AA5-BCCF-0ECA010CA42D}"/>
    <cellStyle name="Normal 4 4 12 4 2" xfId="20775" xr:uid="{D67BBA4C-FCB8-489E-AB99-439196C30658}"/>
    <cellStyle name="Normal 4 4 12 5" xfId="23459" xr:uid="{EA478E3F-F02C-4621-92A9-EB4311A7D3A0}"/>
    <cellStyle name="Normal 4 4 12 6" xfId="12824" xr:uid="{CB655288-B256-4B54-8734-27010C1AAA7E}"/>
    <cellStyle name="Normal 4 4 13" xfId="2167" xr:uid="{00000000-0005-0000-0000-000013060000}"/>
    <cellStyle name="Normal 4 4 13 2" xfId="7294" xr:uid="{57CB4F8B-BA01-4C5B-AB7D-D92DB9F23A1A}"/>
    <cellStyle name="Normal 4 4 13 2 2" xfId="27890" xr:uid="{268AFB25-8671-4D25-B439-C5B125B633C7}"/>
    <cellStyle name="Normal 4 4 13 2 3" xfId="17674" xr:uid="{FF2C2023-6DE8-4DD5-9ABF-6A5128AAD6C7}"/>
    <cellStyle name="Normal 4 4 13 3" xfId="10127" xr:uid="{5E6F0728-FF33-458B-A04C-3ABC0E193730}"/>
    <cellStyle name="Normal 4 4 13 3 2" xfId="20507" xr:uid="{F9EC4638-AF3D-4BC2-9A3D-B74529B7EE0F}"/>
    <cellStyle name="Normal 4 4 13 4" xfId="23826" xr:uid="{52337421-501D-41E5-AECA-1496CD97E96F}"/>
    <cellStyle name="Normal 4 4 13 5" xfId="14841" xr:uid="{7FE6E188-AC7A-4DD5-AC00-61B0300A9B35}"/>
    <cellStyle name="Normal 4 4 14" xfId="3985" xr:uid="{32463145-0242-4FD3-A3C7-1AE8BB5420B2}"/>
    <cellStyle name="Normal 4 4 14 2" xfId="8809" xr:uid="{96E81A39-F7BE-4A1A-A2D4-A37A066F9669}"/>
    <cellStyle name="Normal 4 4 14 2 2" xfId="19189" xr:uid="{36253008-536F-4BEE-84DC-4A737DA8E433}"/>
    <cellStyle name="Normal 4 4 14 3" xfId="11642" xr:uid="{2F1DDD0D-D96B-415F-809D-56D584388FF7}"/>
    <cellStyle name="Normal 4 4 14 3 2" xfId="22022" xr:uid="{383070A4-5390-471A-AD4E-826DCA4547CE}"/>
    <cellStyle name="Normal 4 4 14 4" xfId="27555" xr:uid="{744D9950-0345-4247-B848-A80C1FEA7202}"/>
    <cellStyle name="Normal 4 4 14 5" xfId="16356" xr:uid="{E8A4D107-3532-44AA-8749-422BA1D4FE1D}"/>
    <cellStyle name="Normal 4 4 15" xfId="5285" xr:uid="{C2382099-3E92-49C9-AA4B-4EABED7BD494}"/>
    <cellStyle name="Normal 4 4 15 2" xfId="14583" xr:uid="{959891F0-419E-410A-AEA5-D53342EE6FB7}"/>
    <cellStyle name="Normal 4 4 16" xfId="7036" xr:uid="{8C2EBE04-C40B-4FA8-9156-B892929DEFBD}"/>
    <cellStyle name="Normal 4 4 16 2" xfId="17416" xr:uid="{56D911EF-30F2-45D0-8E50-FFA41229358F}"/>
    <cellStyle name="Normal 4 4 17" xfId="9869" xr:uid="{995A7B1C-9591-4AA1-82E2-F53A667DBFCB}"/>
    <cellStyle name="Normal 4 4 17 2" xfId="20249" xr:uid="{01A18C04-7DF0-48CC-AA97-6996ACE26D4A}"/>
    <cellStyle name="Normal 4 4 18" xfId="24747" xr:uid="{703F48F3-BBAE-4AE8-B24A-6032927DEB6F}"/>
    <cellStyle name="Normal 4 4 19" xfId="12399" xr:uid="{A9899CC4-8D74-42E8-BCF8-C9D3A48E992D}"/>
    <cellStyle name="Normal 4 4 2" xfId="986" xr:uid="{00000000-0005-0000-0000-00008C050000}"/>
    <cellStyle name="Normal 4 4 2 10" xfId="5288" xr:uid="{C9173801-F243-4242-8E05-DC6C5B03108B}"/>
    <cellStyle name="Normal 4 4 2 10 2" xfId="14586" xr:uid="{F26842E6-D563-4B7F-8110-180DFE5C4E58}"/>
    <cellStyle name="Normal 4 4 2 11" xfId="7039" xr:uid="{C1444B38-653A-47C1-BC0B-D3D8BF26F179}"/>
    <cellStyle name="Normal 4 4 2 11 2" xfId="17419" xr:uid="{314483FD-0D38-4D7A-8265-1ED74DFD92C4}"/>
    <cellStyle name="Normal 4 4 2 12" xfId="9872" xr:uid="{A3AC162A-2DE9-4F7B-AD6A-DE6A3844C058}"/>
    <cellStyle name="Normal 4 4 2 12 2" xfId="20252" xr:uid="{59975E48-62EE-45A4-B296-82A3B2ACB754}"/>
    <cellStyle name="Normal 4 4 2 13" xfId="25534" xr:uid="{9F4800AD-9630-4E1B-AD92-F43594679442}"/>
    <cellStyle name="Normal 4 4 2 14" xfId="12422" xr:uid="{D74C7FFF-C9EB-42C1-9F53-D6CE6B1B9E77}"/>
    <cellStyle name="Normal 4 4 2 2" xfId="987" xr:uid="{00000000-0005-0000-0000-00008D050000}"/>
    <cellStyle name="Normal 4 4 2 2 10" xfId="7040" xr:uid="{0C75F5A4-51F1-48A4-A6E7-A128AD4FCE49}"/>
    <cellStyle name="Normal 4 4 2 2 10 2" xfId="17420" xr:uid="{135BC228-1136-41D3-8267-62DFD5C8E68A}"/>
    <cellStyle name="Normal 4 4 2 2 11" xfId="9873" xr:uid="{604D1C80-960E-4BFA-9D20-5FC2026C65D6}"/>
    <cellStyle name="Normal 4 4 2 2 11 2" xfId="20253" xr:uid="{E35A96B7-C2BD-43FB-BDC2-1739CB2156B3}"/>
    <cellStyle name="Normal 4 4 2 2 12" xfId="24312" xr:uid="{4A384093-1FFD-408D-922E-635A1B405B55}"/>
    <cellStyle name="Normal 4 4 2 2 13" xfId="12482" xr:uid="{175A71FC-C908-4D69-AB58-4779FA75F504}"/>
    <cellStyle name="Normal 4 4 2 2 2" xfId="988" xr:uid="{00000000-0005-0000-0000-00008E050000}"/>
    <cellStyle name="Normal 4 4 2 2 2 10" xfId="13047" xr:uid="{A6E6A654-C557-4408-A191-9785EF23F9C9}"/>
    <cellStyle name="Normal 4 4 2 2 2 2" xfId="2786" xr:uid="{00000000-0005-0000-0000-00001B060000}"/>
    <cellStyle name="Normal 4 4 2 2 2 2 2" xfId="3339" xr:uid="{00000000-0005-0000-0000-00001C060000}"/>
    <cellStyle name="Normal 4 4 2 2 2 2 2 2" xfId="6397" xr:uid="{511D1F66-3411-48B0-8203-F4A9DA2F0FDA}"/>
    <cellStyle name="Normal 4 4 2 2 2 2 2 2 2" xfId="26974" xr:uid="{CF2747F8-798C-4EE4-A498-23C0D530D462}"/>
    <cellStyle name="Normal 4 4 2 2 2 2 2 2 3" xfId="15966" xr:uid="{2496F23A-2799-4B71-A3D3-B015345047AD}"/>
    <cellStyle name="Normal 4 4 2 2 2 2 2 3" xfId="8419" xr:uid="{970E17C2-EE93-4EEC-BB27-5FEFC93133D0}"/>
    <cellStyle name="Normal 4 4 2 2 2 2 2 3 2" xfId="18799" xr:uid="{E6AD4DF1-08AE-468A-9A9E-EB0A51DD43C1}"/>
    <cellStyle name="Normal 4 4 2 2 2 2 2 4" xfId="11252" xr:uid="{DA6302FF-5F54-4CB8-8D31-2B5660D0A0D0}"/>
    <cellStyle name="Normal 4 4 2 2 2 2 2 4 2" xfId="21632" xr:uid="{3B1D8A81-8262-4551-AF7F-A106365422DE}"/>
    <cellStyle name="Normal 4 4 2 2 2 2 2 5" xfId="24645" xr:uid="{4EE14F1F-6E23-4F8C-A333-BDD37E0A2B32}"/>
    <cellStyle name="Normal 4 4 2 2 2 2 2 6" xfId="13900" xr:uid="{380085B0-B0B8-4C53-8E8D-9D2D868E11CD}"/>
    <cellStyle name="Normal 4 4 2 2 2 2 3" xfId="4339" xr:uid="{AEAE18D6-B6A2-4423-B376-EE2258BAE3B4}"/>
    <cellStyle name="Normal 4 4 2 2 2 2 3 2" xfId="9111" xr:uid="{F7CAB04E-5C88-4621-AFBE-A71D17F42617}"/>
    <cellStyle name="Normal 4 4 2 2 2 2 3 2 2" xfId="29154" xr:uid="{6A8DDABF-4C37-439B-8667-261F05E25C34}"/>
    <cellStyle name="Normal 4 4 2 2 2 2 3 2 3" xfId="19491" xr:uid="{A792F0D7-A64E-4E0E-B7F9-423078DB920D}"/>
    <cellStyle name="Normal 4 4 2 2 2 2 3 3" xfId="11944" xr:uid="{CE8EBFB3-29D4-4601-A9E4-2D7CF75189D9}"/>
    <cellStyle name="Normal 4 4 2 2 2 2 3 3 2" xfId="22324" xr:uid="{84601BE3-0C8C-4632-A8BF-59F4D773A787}"/>
    <cellStyle name="Normal 4 4 2 2 2 2 3 4" xfId="22996" xr:uid="{99EE9227-CAEB-4D8C-80C0-AE85048853AE}"/>
    <cellStyle name="Normal 4 4 2 2 2 2 3 5" xfId="16658" xr:uid="{DBE0CC71-F13E-4119-9FD5-C290E64E1003}"/>
    <cellStyle name="Normal 4 4 2 2 2 2 4" xfId="6004" xr:uid="{E29511A5-072F-46C5-9071-ECE49B5D10BB}"/>
    <cellStyle name="Normal 4 4 2 2 2 2 4 2" xfId="25959" xr:uid="{21EA62E7-FDEC-4B32-A0A4-DC9A3B600A76}"/>
    <cellStyle name="Normal 4 4 2 2 2 2 4 3" xfId="15457" xr:uid="{D612C83B-A711-4645-8E86-03E48856C23E}"/>
    <cellStyle name="Normal 4 4 2 2 2 2 5" xfId="7910" xr:uid="{5E99DD95-E668-4AC6-A724-57D53EA08726}"/>
    <cellStyle name="Normal 4 4 2 2 2 2 5 2" xfId="18290" xr:uid="{3BD3DDD6-EF27-4A7D-BAA0-A7558C56A056}"/>
    <cellStyle name="Normal 4 4 2 2 2 2 6" xfId="10743" xr:uid="{1D69AD4B-070D-42F5-9F2C-846D09B973BA}"/>
    <cellStyle name="Normal 4 4 2 2 2 2 6 2" xfId="21123" xr:uid="{A8EC71FD-2B66-42EE-A265-6214D0EAC78E}"/>
    <cellStyle name="Normal 4 4 2 2 2 2 7" xfId="25548" xr:uid="{2EB83C0E-B6E5-49D5-90F4-89EB3B468253}"/>
    <cellStyle name="Normal 4 4 2 2 2 2 8" xfId="13243" xr:uid="{97FE9524-DB6E-4184-B9C3-5EBAD2CD12E5}"/>
    <cellStyle name="Normal 4 4 2 2 2 3" xfId="3340" xr:uid="{00000000-0005-0000-0000-00001D060000}"/>
    <cellStyle name="Normal 4 4 2 2 2 3 2" xfId="4530" xr:uid="{D57982D1-20D9-4173-95B8-81B03C06454C}"/>
    <cellStyle name="Normal 4 4 2 2 2 3 2 2" xfId="9302" xr:uid="{1906EB99-6934-4261-AEAC-9930B70BD463}"/>
    <cellStyle name="Normal 4 4 2 2 2 3 2 2 2" xfId="19682" xr:uid="{1CADBF01-9C05-4A55-B9F4-3B06C0E8A9DB}"/>
    <cellStyle name="Normal 4 4 2 2 2 3 2 3" xfId="12135" xr:uid="{B1998454-18F7-4601-BEA8-E7004959746B}"/>
    <cellStyle name="Normal 4 4 2 2 2 3 2 3 2" xfId="22515" xr:uid="{5F06841B-3EAD-4DB7-A203-7E3CF23CB48B}"/>
    <cellStyle name="Normal 4 4 2 2 2 3 2 4" xfId="27162" xr:uid="{0D40DEB6-A1C5-4870-864E-B777A435FACC}"/>
    <cellStyle name="Normal 4 4 2 2 2 3 2 5" xfId="16849" xr:uid="{9305266D-298E-4E88-83D3-F06AB75B37F3}"/>
    <cellStyle name="Normal 4 4 2 2 2 3 3" xfId="6398" xr:uid="{F0F6FE15-531E-46FD-B7EC-7220C77B92AD}"/>
    <cellStyle name="Normal 4 4 2 2 2 3 3 2" xfId="15967" xr:uid="{393AECD1-A0B3-4EBC-99E7-9080A686AED5}"/>
    <cellStyle name="Normal 4 4 2 2 2 3 4" xfId="8420" xr:uid="{504702F1-FB65-4350-9EA7-4CC0BB8656F8}"/>
    <cellStyle name="Normal 4 4 2 2 2 3 4 2" xfId="18800" xr:uid="{9F5804A4-D7E8-4AC6-8592-695651461A87}"/>
    <cellStyle name="Normal 4 4 2 2 2 3 5" xfId="11253" xr:uid="{DAA82E6E-C4E8-4C7E-84D1-1D2ABE0E9881}"/>
    <cellStyle name="Normal 4 4 2 2 2 3 5 2" xfId="21633" xr:uid="{CCEC414D-7C2C-494A-BF66-DD3C43D3A7A0}"/>
    <cellStyle name="Normal 4 4 2 2 2 3 6" xfId="24482" xr:uid="{8E9E08F5-837D-4108-9E5C-415FBCA96176}"/>
    <cellStyle name="Normal 4 4 2 2 2 3 7" xfId="13901" xr:uid="{C469E6A9-5373-4DAB-812F-E339E68D49A2}"/>
    <cellStyle name="Normal 4 4 2 2 2 4" xfId="3338" xr:uid="{00000000-0005-0000-0000-00001E060000}"/>
    <cellStyle name="Normal 4 4 2 2 2 4 2" xfId="6396" xr:uid="{F81A55A4-5FE1-4013-B08F-3EABC539D636}"/>
    <cellStyle name="Normal 4 4 2 2 2 4 2 2" xfId="28321" xr:uid="{569CA92F-9FC0-4280-9EA4-DC0F7D5BD3B3}"/>
    <cellStyle name="Normal 4 4 2 2 2 4 2 3" xfId="15965" xr:uid="{26A3D037-3327-422B-B13C-C701142E81BC}"/>
    <cellStyle name="Normal 4 4 2 2 2 4 3" xfId="8418" xr:uid="{BF5ED76A-EB79-4BF6-8079-CCFD13518FC9}"/>
    <cellStyle name="Normal 4 4 2 2 2 4 3 2" xfId="18798" xr:uid="{A8F6A1F1-2A47-4B4E-A529-28F5E372A247}"/>
    <cellStyle name="Normal 4 4 2 2 2 4 4" xfId="11251" xr:uid="{A27CFCA9-37A9-487C-8559-55C0F7A213CE}"/>
    <cellStyle name="Normal 4 4 2 2 2 4 4 2" xfId="21631" xr:uid="{02BF1CB0-7FEF-4913-8B53-0ACB069F257B}"/>
    <cellStyle name="Normal 4 4 2 2 2 4 5" xfId="23065" xr:uid="{727C9D6C-675F-405D-9B22-9C4EDD2BF3FD}"/>
    <cellStyle name="Normal 4 4 2 2 2 4 6" xfId="13899" xr:uid="{8552BB07-E4B1-47A4-A0DF-E45B39E14019}"/>
    <cellStyle name="Normal 4 4 2 2 2 5" xfId="4246" xr:uid="{1B5DDFF2-700E-49C0-B6C4-9115F3C3A1FC}"/>
    <cellStyle name="Normal 4 4 2 2 2 5 2" xfId="9018" xr:uid="{E9AF53E9-8F82-4245-B39F-F5E954B3F427}"/>
    <cellStyle name="Normal 4 4 2 2 2 5 2 2" xfId="29089" xr:uid="{EFF38729-D6BC-4932-AC44-EA578773EBC7}"/>
    <cellStyle name="Normal 4 4 2 2 2 5 2 3" xfId="19398" xr:uid="{53BA4873-F7AA-46D5-984C-7D06F76CE2C6}"/>
    <cellStyle name="Normal 4 4 2 2 2 5 3" xfId="11851" xr:uid="{9484FA93-8A4D-4135-8E3C-B9DA048FEECE}"/>
    <cellStyle name="Normal 4 4 2 2 2 5 3 2" xfId="22231" xr:uid="{E714DF82-67F8-4F82-92EA-6A400075F110}"/>
    <cellStyle name="Normal 4 4 2 2 2 5 4" xfId="24202" xr:uid="{4E8C4B6F-C3D7-4D57-9485-08951DB99FBF}"/>
    <cellStyle name="Normal 4 4 2 2 2 5 5" xfId="16565" xr:uid="{1DABC36D-944F-42FD-8DE0-AA39F762EE91}"/>
    <cellStyle name="Normal 4 4 2 2 2 6" xfId="5290" xr:uid="{4E40497E-6E2A-434D-87A7-EA8E5896162A}"/>
    <cellStyle name="Normal 4 4 2 2 2 6 2" xfId="27334" xr:uid="{72415122-6861-485B-B3F3-915932AD873D}"/>
    <cellStyle name="Normal 4 4 2 2 2 6 3" xfId="14588" xr:uid="{341FD1A3-1C03-474C-B496-7F4B76F75C23}"/>
    <cellStyle name="Normal 4 4 2 2 2 7" xfId="7041" xr:uid="{A3223282-F4FF-4C25-B57C-E63E4EE3075F}"/>
    <cellStyle name="Normal 4 4 2 2 2 7 2" xfId="17421" xr:uid="{CA7AAA4B-5AC8-4800-8104-9B57188E912F}"/>
    <cellStyle name="Normal 4 4 2 2 2 8" xfId="9874" xr:uid="{AA367147-979C-4209-BE07-E247F79F9987}"/>
    <cellStyle name="Normal 4 4 2 2 2 8 2" xfId="20254" xr:uid="{E25F9F74-8F47-47F4-859D-31C44F7078A0}"/>
    <cellStyle name="Normal 4 4 2 2 2 9" xfId="24171" xr:uid="{340DEFD4-3A60-455F-B7D1-FCE635C519F5}"/>
    <cellStyle name="Normal 4 4 2 2 3" xfId="2785" xr:uid="{00000000-0005-0000-0000-00001F060000}"/>
    <cellStyle name="Normal 4 4 2 2 3 2" xfId="3341" xr:uid="{00000000-0005-0000-0000-000020060000}"/>
    <cellStyle name="Normal 4 4 2 2 3 2 2" xfId="6399" xr:uid="{69768A5D-02B3-4CE8-980B-44CE4EE92A71}"/>
    <cellStyle name="Normal 4 4 2 2 3 2 2 2" xfId="28721" xr:uid="{D78FEAF6-37AF-4F64-9E40-DDF82F1432CF}"/>
    <cellStyle name="Normal 4 4 2 2 3 2 2 3" xfId="15968" xr:uid="{200B21F8-E051-4512-9808-A4DB8CC59D82}"/>
    <cellStyle name="Normal 4 4 2 2 3 2 3" xfId="8421" xr:uid="{3466F2CD-DCA8-4546-8C86-8F3CD1535758}"/>
    <cellStyle name="Normal 4 4 2 2 3 2 3 2" xfId="18801" xr:uid="{602CFB8F-DA78-4834-BA32-7C58AC4CE0DE}"/>
    <cellStyle name="Normal 4 4 2 2 3 2 4" xfId="11254" xr:uid="{6A126DB7-D971-4949-B4D3-9A5DE6CF484A}"/>
    <cellStyle name="Normal 4 4 2 2 3 2 4 2" xfId="21634" xr:uid="{5D54963C-899E-4456-97FC-F90A8C8DDD6B}"/>
    <cellStyle name="Normal 4 4 2 2 3 2 5" xfId="24233" xr:uid="{6CC866C5-BA2D-4DAA-AD10-0FFB2AAC7F19}"/>
    <cellStyle name="Normal 4 4 2 2 3 2 6" xfId="13902" xr:uid="{A7148D7B-9C79-4FA5-BC09-D7F830210FCF}"/>
    <cellStyle name="Normal 4 4 2 2 3 3" xfId="4338" xr:uid="{6A44BF57-F8D2-4E33-BB4C-9D0E9446C87B}"/>
    <cellStyle name="Normal 4 4 2 2 3 3 2" xfId="9110" xr:uid="{79B1799D-E6E3-4844-817D-B3AC2660A494}"/>
    <cellStyle name="Normal 4 4 2 2 3 3 2 2" xfId="29153" xr:uid="{2B362ED0-5344-4B36-A5F2-DC29B4E651E2}"/>
    <cellStyle name="Normal 4 4 2 2 3 3 2 3" xfId="19490" xr:uid="{8910AE9E-9AEE-4D3D-AAB5-C1CF1E1231AC}"/>
    <cellStyle name="Normal 4 4 2 2 3 3 3" xfId="11943" xr:uid="{B582E6F3-2430-4631-8D32-76DEBB197905}"/>
    <cellStyle name="Normal 4 4 2 2 3 3 3 2" xfId="22323" xr:uid="{D543972F-32F3-49D1-A40E-9621FB165C4F}"/>
    <cellStyle name="Normal 4 4 2 2 3 3 4" xfId="24908" xr:uid="{C974BD5E-5D88-4BDE-B086-E99DF87B1C01}"/>
    <cellStyle name="Normal 4 4 2 2 3 3 5" xfId="16657" xr:uid="{F417541B-77ED-42A0-A242-4B91FFDC9C95}"/>
    <cellStyle name="Normal 4 4 2 2 3 4" xfId="6003" xr:uid="{96248991-7D51-4E9B-97A5-A5A3DE115131}"/>
    <cellStyle name="Normal 4 4 2 2 3 4 2" xfId="26936" xr:uid="{5DDB1C1B-3D0C-4DBD-8063-DDE3D7FB13FF}"/>
    <cellStyle name="Normal 4 4 2 2 3 4 3" xfId="15456" xr:uid="{FB994E50-F762-4F05-815A-55EF3687280F}"/>
    <cellStyle name="Normal 4 4 2 2 3 5" xfId="7909" xr:uid="{9EB05466-062C-4469-9947-9025F4C8A514}"/>
    <cellStyle name="Normal 4 4 2 2 3 5 2" xfId="18289" xr:uid="{8C3FAA84-6586-49A1-BE99-2CBB983CBD69}"/>
    <cellStyle name="Normal 4 4 2 2 3 6" xfId="10742" xr:uid="{47C44A2D-A4D2-4DED-A7A4-C203843BB499}"/>
    <cellStyle name="Normal 4 4 2 2 3 6 2" xfId="21122" xr:uid="{DFBB5A1F-C978-4328-A712-F706247A5CEF}"/>
    <cellStyle name="Normal 4 4 2 2 3 7" xfId="23719" xr:uid="{53983EAF-405A-4A68-B671-E39B9079E1D0}"/>
    <cellStyle name="Normal 4 4 2 2 3 8" xfId="13242" xr:uid="{7D6F806D-EC38-440D-B3AD-83353E843758}"/>
    <cellStyle name="Normal 4 4 2 2 4" xfId="3342" xr:uid="{00000000-0005-0000-0000-000021060000}"/>
    <cellStyle name="Normal 4 4 2 2 4 2" xfId="4531" xr:uid="{B295BD5D-4A86-43B3-8633-BD21E21795ED}"/>
    <cellStyle name="Normal 4 4 2 2 4 2 2" xfId="9303" xr:uid="{4AA3D06E-817C-4FE4-A047-54D579A4D61A}"/>
    <cellStyle name="Normal 4 4 2 2 4 2 2 2" xfId="19683" xr:uid="{4BF8F51E-12F7-4D38-BE3F-526DF59CA949}"/>
    <cellStyle name="Normal 4 4 2 2 4 2 3" xfId="12136" xr:uid="{42F26D03-D924-4299-9354-48DF765EA6E1}"/>
    <cellStyle name="Normal 4 4 2 2 4 2 3 2" xfId="22516" xr:uid="{C2826C7B-C340-49D4-AEB9-19C403F9D96B}"/>
    <cellStyle name="Normal 4 4 2 2 4 2 4" xfId="25860" xr:uid="{EDF842B6-3937-4137-8EAE-444882F0819C}"/>
    <cellStyle name="Normal 4 4 2 2 4 2 5" xfId="16850" xr:uid="{7F9F8C60-6B4E-4F6F-A10A-3CE6DA5F2761}"/>
    <cellStyle name="Normal 4 4 2 2 4 3" xfId="6400" xr:uid="{3940C7DE-70FB-49CF-BD1E-CC4625C42B7A}"/>
    <cellStyle name="Normal 4 4 2 2 4 3 2" xfId="15969" xr:uid="{2D54A11E-FF4C-47AC-AE13-47EB5DD75731}"/>
    <cellStyle name="Normal 4 4 2 2 4 4" xfId="8422" xr:uid="{3F679B0C-F09E-4C98-B721-4D0AB18F3AE6}"/>
    <cellStyle name="Normal 4 4 2 2 4 4 2" xfId="18802" xr:uid="{3343F9AC-DB0D-480C-A640-F8DE770B3567}"/>
    <cellStyle name="Normal 4 4 2 2 4 5" xfId="11255" xr:uid="{2302EC03-7E78-4B3A-84BC-D18671DC7463}"/>
    <cellStyle name="Normal 4 4 2 2 4 5 2" xfId="21635" xr:uid="{4E879307-37C7-4D37-AA7E-98FC66DD073C}"/>
    <cellStyle name="Normal 4 4 2 2 4 6" xfId="25390" xr:uid="{2B1BE565-3070-4CBD-A8A7-826B87398CCA}"/>
    <cellStyle name="Normal 4 4 2 2 4 7" xfId="13903" xr:uid="{A9A64EC3-4267-44C0-8F66-ADF1DBE3DA21}"/>
    <cellStyle name="Normal 4 4 2 2 5" xfId="3337" xr:uid="{00000000-0005-0000-0000-000022060000}"/>
    <cellStyle name="Normal 4 4 2 2 5 2" xfId="6395" xr:uid="{5062E618-E82E-42FB-A778-7EC3F6941EE7}"/>
    <cellStyle name="Normal 4 4 2 2 5 2 2" xfId="26528" xr:uid="{BF4A22E8-47BF-4AE4-8B06-189C61C88340}"/>
    <cellStyle name="Normal 4 4 2 2 5 2 3" xfId="15964" xr:uid="{34CFE1EC-966C-4649-BDA4-5B79ED1C886F}"/>
    <cellStyle name="Normal 4 4 2 2 5 3" xfId="8417" xr:uid="{0B715A8F-AAB0-4DFA-BAE7-20B7354D978C}"/>
    <cellStyle name="Normal 4 4 2 2 5 3 2" xfId="18797" xr:uid="{41F0A7D8-AB8E-4B60-982D-97BA8ADCC0F1}"/>
    <cellStyle name="Normal 4 4 2 2 5 4" xfId="11250" xr:uid="{85457368-CE3B-45FB-BA69-8CC85A11D34F}"/>
    <cellStyle name="Normal 4 4 2 2 5 4 2" xfId="21630" xr:uid="{193BE4AF-9649-42CB-89A7-80CFD85DE0CE}"/>
    <cellStyle name="Normal 4 4 2 2 5 5" xfId="24584" xr:uid="{9CB8F697-BCC2-40ED-847C-A67F724127DE}"/>
    <cellStyle name="Normal 4 4 2 2 5 6" xfId="13898" xr:uid="{8DD6C700-A359-472F-A44D-9D09EC1DD08E}"/>
    <cellStyle name="Normal 4 4 2 2 6" xfId="2556" xr:uid="{00000000-0005-0000-0000-000023060000}"/>
    <cellStyle name="Normal 4 4 2 2 6 2" xfId="5826" xr:uid="{DC4B1AE2-E38E-4F7D-B7F9-68E626E6D6E0}"/>
    <cellStyle name="Normal 4 4 2 2 6 2 2" xfId="28405" xr:uid="{0294B801-8558-4D60-BB1D-C74AED4ACEAA}"/>
    <cellStyle name="Normal 4 4 2 2 6 2 3" xfId="15228" xr:uid="{FCF708E1-6C2E-4FB3-B0DE-25CA0F80D6F0}"/>
    <cellStyle name="Normal 4 4 2 2 6 3" xfId="7681" xr:uid="{5ECF2951-199F-4EA0-BB10-67F9E1354813}"/>
    <cellStyle name="Normal 4 4 2 2 6 3 2" xfId="18061" xr:uid="{95620D9C-ED80-4DB4-8DD5-77F617E8DEC6}"/>
    <cellStyle name="Normal 4 4 2 2 6 4" xfId="10514" xr:uid="{2CB7DFE3-E213-4A1A-BE1A-20DE844B62D1}"/>
    <cellStyle name="Normal 4 4 2 2 6 4 2" xfId="20894" xr:uid="{C939A820-A911-45B8-861D-39CA8982E263}"/>
    <cellStyle name="Normal 4 4 2 2 6 5" xfId="25091" xr:uid="{50630A23-1783-4E8E-8EBD-8E95B5AE0135}"/>
    <cellStyle name="Normal 4 4 2 2 6 6" xfId="12944" xr:uid="{DC969C50-06CB-42DE-AAA8-B174C5A7B8E8}"/>
    <cellStyle name="Normal 4 4 2 2 7" xfId="2250" xr:uid="{00000000-0005-0000-0000-000019060000}"/>
    <cellStyle name="Normal 4 4 2 2 7 2" xfId="7377" xr:uid="{49CA78DA-20A4-4038-8506-5DDD29FC25DE}"/>
    <cellStyle name="Normal 4 4 2 2 7 2 2" xfId="17757" xr:uid="{1B2A0586-7E36-4B38-834F-A9A444B3A174}"/>
    <cellStyle name="Normal 4 4 2 2 7 3" xfId="10210" xr:uid="{572E385B-266A-46A8-9ED4-56DED6012742}"/>
    <cellStyle name="Normal 4 4 2 2 7 3 2" xfId="20590" xr:uid="{C8CD3E5D-43F1-48B5-ACE9-D6CD559183A0}"/>
    <cellStyle name="Normal 4 4 2 2 7 4" xfId="25249" xr:uid="{83230BF6-A134-4CA9-9917-EEAFA2C3B914}"/>
    <cellStyle name="Normal 4 4 2 2 7 5" xfId="14924" xr:uid="{D659C309-94E5-4BC5-B696-F22FD405B31F}"/>
    <cellStyle name="Normal 4 4 2 2 8" xfId="3801" xr:uid="{DDC15438-3D68-4FAD-9D9B-C7E2E167FEA4}"/>
    <cellStyle name="Normal 4 4 2 2 8 2" xfId="8637" xr:uid="{4C619C33-DE7C-49B8-B166-2CA910B63CFD}"/>
    <cellStyle name="Normal 4 4 2 2 8 2 2" xfId="19017" xr:uid="{44B94BF2-0CAD-4A78-B3B9-ECF987ADDE5A}"/>
    <cellStyle name="Normal 4 4 2 2 8 3" xfId="11470" xr:uid="{7B76BDC5-3EC5-42AF-8E55-BFF102FBEAC6}"/>
    <cellStyle name="Normal 4 4 2 2 8 3 2" xfId="21850" xr:uid="{34AC7D1B-4264-4C58-B0E6-F3D739E9EB6C}"/>
    <cellStyle name="Normal 4 4 2 2 8 4" xfId="16184" xr:uid="{545ED7F2-872A-448F-928C-E98B0C60218F}"/>
    <cellStyle name="Normal 4 4 2 2 9" xfId="5289" xr:uid="{4258AE63-37FA-4E3B-88C7-E1ACC51B3145}"/>
    <cellStyle name="Normal 4 4 2 2 9 2" xfId="14587" xr:uid="{28244A37-8FC1-4209-BC34-54CFE44D5963}"/>
    <cellStyle name="Normal 4 4 2 3" xfId="989" xr:uid="{00000000-0005-0000-0000-00008F050000}"/>
    <cellStyle name="Normal 4 4 2 3 10" xfId="9875" xr:uid="{B1AD3C3B-E4EF-4540-8370-CA00C891082A}"/>
    <cellStyle name="Normal 4 4 2 3 10 2" xfId="20255" xr:uid="{4960A5F0-C12E-4B12-AC3D-EEDB6B8C464C}"/>
    <cellStyle name="Normal 4 4 2 3 11" xfId="25423" xr:uid="{0AB0255F-72B3-4885-B9E1-813751B34C02}"/>
    <cellStyle name="Normal 4 4 2 3 12" xfId="12599" xr:uid="{CA292A13-D5E7-41FE-9B23-465F582E343E}"/>
    <cellStyle name="Normal 4 4 2 3 2" xfId="2787" xr:uid="{00000000-0005-0000-0000-000025060000}"/>
    <cellStyle name="Normal 4 4 2 3 2 2" xfId="3344" xr:uid="{00000000-0005-0000-0000-000026060000}"/>
    <cellStyle name="Normal 4 4 2 3 2 2 2" xfId="6402" xr:uid="{343E5849-A095-4356-A6E4-AA28C144EC79}"/>
    <cellStyle name="Normal 4 4 2 3 2 2 2 2" xfId="28616" xr:uid="{9F7BCF5F-F784-4400-B20C-6A8977FADB81}"/>
    <cellStyle name="Normal 4 4 2 3 2 2 2 3" xfId="15971" xr:uid="{591177A3-FFCB-4982-BC14-F6A0916A77D9}"/>
    <cellStyle name="Normal 4 4 2 3 2 2 3" xfId="8424" xr:uid="{C2FF869B-A854-4C88-816D-6510E892D87D}"/>
    <cellStyle name="Normal 4 4 2 3 2 2 3 2" xfId="18804" xr:uid="{7FFBDEA1-A1E4-4C6D-AE1C-A491E9D3ABD1}"/>
    <cellStyle name="Normal 4 4 2 3 2 2 4" xfId="11257" xr:uid="{CD8E96AA-81A3-461E-A843-965AE1CC3170}"/>
    <cellStyle name="Normal 4 4 2 3 2 2 4 2" xfId="21637" xr:uid="{77235E0C-8C7F-4FA5-9A70-8801406D4A23}"/>
    <cellStyle name="Normal 4 4 2 3 2 2 5" xfId="25542" xr:uid="{7E2DF8E2-5082-41B1-A468-00E7FFC3BF73}"/>
    <cellStyle name="Normal 4 4 2 3 2 2 6" xfId="13905" xr:uid="{B88B7EB3-9F60-4C35-8B12-3E2052EF28BE}"/>
    <cellStyle name="Normal 4 4 2 3 2 3" xfId="4340" xr:uid="{74B3D252-263A-4214-BAD9-6E1714328469}"/>
    <cellStyle name="Normal 4 4 2 3 2 3 2" xfId="9112" xr:uid="{DB4B5A45-226D-48AB-B1C4-D080C1D639FB}"/>
    <cellStyle name="Normal 4 4 2 3 2 3 2 2" xfId="29155" xr:uid="{77C2008E-03E2-4F0C-8CD8-F2962237139D}"/>
    <cellStyle name="Normal 4 4 2 3 2 3 2 3" xfId="19492" xr:uid="{F109FBB9-64BD-468A-9BC6-6BCA65B9F0D5}"/>
    <cellStyle name="Normal 4 4 2 3 2 3 3" xfId="11945" xr:uid="{44FA4A1B-9B44-4CF4-832E-40967D5F0FCA}"/>
    <cellStyle name="Normal 4 4 2 3 2 3 3 2" xfId="22325" xr:uid="{FA817901-995B-4402-B4DD-318F52720169}"/>
    <cellStyle name="Normal 4 4 2 3 2 3 4" xfId="24398" xr:uid="{64414920-5AB8-4F86-809F-DC5AA7D433CB}"/>
    <cellStyle name="Normal 4 4 2 3 2 3 5" xfId="16659" xr:uid="{8F21A49A-4D31-4E84-B3AA-8FFCA76483E1}"/>
    <cellStyle name="Normal 4 4 2 3 2 4" xfId="6005" xr:uid="{9ED9DD77-8200-4D6A-8D46-C6657E276F95}"/>
    <cellStyle name="Normal 4 4 2 3 2 4 2" xfId="27778" xr:uid="{AE5FCA32-9F15-45B6-9EEB-C0AFB6BF84CE}"/>
    <cellStyle name="Normal 4 4 2 3 2 4 3" xfId="15458" xr:uid="{0F694240-3902-4780-8B9A-3D5321D5FECC}"/>
    <cellStyle name="Normal 4 4 2 3 2 5" xfId="7911" xr:uid="{E3EE78A6-E101-42FF-AEEA-BFEBB2AF86C3}"/>
    <cellStyle name="Normal 4 4 2 3 2 5 2" xfId="18291" xr:uid="{C1E16FBA-FE8E-4A54-B65B-A50FA1CAC283}"/>
    <cellStyle name="Normal 4 4 2 3 2 6" xfId="10744" xr:uid="{0FFF8D92-EAD0-434C-BD7F-BD069BCCF53A}"/>
    <cellStyle name="Normal 4 4 2 3 2 6 2" xfId="21124" xr:uid="{5EB6700C-27A8-4AD6-876E-4973B72CA798}"/>
    <cellStyle name="Normal 4 4 2 3 2 7" xfId="24691" xr:uid="{D52FFB66-82B9-4586-B744-665C9F32E133}"/>
    <cellStyle name="Normal 4 4 2 3 2 8" xfId="13244" xr:uid="{A24D2BD8-95B1-4F46-A668-2EE59A1BDC03}"/>
    <cellStyle name="Normal 4 4 2 3 3" xfId="3345" xr:uid="{00000000-0005-0000-0000-000027060000}"/>
    <cellStyle name="Normal 4 4 2 3 3 2" xfId="4532" xr:uid="{B667C967-0561-4C42-8BC5-90F59086EA4F}"/>
    <cellStyle name="Normal 4 4 2 3 3 2 2" xfId="9304" xr:uid="{5D054F46-D740-4D54-A354-11CE584B8EC4}"/>
    <cellStyle name="Normal 4 4 2 3 3 2 2 2" xfId="29281" xr:uid="{4D6ACDE4-B724-4058-B0EB-6FD435DC408F}"/>
    <cellStyle name="Normal 4 4 2 3 3 2 2 3" xfId="19684" xr:uid="{AD9CB9B7-9155-4620-BD89-267FF7E163A2}"/>
    <cellStyle name="Normal 4 4 2 3 3 2 3" xfId="12137" xr:uid="{B1CEB952-4071-4AA7-B3E2-61A45C9196DF}"/>
    <cellStyle name="Normal 4 4 2 3 3 2 3 2" xfId="22517" xr:uid="{CA3F5B6B-0FB8-40ED-95B1-0404A707E6EF}"/>
    <cellStyle name="Normal 4 4 2 3 3 2 4" xfId="25827" xr:uid="{B557E776-EDB1-4F38-8179-39D0DD17A096}"/>
    <cellStyle name="Normal 4 4 2 3 3 2 5" xfId="16851" xr:uid="{0AC8B89C-7AF6-4A8E-88EC-20BF3A4E2B09}"/>
    <cellStyle name="Normal 4 4 2 3 3 3" xfId="6403" xr:uid="{3E03D1E4-46FB-4EA6-A55D-6CE5D746A0FA}"/>
    <cellStyle name="Normal 4 4 2 3 3 3 2" xfId="27085" xr:uid="{AF6B99DB-4970-44F9-83F8-550353C549F2}"/>
    <cellStyle name="Normal 4 4 2 3 3 3 3" xfId="15972" xr:uid="{05546C51-7A74-4DC9-A123-D32CCF69BB41}"/>
    <cellStyle name="Normal 4 4 2 3 3 4" xfId="8425" xr:uid="{47DC54E8-D290-438B-A9F6-0A176AE63C6C}"/>
    <cellStyle name="Normal 4 4 2 3 3 4 2" xfId="18805" xr:uid="{E1755450-EC70-4494-BA45-A16E3958D2BB}"/>
    <cellStyle name="Normal 4 4 2 3 3 5" xfId="11258" xr:uid="{A6D1E6E4-5971-4942-887A-43650AFFEA0C}"/>
    <cellStyle name="Normal 4 4 2 3 3 5 2" xfId="21638" xr:uid="{B6280641-65D5-4190-AE7B-601DF9196AC1}"/>
    <cellStyle name="Normal 4 4 2 3 3 6" xfId="25561" xr:uid="{A8C4EC16-EA7A-4861-A0BB-F346D7F4F3D0}"/>
    <cellStyle name="Normal 4 4 2 3 3 7" xfId="13906" xr:uid="{02D88B39-740F-4D60-9A15-9A15A8A2BCB9}"/>
    <cellStyle name="Normal 4 4 2 3 4" xfId="3343" xr:uid="{00000000-0005-0000-0000-000028060000}"/>
    <cellStyle name="Normal 4 4 2 3 4 2" xfId="6401" xr:uid="{7CF52855-B221-49CE-A471-59823C1C5EC2}"/>
    <cellStyle name="Normal 4 4 2 3 4 2 2" xfId="27391" xr:uid="{196D2709-DB11-4493-87A8-571EF4FEB300}"/>
    <cellStyle name="Normal 4 4 2 3 4 2 3" xfId="15970" xr:uid="{78E67D20-8500-42B0-8342-77833EBFD547}"/>
    <cellStyle name="Normal 4 4 2 3 4 3" xfId="8423" xr:uid="{D392A788-D3F4-495C-92BB-C7DF535D7F6E}"/>
    <cellStyle name="Normal 4 4 2 3 4 3 2" xfId="18803" xr:uid="{C7850F2B-0321-44D0-A29E-DC57D5733915}"/>
    <cellStyle name="Normal 4 4 2 3 4 4" xfId="11256" xr:uid="{9F189DF0-C5E1-44CC-AC28-952D571D9414}"/>
    <cellStyle name="Normal 4 4 2 3 4 4 2" xfId="21636" xr:uid="{A6696CC3-A819-425E-8415-27596BCDCEF6}"/>
    <cellStyle name="Normal 4 4 2 3 4 5" xfId="25495" xr:uid="{F3F66694-76D2-4DD2-A42D-A490901CEB69}"/>
    <cellStyle name="Normal 4 4 2 3 4 6" xfId="13904" xr:uid="{BA747545-B287-4E7B-A45F-5E00E23DCEAE}"/>
    <cellStyle name="Normal 4 4 2 3 5" xfId="2599" xr:uid="{00000000-0005-0000-0000-000029060000}"/>
    <cellStyle name="Normal 4 4 2 3 5 2" xfId="5864" xr:uid="{139BE8FC-28F1-4734-8901-3B834D3D2588}"/>
    <cellStyle name="Normal 4 4 2 3 5 2 2" xfId="26183" xr:uid="{4DB9D009-C49D-4C9D-8B31-40E993ACDE8F}"/>
    <cellStyle name="Normal 4 4 2 3 5 2 3" xfId="15271" xr:uid="{14A9D6DC-889E-4B88-A44F-DB60655AF6C1}"/>
    <cellStyle name="Normal 4 4 2 3 5 3" xfId="7724" xr:uid="{E5424755-DE56-4D99-BDD0-F7BA8BA601D0}"/>
    <cellStyle name="Normal 4 4 2 3 5 3 2" xfId="18104" xr:uid="{44B2E874-9A5E-4728-B49D-E29AB0D6C375}"/>
    <cellStyle name="Normal 4 4 2 3 5 4" xfId="10557" xr:uid="{1872EAE9-2A01-45E2-840D-0999BEEF9D85}"/>
    <cellStyle name="Normal 4 4 2 3 5 4 2" xfId="20937" xr:uid="{BB83D161-21E9-4D6B-9DDF-6055BE109484}"/>
    <cellStyle name="Normal 4 4 2 3 5 5" xfId="23360" xr:uid="{37031A89-35BD-4127-BFD7-60F5F3E9C2EE}"/>
    <cellStyle name="Normal 4 4 2 3 5 6" xfId="12987" xr:uid="{412C8670-516E-44AC-ABE8-D75E24AA086C}"/>
    <cellStyle name="Normal 4 4 2 3 6" xfId="2365" xr:uid="{00000000-0005-0000-0000-000024060000}"/>
    <cellStyle name="Normal 4 4 2 3 6 2" xfId="7492" xr:uid="{030E696C-1599-4734-A257-268A964EDB54}"/>
    <cellStyle name="Normal 4 4 2 3 6 2 2" xfId="17872" xr:uid="{15D93248-80F7-4215-82CC-88F904825CB5}"/>
    <cellStyle name="Normal 4 4 2 3 6 3" xfId="10325" xr:uid="{20779726-FE34-46AE-8D69-243702F2566F}"/>
    <cellStyle name="Normal 4 4 2 3 6 3 2" xfId="20705" xr:uid="{0C161F4E-0E79-4057-B1D8-D0034A4E854D}"/>
    <cellStyle name="Normal 4 4 2 3 6 4" xfId="22908" xr:uid="{794A6DF2-1520-439A-BD2D-2EBAECF1CA97}"/>
    <cellStyle name="Normal 4 4 2 3 6 5" xfId="15039" xr:uid="{CA3A1C99-7CFD-4A4C-82D1-2277B4C1D22D}"/>
    <cellStyle name="Normal 4 4 2 3 7" xfId="3900" xr:uid="{A0A63680-17CA-489F-95A6-D6826EDC068D}"/>
    <cellStyle name="Normal 4 4 2 3 7 2" xfId="8732" xr:uid="{07A899F3-7EEC-467F-AEF0-B12738453FE0}"/>
    <cellStyle name="Normal 4 4 2 3 7 2 2" xfId="19112" xr:uid="{250E8EC4-8884-454C-9B4B-249992F96958}"/>
    <cellStyle name="Normal 4 4 2 3 7 3" xfId="11565" xr:uid="{9A952F7A-904B-45D3-880B-F6D974671C03}"/>
    <cellStyle name="Normal 4 4 2 3 7 3 2" xfId="21945" xr:uid="{B6ED0CF5-C516-4F13-A8BB-97E471131A4F}"/>
    <cellStyle name="Normal 4 4 2 3 7 4" xfId="16279" xr:uid="{7FA5334C-9CED-4ACE-9A17-0DE4230501E4}"/>
    <cellStyle name="Normal 4 4 2 3 8" xfId="5291" xr:uid="{8FC8B013-9E56-4911-9A8B-CAF8045B656D}"/>
    <cellStyle name="Normal 4 4 2 3 8 2" xfId="14589" xr:uid="{BC50FF17-FFFF-4D6D-B145-ACDCA896327D}"/>
    <cellStyle name="Normal 4 4 2 3 9" xfId="7042" xr:uid="{EE83E8F2-A16A-4CD0-BC5F-8F969FE98924}"/>
    <cellStyle name="Normal 4 4 2 3 9 2" xfId="17422" xr:uid="{51AFD0D0-CB0B-4931-8E43-E335997652BE}"/>
    <cellStyle name="Normal 4 4 2 4" xfId="990" xr:uid="{00000000-0005-0000-0000-000090050000}"/>
    <cellStyle name="Normal 4 4 2 4 2" xfId="3346" xr:uid="{00000000-0005-0000-0000-00002B060000}"/>
    <cellStyle name="Normal 4 4 2 4 2 2" xfId="6404" xr:uid="{20B61733-C29A-4013-826A-91229857E97E}"/>
    <cellStyle name="Normal 4 4 2 4 2 2 2" xfId="27176" xr:uid="{AE11D454-1CD7-41CE-B9C4-CA1ECC737D00}"/>
    <cellStyle name="Normal 4 4 2 4 2 2 3" xfId="15973" xr:uid="{297D34D7-ACE3-4DC9-866A-BB601572E752}"/>
    <cellStyle name="Normal 4 4 2 4 2 3" xfId="8426" xr:uid="{6A70F0BF-D7D0-4B85-B0C1-79744443D8AD}"/>
    <cellStyle name="Normal 4 4 2 4 2 3 2" xfId="18806" xr:uid="{267F612C-EEAF-43EE-B20C-E6ECA5E6DB21}"/>
    <cellStyle name="Normal 4 4 2 4 2 4" xfId="11259" xr:uid="{C6886769-9BD0-4F8E-A386-8BBF708CF0BA}"/>
    <cellStyle name="Normal 4 4 2 4 2 4 2" xfId="21639" xr:uid="{C9F7911D-DEE3-403B-83CD-E2A6C409A7AC}"/>
    <cellStyle name="Normal 4 4 2 4 2 5" xfId="23985" xr:uid="{B23B2DF9-82EF-45C7-9FBB-906912C74F17}"/>
    <cellStyle name="Normal 4 4 2 4 2 6" xfId="13907" xr:uid="{2F1045BB-53EA-4FB1-890A-6A2795B420BD}"/>
    <cellStyle name="Normal 4 4 2 4 3" xfId="2784" xr:uid="{00000000-0005-0000-0000-00002C060000}"/>
    <cellStyle name="Normal 4 4 2 4 3 2" xfId="6002" xr:uid="{95EA8E11-5537-4A68-AF65-8399F5C49F15}"/>
    <cellStyle name="Normal 4 4 2 4 3 2 2" xfId="28141" xr:uid="{68EEADF2-2AD1-47CD-95C5-623C2B15C40B}"/>
    <cellStyle name="Normal 4 4 2 4 3 2 3" xfId="15455" xr:uid="{81AC6881-060D-49E2-85F5-2E625E9E456B}"/>
    <cellStyle name="Normal 4 4 2 4 3 3" xfId="7908" xr:uid="{E3C17826-5BD3-463F-BCD5-BEEF9F957C4C}"/>
    <cellStyle name="Normal 4 4 2 4 3 3 2" xfId="18288" xr:uid="{4A831123-808B-4BCA-BC87-E889B02E29A8}"/>
    <cellStyle name="Normal 4 4 2 4 3 4" xfId="10741" xr:uid="{C684B92C-9FED-4F5B-B80A-33BD8DA70E4D}"/>
    <cellStyle name="Normal 4 4 2 4 3 4 2" xfId="21121" xr:uid="{0740E351-8637-4EB1-A9B8-E45D0364FF18}"/>
    <cellStyle name="Normal 4 4 2 4 3 5" xfId="22647" xr:uid="{771BE6F7-1616-4895-81F6-29430F4DFF5C}"/>
    <cellStyle name="Normal 4 4 2 4 3 6" xfId="13241" xr:uid="{75F1AEE9-9B4E-4585-8635-8BF605B8F223}"/>
    <cellStyle name="Normal 4 4 2 4 4" xfId="4193" xr:uid="{96BB92AC-F20C-4C4D-AE25-AF828871AFE4}"/>
    <cellStyle name="Normal 4 4 2 4 4 2" xfId="8965" xr:uid="{213E87B1-4640-4830-B3FE-2730CE3A4E12}"/>
    <cellStyle name="Normal 4 4 2 4 4 2 2" xfId="19345" xr:uid="{4732E8CE-8314-4A71-965F-4492544F64DC}"/>
    <cellStyle name="Normal 4 4 2 4 4 3" xfId="11798" xr:uid="{1E649367-FA4B-4B30-B77B-B6496126789A}"/>
    <cellStyle name="Normal 4 4 2 4 4 3 2" xfId="22178" xr:uid="{54000B27-16F5-4737-97AC-5EF6B85A6040}"/>
    <cellStyle name="Normal 4 4 2 4 4 4" xfId="23152" xr:uid="{8F9319D7-B853-4F09-B86A-AB41BD9E4F06}"/>
    <cellStyle name="Normal 4 4 2 4 4 5" xfId="16512" xr:uid="{59A15F81-D3BA-4822-93BE-A4760071BFE6}"/>
    <cellStyle name="Normal 4 4 2 4 5" xfId="5292" xr:uid="{533E2B35-FCAF-412B-9DCA-D713E1E837DA}"/>
    <cellStyle name="Normal 4 4 2 4 5 2" xfId="14590" xr:uid="{E45A6DA9-F6DD-4BE1-88EF-D73B6CBFE0B3}"/>
    <cellStyle name="Normal 4 4 2 4 6" xfId="7043" xr:uid="{7D54AB82-DC51-48D5-8538-93D0951DDF25}"/>
    <cellStyle name="Normal 4 4 2 4 6 2" xfId="17423" xr:uid="{0C0B500B-9BD5-484C-824A-61E62BE1B3F2}"/>
    <cellStyle name="Normal 4 4 2 4 7" xfId="9876" xr:uid="{35D85105-00A8-431A-98BC-D4A460429DBC}"/>
    <cellStyle name="Normal 4 4 2 4 7 2" xfId="20256" xr:uid="{A72441B9-8FDE-4736-968C-4714EBB2DBAE}"/>
    <cellStyle name="Normal 4 4 2 4 8" xfId="23944" xr:uid="{519AB3C6-84B3-4A4B-9948-7581BC858FCF}"/>
    <cellStyle name="Normal 4 4 2 4 9" xfId="12757" xr:uid="{1396107D-6352-405C-BCA7-4BC444A9CA14}"/>
    <cellStyle name="Normal 4 4 2 5" xfId="3347" xr:uid="{00000000-0005-0000-0000-00002D060000}"/>
    <cellStyle name="Normal 4 4 2 5 2" xfId="4533" xr:uid="{5E60AF2D-179F-4D24-AD54-5B7AA556A5DD}"/>
    <cellStyle name="Normal 4 4 2 5 2 2" xfId="9305" xr:uid="{35E01CA6-96A3-4431-B026-E09FEF25DB54}"/>
    <cellStyle name="Normal 4 4 2 5 2 2 2" xfId="29282" xr:uid="{C68B05B6-DAA6-4829-9645-882AF5471896}"/>
    <cellStyle name="Normal 4 4 2 5 2 2 3" xfId="19685" xr:uid="{BCAC5E27-933A-43D6-8166-3CDC64456C93}"/>
    <cellStyle name="Normal 4 4 2 5 2 3" xfId="12138" xr:uid="{0D0CE1D9-91A3-4A1B-9092-D86677B77CD0}"/>
    <cellStyle name="Normal 4 4 2 5 2 3 2" xfId="22518" xr:uid="{F63EBC74-937D-4CFC-9C04-84CE1B457986}"/>
    <cellStyle name="Normal 4 4 2 5 2 4" xfId="24128" xr:uid="{3F722632-BEB6-4346-8723-E53DF6D918A5}"/>
    <cellStyle name="Normal 4 4 2 5 2 5" xfId="16852" xr:uid="{36E94304-D19A-4F07-9B37-DC544DDD0F39}"/>
    <cellStyle name="Normal 4 4 2 5 3" xfId="6405" xr:uid="{F785735A-DF6A-4C2D-8853-2D9398843D1C}"/>
    <cellStyle name="Normal 4 4 2 5 3 2" xfId="28160" xr:uid="{4B461DD2-E85E-4D0F-A84C-F33FEE6549B2}"/>
    <cellStyle name="Normal 4 4 2 5 3 3" xfId="15974" xr:uid="{C15983D7-7394-45E1-8C77-4667DF42AD09}"/>
    <cellStyle name="Normal 4 4 2 5 4" xfId="8427" xr:uid="{5C2664CF-91DD-4A80-AE8E-2B2FB102247E}"/>
    <cellStyle name="Normal 4 4 2 5 4 2" xfId="18807" xr:uid="{312626E5-694C-4D09-8BFA-5A6B78A28534}"/>
    <cellStyle name="Normal 4 4 2 5 5" xfId="11260" xr:uid="{AE33355B-2358-4410-84AB-CD4C0EDC0107}"/>
    <cellStyle name="Normal 4 4 2 5 5 2" xfId="21640" xr:uid="{3F5C8609-160F-4530-A90A-D78FEBD4EE7D}"/>
    <cellStyle name="Normal 4 4 2 5 6" xfId="25517" xr:uid="{A9CA32F4-4CF4-4CCD-A676-7EC5AC72E217}"/>
    <cellStyle name="Normal 4 4 2 5 7" xfId="13908" xr:uid="{FF8E5222-B025-4A0F-B407-00746D92BB11}"/>
    <cellStyle name="Normal 4 4 2 6" xfId="2936" xr:uid="{00000000-0005-0000-0000-00002E060000}"/>
    <cellStyle name="Normal 4 4 2 6 2" xfId="6116" xr:uid="{5B3B8C6D-A847-46E6-9FFA-E283D1827F41}"/>
    <cellStyle name="Normal 4 4 2 6 2 2" xfId="27501" xr:uid="{256FD398-1765-4561-B83B-60BA0532852E}"/>
    <cellStyle name="Normal 4 4 2 6 2 3" xfId="15594" xr:uid="{628FFAED-D951-44EC-8EDC-07AD4BDDC531}"/>
    <cellStyle name="Normal 4 4 2 6 3" xfId="8047" xr:uid="{3159FA81-94C4-4D3A-8F13-76BF2389BBB9}"/>
    <cellStyle name="Normal 4 4 2 6 3 2" xfId="18427" xr:uid="{360F8008-33CF-4D76-82CB-D0439AE14674}"/>
    <cellStyle name="Normal 4 4 2 6 4" xfId="10880" xr:uid="{1A7917F8-51D4-4B2F-849F-B7F8A81829AD}"/>
    <cellStyle name="Normal 4 4 2 6 4 2" xfId="21260" xr:uid="{EA4F534D-6D68-42D7-98EB-6CBB0775F31C}"/>
    <cellStyle name="Normal 4 4 2 6 5" xfId="22758" xr:uid="{BE31A1BC-E09B-45D6-A853-5E4B01C10954}"/>
    <cellStyle name="Normal 4 4 2 6 6" xfId="13455" xr:uid="{AC3B5C53-4470-46C2-BD54-B93BA475B524}"/>
    <cellStyle name="Normal 4 4 2 7" xfId="2496" xr:uid="{00000000-0005-0000-0000-00002F060000}"/>
    <cellStyle name="Normal 4 4 2 7 2" xfId="5779" xr:uid="{6C89BBB6-B358-40CC-A506-DF06AF094E74}"/>
    <cellStyle name="Normal 4 4 2 7 2 2" xfId="27186" xr:uid="{AF97877D-DC51-4FD6-8AB3-CF38E2140017}"/>
    <cellStyle name="Normal 4 4 2 7 2 3" xfId="15168" xr:uid="{57C8706A-73C8-4E4E-B7B5-23D436CB38CA}"/>
    <cellStyle name="Normal 4 4 2 7 3" xfId="7621" xr:uid="{4963D2F7-C942-410B-A0FB-94E0DC35EA63}"/>
    <cellStyle name="Normal 4 4 2 7 3 2" xfId="18001" xr:uid="{EB8D888C-28AD-4A32-A8EE-59687F8BC34F}"/>
    <cellStyle name="Normal 4 4 2 7 4" xfId="10454" xr:uid="{42BE68C6-AD2C-4A30-85AC-FF0D67F7855A}"/>
    <cellStyle name="Normal 4 4 2 7 4 2" xfId="20834" xr:uid="{CB5FC10B-AC48-4DA8-A409-C02114CDE171}"/>
    <cellStyle name="Normal 4 4 2 7 5" xfId="22930" xr:uid="{FA34AF95-0BFC-4073-918E-2CF4FC4D06D4}"/>
    <cellStyle name="Normal 4 4 2 7 6" xfId="12884" xr:uid="{3372F42B-11D6-48F8-94B4-E68C129381B2}"/>
    <cellStyle name="Normal 4 4 2 8" xfId="2190" xr:uid="{00000000-0005-0000-0000-000018060000}"/>
    <cellStyle name="Normal 4 4 2 8 2" xfId="7317" xr:uid="{F821927E-FF2E-47FC-B390-71685C7CCE2B}"/>
    <cellStyle name="Normal 4 4 2 8 2 2" xfId="17697" xr:uid="{38FF1FEC-56E1-4843-B852-D3A78EC33CC7}"/>
    <cellStyle name="Normal 4 4 2 8 3" xfId="10150" xr:uid="{71790410-07D4-467B-A565-A2406DC2C56F}"/>
    <cellStyle name="Normal 4 4 2 8 3 2" xfId="20530" xr:uid="{409FBD40-5A2B-4A72-809F-EE173AC1241F}"/>
    <cellStyle name="Normal 4 4 2 8 4" xfId="23159" xr:uid="{06BF8221-A1D6-47ED-82A6-7E370277956D}"/>
    <cellStyle name="Normal 4 4 2 8 5" xfId="14864" xr:uid="{881F6974-E9F0-46E4-8294-8C2A320F09FA}"/>
    <cellStyle name="Normal 4 4 2 9" xfId="3986" xr:uid="{B16C01AD-B9E5-44C6-ADA8-D9B3921D7DFB}"/>
    <cellStyle name="Normal 4 4 2 9 2" xfId="8810" xr:uid="{281D8EDE-F9A6-43C1-9742-21DE38177E57}"/>
    <cellStyle name="Normal 4 4 2 9 2 2" xfId="19190" xr:uid="{9AEBB8E4-FDE3-413D-AA75-01417202CE90}"/>
    <cellStyle name="Normal 4 4 2 9 3" xfId="11643" xr:uid="{3267E1C4-3272-441D-8A24-461403A7F96B}"/>
    <cellStyle name="Normal 4 4 2 9 3 2" xfId="22023" xr:uid="{DDD9BDDF-AFFC-4EB4-9874-C133700B6679}"/>
    <cellStyle name="Normal 4 4 2 9 4" xfId="16357" xr:uid="{C9A5B588-EB5B-4732-9027-4843E7F14F44}"/>
    <cellStyle name="Normal 4 4 3" xfId="991" xr:uid="{00000000-0005-0000-0000-000091050000}"/>
    <cellStyle name="Normal 4 4 3 10" xfId="5293" xr:uid="{88B6DE60-D7A5-41FD-996D-110C6073BC2F}"/>
    <cellStyle name="Normal 4 4 3 10 2" xfId="14591" xr:uid="{CEA30152-4AF3-4C5C-BEAC-D06BFA565B8E}"/>
    <cellStyle name="Normal 4 4 3 11" xfId="7044" xr:uid="{2DC32E99-2A6D-4B7A-91E3-D2377718AACA}"/>
    <cellStyle name="Normal 4 4 3 11 2" xfId="17424" xr:uid="{8134CA82-294A-4E34-AA54-41DC39FEAD23}"/>
    <cellStyle name="Normal 4 4 3 12" xfId="9877" xr:uid="{A898B6A6-D9A0-49CF-843D-5A41ACD04B3E}"/>
    <cellStyle name="Normal 4 4 3 12 2" xfId="20257" xr:uid="{67DD2765-FEF1-4A0A-A1BE-F5BF3D9D41ED}"/>
    <cellStyle name="Normal 4 4 3 13" xfId="24669" xr:uid="{8E62B68A-D58A-4532-91A2-F2AF68881A4F}"/>
    <cellStyle name="Normal 4 4 3 14" xfId="12459" xr:uid="{6D09E4C8-F1C9-40F3-A072-8BF6DC8D0B70}"/>
    <cellStyle name="Normal 4 4 3 2" xfId="992" xr:uid="{00000000-0005-0000-0000-000092050000}"/>
    <cellStyle name="Normal 4 4 3 2 10" xfId="9878" xr:uid="{F255A013-70AB-4A59-8633-B48A70F454FC}"/>
    <cellStyle name="Normal 4 4 3 2 10 2" xfId="20258" xr:uid="{D28DD238-54D2-4B69-A7C1-6CE81E63D2FA}"/>
    <cellStyle name="Normal 4 4 3 2 11" xfId="24673" xr:uid="{366AD8EB-E5A1-4DD2-B560-9D07126072B4}"/>
    <cellStyle name="Normal 4 4 3 2 12" xfId="12600" xr:uid="{1D5673CB-386D-40C7-88B0-0DB1519D39A4}"/>
    <cellStyle name="Normal 4 4 3 2 2" xfId="993" xr:uid="{00000000-0005-0000-0000-000093050000}"/>
    <cellStyle name="Normal 4 4 3 2 2 2" xfId="3349" xr:uid="{00000000-0005-0000-0000-000033060000}"/>
    <cellStyle name="Normal 4 4 3 2 2 2 2" xfId="6407" xr:uid="{00633550-0CEB-489C-BF76-9FA9D44E0746}"/>
    <cellStyle name="Normal 4 4 3 2 2 2 2 2" xfId="28046" xr:uid="{107BB400-7316-403D-A324-78BEE252AE6E}"/>
    <cellStyle name="Normal 4 4 3 2 2 2 2 3" xfId="28055" xr:uid="{D4671570-37DF-4E1F-9685-441CF788607D}"/>
    <cellStyle name="Normal 4 4 3 2 2 2 2 4" xfId="15976" xr:uid="{569A8433-37B8-4B2D-BED4-516E8C1CFB99}"/>
    <cellStyle name="Normal 4 4 3 2 2 2 3" xfId="8429" xr:uid="{43432A74-8AD5-42AF-A9F2-FCAC50F97D32}"/>
    <cellStyle name="Normal 4 4 3 2 2 2 3 2" xfId="28911" xr:uid="{6D738C94-1394-421B-8925-58847C9B12F2}"/>
    <cellStyle name="Normal 4 4 3 2 2 2 3 3" xfId="18809" xr:uid="{C04674E1-32BF-4D6F-B1B9-B9F6653E7F7B}"/>
    <cellStyle name="Normal 4 4 3 2 2 2 4" xfId="11262" xr:uid="{3EDAD551-5A33-47A0-9975-2DE6BABECBDF}"/>
    <cellStyle name="Normal 4 4 3 2 2 2 4 2" xfId="21642" xr:uid="{EBB800D0-4C8B-483A-A777-005DB570AC02}"/>
    <cellStyle name="Normal 4 4 3 2 2 2 5" xfId="25192" xr:uid="{AC222BDA-295B-4B7F-9BF5-C5D478EC2486}"/>
    <cellStyle name="Normal 4 4 3 2 2 2 6" xfId="13910" xr:uid="{27E63BC5-56C9-489C-A731-AF3D82D6E2CC}"/>
    <cellStyle name="Normal 4 4 3 2 2 3" xfId="4342" xr:uid="{0C5886EB-F9A9-433B-B04A-12B1F791A654}"/>
    <cellStyle name="Normal 4 4 3 2 2 3 2" xfId="9114" xr:uid="{48B52A04-3533-40E8-BBC6-9F81FA09C7E8}"/>
    <cellStyle name="Normal 4 4 3 2 2 3 2 2" xfId="29157" xr:uid="{CC7B71A2-16DA-44FB-ABEF-A9D0EFEE69CE}"/>
    <cellStyle name="Normal 4 4 3 2 2 3 2 3" xfId="19494" xr:uid="{5F1BACCC-80CB-498D-9DAC-6A7E5380D294}"/>
    <cellStyle name="Normal 4 4 3 2 2 3 3" xfId="11947" xr:uid="{25FC1F0C-D661-4395-8501-84C4EA98AB69}"/>
    <cellStyle name="Normal 4 4 3 2 2 3 3 2" xfId="22327" xr:uid="{206E4AEB-9D88-4016-85D2-A25E338C833B}"/>
    <cellStyle name="Normal 4 4 3 2 2 3 4" xfId="23496" xr:uid="{AA8374BD-F104-48E4-8843-A94EBE10930E}"/>
    <cellStyle name="Normal 4 4 3 2 2 3 5" xfId="16661" xr:uid="{072914E5-77BE-4B58-9C08-4E51D0FBFA68}"/>
    <cellStyle name="Normal 4 4 3 2 2 4" xfId="5295" xr:uid="{26717934-BE0B-4FD6-B482-94A25175970F}"/>
    <cellStyle name="Normal 4 4 3 2 2 4 2" xfId="27802" xr:uid="{E471440A-0506-45A8-8DCF-223AF063FB8B}"/>
    <cellStyle name="Normal 4 4 3 2 2 4 3" xfId="14593" xr:uid="{58AA8BF7-CC5F-4C5B-9F16-DC942AD323E2}"/>
    <cellStyle name="Normal 4 4 3 2 2 5" xfId="7046" xr:uid="{8C01A2C2-DACA-42D4-ADB1-02790D8E85E5}"/>
    <cellStyle name="Normal 4 4 3 2 2 5 2" xfId="17426" xr:uid="{5B993106-9B55-4855-9C3B-A88708F6DFCF}"/>
    <cellStyle name="Normal 4 4 3 2 2 6" xfId="9879" xr:uid="{9BCF11DB-9CF6-4244-8DF9-783DEDCCADDA}"/>
    <cellStyle name="Normal 4 4 3 2 2 6 2" xfId="20259" xr:uid="{56E7D71D-6185-4232-B67F-A7EC19DCE073}"/>
    <cellStyle name="Normal 4 4 3 2 2 7" xfId="24304" xr:uid="{7A7012E4-D9D2-45AE-B5A2-4FCEDA725ACA}"/>
    <cellStyle name="Normal 4 4 3 2 2 8" xfId="13246" xr:uid="{64D362F5-1611-4AC2-AE01-8C579BB6751B}"/>
    <cellStyle name="Normal 4 4 3 2 3" xfId="3350" xr:uid="{00000000-0005-0000-0000-000034060000}"/>
    <cellStyle name="Normal 4 4 3 2 3 2" xfId="4534" xr:uid="{2A0F3A8C-4A5A-47EC-ACD2-D50F6D6C82F7}"/>
    <cellStyle name="Normal 4 4 3 2 3 2 2" xfId="9306" xr:uid="{386CECEE-1C2B-4675-9F80-8A8AAECC8B6F}"/>
    <cellStyle name="Normal 4 4 3 2 3 2 2 2" xfId="29283" xr:uid="{62E6EE81-F264-4690-B08D-D11F23B9190D}"/>
    <cellStyle name="Normal 4 4 3 2 3 2 2 3" xfId="19686" xr:uid="{EFA10093-6DA2-4B7C-80EA-DD8CD4FA7702}"/>
    <cellStyle name="Normal 4 4 3 2 3 2 3" xfId="12139" xr:uid="{F280EA41-8078-48B8-A463-73C033571C38}"/>
    <cellStyle name="Normal 4 4 3 2 3 2 3 2" xfId="22519" xr:uid="{3D09AA19-0E66-4EB2-A359-633324598582}"/>
    <cellStyle name="Normal 4 4 3 2 3 2 4" xfId="24812" xr:uid="{952D9C29-925D-4A29-8664-70B026A402B6}"/>
    <cellStyle name="Normal 4 4 3 2 3 2 5" xfId="16853" xr:uid="{C02EC18D-4EC3-4EB0-B8D4-17E8B5FDB6EA}"/>
    <cellStyle name="Normal 4 4 3 2 3 3" xfId="6408" xr:uid="{91A91A5F-D051-4EBF-9066-F692AF96864B}"/>
    <cellStyle name="Normal 4 4 3 2 3 3 2" xfId="27553" xr:uid="{C9E2869B-EC75-4687-95C0-6BE5BB5077ED}"/>
    <cellStyle name="Normal 4 4 3 2 3 3 3" xfId="15977" xr:uid="{D4A3621A-2D8E-4B11-9F92-F68142AEBBDA}"/>
    <cellStyle name="Normal 4 4 3 2 3 4" xfId="8430" xr:uid="{A0F448F4-0E27-4CD4-BA2E-E84BC0C84681}"/>
    <cellStyle name="Normal 4 4 3 2 3 4 2" xfId="18810" xr:uid="{4B0F16B0-9C06-4C83-AD89-0D17C2242C3F}"/>
    <cellStyle name="Normal 4 4 3 2 3 5" xfId="11263" xr:uid="{7DF33F54-5FDB-44FE-9057-7B6E59DA09A5}"/>
    <cellStyle name="Normal 4 4 3 2 3 5 2" xfId="21643" xr:uid="{3754B178-E58F-47DB-A78C-F96880072886}"/>
    <cellStyle name="Normal 4 4 3 2 3 6" xfId="23030" xr:uid="{CA007D25-6172-437D-A65E-BFAE886AC180}"/>
    <cellStyle name="Normal 4 4 3 2 3 7" xfId="13911" xr:uid="{BB4D16E7-B394-45F0-AFD2-45F403903763}"/>
    <cellStyle name="Normal 4 4 3 2 4" xfId="3348" xr:uid="{00000000-0005-0000-0000-000035060000}"/>
    <cellStyle name="Normal 4 4 3 2 4 2" xfId="6406" xr:uid="{E1D61AF0-110C-4A7F-A9D6-B3B628E21F99}"/>
    <cellStyle name="Normal 4 4 3 2 4 2 2" xfId="28568" xr:uid="{E915782A-F4DA-4A59-9F00-74A4A8A56104}"/>
    <cellStyle name="Normal 4 4 3 2 4 2 3" xfId="15975" xr:uid="{7C31119E-A159-4E6B-8ADB-126245A31818}"/>
    <cellStyle name="Normal 4 4 3 2 4 3" xfId="8428" xr:uid="{8EE90E21-299B-47B2-A2F4-C7BFE3DD8AAD}"/>
    <cellStyle name="Normal 4 4 3 2 4 3 2" xfId="18808" xr:uid="{7AA1D0A5-007E-4050-9A9B-72623895D301}"/>
    <cellStyle name="Normal 4 4 3 2 4 4" xfId="11261" xr:uid="{94D5D4E3-3608-46BD-B574-85ECE77FAC8E}"/>
    <cellStyle name="Normal 4 4 3 2 4 4 2" xfId="21641" xr:uid="{3EDEE02D-59D4-47A9-9F5E-D57F2BAEF8D7}"/>
    <cellStyle name="Normal 4 4 3 2 4 5" xfId="24726" xr:uid="{D696B5D4-4C25-48F6-A7D7-B57F18260A53}"/>
    <cellStyle name="Normal 4 4 3 2 4 6" xfId="13909" xr:uid="{B03E9160-65CA-4ED8-8AEF-3BE7EC556657}"/>
    <cellStyle name="Normal 4 4 3 2 5" xfId="2533" xr:uid="{00000000-0005-0000-0000-000036060000}"/>
    <cellStyle name="Normal 4 4 3 2 5 2" xfId="5807" xr:uid="{D4BF47C8-FF73-444E-81E2-7F182E7B0AC6}"/>
    <cellStyle name="Normal 4 4 3 2 5 2 2" xfId="26996" xr:uid="{F6291A55-DD33-42BA-BA02-ED344CCDFB28}"/>
    <cellStyle name="Normal 4 4 3 2 5 2 3" xfId="15205" xr:uid="{79871B39-F309-4A30-AD38-F63F5787752B}"/>
    <cellStyle name="Normal 4 4 3 2 5 3" xfId="7658" xr:uid="{58CC0819-D813-425A-973A-3EEEAF1A1778}"/>
    <cellStyle name="Normal 4 4 3 2 5 3 2" xfId="18038" xr:uid="{6EA1ED6B-715D-48FC-A3CB-64B3312C0AA3}"/>
    <cellStyle name="Normal 4 4 3 2 5 4" xfId="10491" xr:uid="{81719869-DC8F-4F37-ABC0-DE4BF813ED34}"/>
    <cellStyle name="Normal 4 4 3 2 5 4 2" xfId="20871" xr:uid="{B8068C4B-6753-42D6-B3E8-27426EE0C0F6}"/>
    <cellStyle name="Normal 4 4 3 2 5 5" xfId="24540" xr:uid="{A318FF14-026E-45A3-A70F-1A2111E853AF}"/>
    <cellStyle name="Normal 4 4 3 2 5 6" xfId="12921" xr:uid="{09E791B4-3C1F-4420-BF75-EC5501BDD391}"/>
    <cellStyle name="Normal 4 4 3 2 6" xfId="2366" xr:uid="{00000000-0005-0000-0000-000031060000}"/>
    <cellStyle name="Normal 4 4 3 2 6 2" xfId="7493" xr:uid="{192012FC-A505-4340-98FE-A3126E95501E}"/>
    <cellStyle name="Normal 4 4 3 2 6 2 2" xfId="17873" xr:uid="{03111FB6-39A8-451B-96F2-72E8DD23A6B9}"/>
    <cellStyle name="Normal 4 4 3 2 6 3" xfId="10326" xr:uid="{904AECDB-464E-4755-BE19-8F70B5547D5C}"/>
    <cellStyle name="Normal 4 4 3 2 6 3 2" xfId="20706" xr:uid="{CFB0C1BB-A858-4141-8C35-EE59CCB35971}"/>
    <cellStyle name="Normal 4 4 3 2 6 4" xfId="25586" xr:uid="{432B12DE-9603-4960-A1BB-3A86AE412E29}"/>
    <cellStyle name="Normal 4 4 3 2 6 5" xfId="15040" xr:uid="{B0DAF18C-3B61-444C-889B-8081FD024C30}"/>
    <cellStyle name="Normal 4 4 3 2 7" xfId="3901" xr:uid="{6225CC75-CA53-4133-8BE5-2959BE0A2A54}"/>
    <cellStyle name="Normal 4 4 3 2 7 2" xfId="8733" xr:uid="{650C195F-1910-4E5D-9E1B-E17080A82A8C}"/>
    <cellStyle name="Normal 4 4 3 2 7 2 2" xfId="19113" xr:uid="{39532BFA-4E0E-4D98-8650-C1361F182236}"/>
    <cellStyle name="Normal 4 4 3 2 7 3" xfId="11566" xr:uid="{FE4574BF-3DA2-426C-8908-083B65F401C2}"/>
    <cellStyle name="Normal 4 4 3 2 7 3 2" xfId="21946" xr:uid="{3CE25913-3A01-4CB2-95CD-67E3AF59AB1A}"/>
    <cellStyle name="Normal 4 4 3 2 7 4" xfId="16280" xr:uid="{8394EDD0-2244-44D5-BD54-BA89D120D19C}"/>
    <cellStyle name="Normal 4 4 3 2 8" xfId="5294" xr:uid="{CC0C7A1D-A8E1-4FAD-A9D6-DBDD1C0D7E69}"/>
    <cellStyle name="Normal 4 4 3 2 8 2" xfId="14592" xr:uid="{A9B60DA8-CCEB-4E20-8F16-DFEB8FE5C967}"/>
    <cellStyle name="Normal 4 4 3 2 9" xfId="7045" xr:uid="{4B57BBD0-EBA8-4E97-B741-1C10AE2A913B}"/>
    <cellStyle name="Normal 4 4 3 2 9 2" xfId="17425" xr:uid="{6A3E1E8E-7DFE-4F85-8B1D-A88865591F12}"/>
    <cellStyle name="Normal 4 4 3 3" xfId="994" xr:uid="{00000000-0005-0000-0000-000094050000}"/>
    <cellStyle name="Normal 4 4 3 3 10" xfId="22807" xr:uid="{987EE5FF-8B79-4E53-A401-27689ED6ACC7}"/>
    <cellStyle name="Normal 4 4 3 3 11" xfId="12758" xr:uid="{5F98A08F-7AEE-4A90-BF5A-5E6C2B3C6D77}"/>
    <cellStyle name="Normal 4 4 3 3 2" xfId="2788" xr:uid="{00000000-0005-0000-0000-000038060000}"/>
    <cellStyle name="Normal 4 4 3 3 2 2" xfId="3352" xr:uid="{00000000-0005-0000-0000-000039060000}"/>
    <cellStyle name="Normal 4 4 3 3 2 2 2" xfId="6410" xr:uid="{F0D7B8CE-5989-4B44-A11D-6BE5EE023DAE}"/>
    <cellStyle name="Normal 4 4 3 3 2 2 2 2" xfId="26310" xr:uid="{20ECE3AB-95E1-4C72-8547-E6DAA8F39BBE}"/>
    <cellStyle name="Normal 4 4 3 3 2 2 2 3" xfId="15979" xr:uid="{8E92EA97-8D72-4EEE-A896-10989C13FA8E}"/>
    <cellStyle name="Normal 4 4 3 3 2 2 3" xfId="8432" xr:uid="{D7890BE3-5F25-4868-9459-F482288A4646}"/>
    <cellStyle name="Normal 4 4 3 3 2 2 3 2" xfId="18812" xr:uid="{266E21A7-4E13-495B-9688-0FE00F07C4C2}"/>
    <cellStyle name="Normal 4 4 3 3 2 2 4" xfId="11265" xr:uid="{6B8BCF1B-AAD3-4E3A-B2FC-149DEA071F0B}"/>
    <cellStyle name="Normal 4 4 3 3 2 2 4 2" xfId="21645" xr:uid="{CA266A13-83DD-4E1A-8451-05463928871A}"/>
    <cellStyle name="Normal 4 4 3 3 2 2 5" xfId="24322" xr:uid="{5C4AF685-1C8F-44AD-A0D2-86B37A4B3AE6}"/>
    <cellStyle name="Normal 4 4 3 3 2 2 6" xfId="13913" xr:uid="{CAC97086-7938-48DA-894B-B82DA6F61B8B}"/>
    <cellStyle name="Normal 4 4 3 3 2 3" xfId="4343" xr:uid="{9B92228C-3E74-489C-8801-556384B30F1A}"/>
    <cellStyle name="Normal 4 4 3 3 2 3 2" xfId="9115" xr:uid="{DDADC91D-FC06-4187-AE2E-AF80FDA92CF5}"/>
    <cellStyle name="Normal 4 4 3 3 2 3 2 2" xfId="29158" xr:uid="{89767C29-DD53-4656-9EB4-8C1FAE3C4C6D}"/>
    <cellStyle name="Normal 4 4 3 3 2 3 2 3" xfId="19495" xr:uid="{14738460-639F-4038-8F22-F3168F19F5A3}"/>
    <cellStyle name="Normal 4 4 3 3 2 3 3" xfId="11948" xr:uid="{C13D50FA-4882-4268-B2A3-32EA8066D09C}"/>
    <cellStyle name="Normal 4 4 3 3 2 3 3 2" xfId="22328" xr:uid="{276D7538-C8F0-4F78-ACF2-D991DFD3DB63}"/>
    <cellStyle name="Normal 4 4 3 3 2 3 4" xfId="25487" xr:uid="{87FF3322-4FC3-4053-A1F2-F8EFC4AAE8BF}"/>
    <cellStyle name="Normal 4 4 3 3 2 3 5" xfId="16662" xr:uid="{64F5A6FE-B27C-419C-8DAC-DD7DEEE8DD7E}"/>
    <cellStyle name="Normal 4 4 3 3 2 4" xfId="6006" xr:uid="{DC03F221-C779-438F-B08A-301AB2C51A32}"/>
    <cellStyle name="Normal 4 4 3 3 2 4 2" xfId="26752" xr:uid="{7E56A677-DD69-4423-A87C-C38E81CDF76C}"/>
    <cellStyle name="Normal 4 4 3 3 2 4 3" xfId="15459" xr:uid="{8CE8E04D-DABA-4F74-A4D7-17932519216B}"/>
    <cellStyle name="Normal 4 4 3 3 2 5" xfId="7912" xr:uid="{135AA85E-B505-4979-8CFE-8F669DFB904C}"/>
    <cellStyle name="Normal 4 4 3 3 2 5 2" xfId="18292" xr:uid="{9C6875CF-756F-4369-917A-1465F7590E8E}"/>
    <cellStyle name="Normal 4 4 3 3 2 6" xfId="10745" xr:uid="{81E31FC3-9B90-4324-A081-8B029DE02FBB}"/>
    <cellStyle name="Normal 4 4 3 3 2 6 2" xfId="21125" xr:uid="{BB59E8E2-2876-44B8-9E50-3A0D9FDF678F}"/>
    <cellStyle name="Normal 4 4 3 3 2 7" xfId="24538" xr:uid="{D0303B1B-2F01-471D-8F33-C7270CAF9253}"/>
    <cellStyle name="Normal 4 4 3 3 2 8" xfId="13247" xr:uid="{173229FF-8CBC-415F-9F70-A0EEEACE8ADD}"/>
    <cellStyle name="Normal 4 4 3 3 3" xfId="3353" xr:uid="{00000000-0005-0000-0000-00003A060000}"/>
    <cellStyle name="Normal 4 4 3 3 3 2" xfId="4535" xr:uid="{2AF32572-1D55-4043-826F-337A7D3BA8CE}"/>
    <cellStyle name="Normal 4 4 3 3 3 2 2" xfId="9307" xr:uid="{45D872CE-A08D-46C5-A3DD-CDA2BF6CAC57}"/>
    <cellStyle name="Normal 4 4 3 3 3 2 2 2" xfId="29284" xr:uid="{CE6FA758-4B8B-4C6D-806B-8AE678C81868}"/>
    <cellStyle name="Normal 4 4 3 3 3 2 2 3" xfId="19687" xr:uid="{44E12208-224C-4FDB-A214-4B6F69A1F655}"/>
    <cellStyle name="Normal 4 4 3 3 3 2 3" xfId="12140" xr:uid="{52809B32-C92D-4190-AB94-36EA9F3C327D}"/>
    <cellStyle name="Normal 4 4 3 3 3 2 3 2" xfId="22520" xr:uid="{45274F09-A6A6-4C4A-90F6-70E767FA7A66}"/>
    <cellStyle name="Normal 4 4 3 3 3 2 4" xfId="24207" xr:uid="{756062A5-B80E-49F4-AFE4-CD7C99C58703}"/>
    <cellStyle name="Normal 4 4 3 3 3 2 5" xfId="16854" xr:uid="{91FE53EC-E4A0-4C39-AE05-CD1981029634}"/>
    <cellStyle name="Normal 4 4 3 3 3 3" xfId="6411" xr:uid="{EA003898-62FC-4629-B6C3-D855DEF0542D}"/>
    <cellStyle name="Normal 4 4 3 3 3 3 2" xfId="27034" xr:uid="{EB7ADEE8-6F10-447A-9F5D-DBF7D9E7F011}"/>
    <cellStyle name="Normal 4 4 3 3 3 3 3" xfId="15980" xr:uid="{4F70E156-9B38-42D4-8E18-B4690DD41064}"/>
    <cellStyle name="Normal 4 4 3 3 3 4" xfId="8433" xr:uid="{28892803-79E2-452F-90CA-6BC77CF0B8F1}"/>
    <cellStyle name="Normal 4 4 3 3 3 4 2" xfId="18813" xr:uid="{F25BF1F6-DAE9-4182-B9D8-83B852976089}"/>
    <cellStyle name="Normal 4 4 3 3 3 5" xfId="11266" xr:uid="{A07FF229-102F-4CE4-B5BB-201F868E9851}"/>
    <cellStyle name="Normal 4 4 3 3 3 5 2" xfId="21646" xr:uid="{9572FE2A-D274-485D-A855-286B92CDED99}"/>
    <cellStyle name="Normal 4 4 3 3 3 6" xfId="24688" xr:uid="{6416F198-8AD4-4B3A-9F17-CEEADF7E3048}"/>
    <cellStyle name="Normal 4 4 3 3 3 7" xfId="13914" xr:uid="{7B4F3DE0-9FDC-4221-AD6B-EE360D26973C}"/>
    <cellStyle name="Normal 4 4 3 3 4" xfId="3351" xr:uid="{00000000-0005-0000-0000-00003B060000}"/>
    <cellStyle name="Normal 4 4 3 3 4 2" xfId="6409" xr:uid="{6A58AA44-063B-43CE-B4FE-985CDAE9F865}"/>
    <cellStyle name="Normal 4 4 3 3 4 2 2" xfId="27092" xr:uid="{01FB4A3D-7480-408E-ABA8-EF7662A5402B}"/>
    <cellStyle name="Normal 4 4 3 3 4 2 3" xfId="15978" xr:uid="{A73A6EF9-151F-4F93-AD08-B5DD39728763}"/>
    <cellStyle name="Normal 4 4 3 3 4 3" xfId="8431" xr:uid="{CF293C32-F919-4C58-AC3E-3E5AB26D8B3C}"/>
    <cellStyle name="Normal 4 4 3 3 4 3 2" xfId="18811" xr:uid="{477A468F-C2D5-4456-890A-FF41B7654703}"/>
    <cellStyle name="Normal 4 4 3 3 4 4" xfId="11264" xr:uid="{A039E16B-631D-427E-895C-CBABD9D4E697}"/>
    <cellStyle name="Normal 4 4 3 3 4 4 2" xfId="21644" xr:uid="{47BDA3F0-6F5E-462A-BC6D-126B47833054}"/>
    <cellStyle name="Normal 4 4 3 3 4 5" xfId="24363" xr:uid="{9538830B-933E-45F1-BC65-9663407F486D}"/>
    <cellStyle name="Normal 4 4 3 3 4 6" xfId="13912" xr:uid="{93F374F6-97EE-4EBD-99B3-147461753B05}"/>
    <cellStyle name="Normal 4 4 3 3 5" xfId="2635" xr:uid="{00000000-0005-0000-0000-00003C060000}"/>
    <cellStyle name="Normal 4 4 3 3 5 2" xfId="5897" xr:uid="{63CA9AAF-F898-4537-8DBE-380FD52EA124}"/>
    <cellStyle name="Normal 4 4 3 3 5 2 2" xfId="25897" xr:uid="{5187551B-F931-4F3F-9206-E053730CE909}"/>
    <cellStyle name="Normal 4 4 3 3 5 2 3" xfId="15307" xr:uid="{961BEBA4-5A1C-4407-BA52-D43019A5E04F}"/>
    <cellStyle name="Normal 4 4 3 3 5 3" xfId="7760" xr:uid="{C6EFDBEE-700F-410E-BB09-BCD1CE215D15}"/>
    <cellStyle name="Normal 4 4 3 3 5 3 2" xfId="18140" xr:uid="{552287C7-C581-4E88-BBC5-A50C28782E2B}"/>
    <cellStyle name="Normal 4 4 3 3 5 4" xfId="10593" xr:uid="{DAA8BED5-C170-49E3-AC82-37DBA6B62B26}"/>
    <cellStyle name="Normal 4 4 3 3 5 4 2" xfId="20973" xr:uid="{7E5C18AC-3CCD-4195-B99A-712E5F5B6083}"/>
    <cellStyle name="Normal 4 4 3 3 5 5" xfId="22810" xr:uid="{7D0DEE30-7119-4E67-838F-7CD9460FC46C}"/>
    <cellStyle name="Normal 4 4 3 3 5 6" xfId="13024" xr:uid="{24990CB0-AC00-47D7-8D6B-73BD6DB6B8DC}"/>
    <cellStyle name="Normal 4 4 3 3 6" xfId="4194" xr:uid="{F8050C67-3479-48F0-B876-AD9FA46BA241}"/>
    <cellStyle name="Normal 4 4 3 3 6 2" xfId="8966" xr:uid="{93D58050-9847-47E1-A557-62177E9B5932}"/>
    <cellStyle name="Normal 4 4 3 3 6 2 2" xfId="19346" xr:uid="{98EFF169-CDEC-4076-B940-C5FA2B85906C}"/>
    <cellStyle name="Normal 4 4 3 3 6 3" xfId="11799" xr:uid="{F09FD3D1-DFD5-4556-90D5-D910BA727AD6}"/>
    <cellStyle name="Normal 4 4 3 3 6 3 2" xfId="22179" xr:uid="{E36F1620-3757-4F53-B69F-A9FF7618A73E}"/>
    <cellStyle name="Normal 4 4 3 3 6 4" xfId="24370" xr:uid="{8EE0D10C-BDC4-4D48-970D-E5DE062DDB5A}"/>
    <cellStyle name="Normal 4 4 3 3 6 5" xfId="16513" xr:uid="{72836CC3-ABF1-40C5-A4D5-2351DEC11668}"/>
    <cellStyle name="Normal 4 4 3 3 7" xfId="5296" xr:uid="{5803F386-E0DE-4418-9726-4CE82A63EF34}"/>
    <cellStyle name="Normal 4 4 3 3 7 2" xfId="14594" xr:uid="{74767BF4-0B8F-4645-BCD0-84EFEFF6D25E}"/>
    <cellStyle name="Normal 4 4 3 3 8" xfId="7047" xr:uid="{013B7FAA-C254-48DA-BE9F-BA80F3E2D199}"/>
    <cellStyle name="Normal 4 4 3 3 8 2" xfId="17427" xr:uid="{CC2020D9-9169-4658-A4C8-416E8A9C78A1}"/>
    <cellStyle name="Normal 4 4 3 3 9" xfId="9880" xr:uid="{EAFE72B4-CD0F-40A2-97A0-4393DEC9A480}"/>
    <cellStyle name="Normal 4 4 3 3 9 2" xfId="20260" xr:uid="{7041593E-E7E2-47B3-9CA6-05347C57A4CB}"/>
    <cellStyle name="Normal 4 4 3 4" xfId="995" xr:uid="{00000000-0005-0000-0000-000095050000}"/>
    <cellStyle name="Normal 4 4 3 4 2" xfId="3354" xr:uid="{00000000-0005-0000-0000-00003E060000}"/>
    <cellStyle name="Normal 4 4 3 4 2 2" xfId="6412" xr:uid="{7251E840-34B1-4638-AC6A-DA67EA434AB4}"/>
    <cellStyle name="Normal 4 4 3 4 2 2 2" xfId="26059" xr:uid="{627FC662-B7FB-4583-9C2B-9F337F31DCAE}"/>
    <cellStyle name="Normal 4 4 3 4 2 2 3" xfId="15981" xr:uid="{AE59D1FA-1A30-4209-96F1-FC197317C669}"/>
    <cellStyle name="Normal 4 4 3 4 2 3" xfId="8434" xr:uid="{5FF22C8E-A8CA-4C6B-B4FA-1490ED4E47C3}"/>
    <cellStyle name="Normal 4 4 3 4 2 3 2" xfId="18814" xr:uid="{0686A48E-2A88-4628-8EFC-A49CE885F430}"/>
    <cellStyle name="Normal 4 4 3 4 2 4" xfId="11267" xr:uid="{167CC1D2-CD4C-4712-A33D-4E588DE42570}"/>
    <cellStyle name="Normal 4 4 3 4 2 4 2" xfId="21647" xr:uid="{0F4F9595-CB11-459A-9B40-40764B12B937}"/>
    <cellStyle name="Normal 4 4 3 4 2 5" xfId="23484" xr:uid="{B004CFA2-89DD-4179-9F8C-5BDF9FA7BDC5}"/>
    <cellStyle name="Normal 4 4 3 4 2 6" xfId="13915" xr:uid="{944A871A-516B-42FA-94EF-A5BB54FDED7E}"/>
    <cellStyle name="Normal 4 4 3 4 3" xfId="4341" xr:uid="{7D4F83D3-ACB9-40A9-BBF0-BFDC42BC3647}"/>
    <cellStyle name="Normal 4 4 3 4 3 2" xfId="9113" xr:uid="{8B672895-02F4-46D7-BB07-6191B75ECEC7}"/>
    <cellStyle name="Normal 4 4 3 4 3 2 2" xfId="29156" xr:uid="{A8188E99-EE5E-42EB-9D07-DBEA1FB140BD}"/>
    <cellStyle name="Normal 4 4 3 4 3 2 3" xfId="19493" xr:uid="{9E0D9D45-A637-47A1-9D94-DEA945466858}"/>
    <cellStyle name="Normal 4 4 3 4 3 3" xfId="11946" xr:uid="{C37B62D0-5209-4909-91FD-D300A2FB3891}"/>
    <cellStyle name="Normal 4 4 3 4 3 3 2" xfId="22326" xr:uid="{B968BC1A-6B8E-47ED-8584-A864CEFD6B6E}"/>
    <cellStyle name="Normal 4 4 3 4 3 4" xfId="23223" xr:uid="{E16F06DC-0EB0-4FC7-9607-F13D9592841D}"/>
    <cellStyle name="Normal 4 4 3 4 3 5" xfId="16660" xr:uid="{44126946-98A6-4740-950A-C7DA3BB4B45B}"/>
    <cellStyle name="Normal 4 4 3 4 4" xfId="5297" xr:uid="{B0EF2E6D-81B5-48F8-B5FD-D81DFC1CB626}"/>
    <cellStyle name="Normal 4 4 3 4 4 2" xfId="28042" xr:uid="{6482ACAE-82B8-439A-9FFC-FDEEFD39B253}"/>
    <cellStyle name="Normal 4 4 3 4 4 3" xfId="14595" xr:uid="{05C94D4E-4FFF-4497-9FCE-11AB953A9D8B}"/>
    <cellStyle name="Normal 4 4 3 4 5" xfId="7048" xr:uid="{169A6ED1-AF28-4045-B936-96D7BAF9625C}"/>
    <cellStyle name="Normal 4 4 3 4 5 2" xfId="17428" xr:uid="{55477A33-839D-48A0-B2A9-85A0FB0C2238}"/>
    <cellStyle name="Normal 4 4 3 4 6" xfId="9881" xr:uid="{196C6DFC-AC44-49BA-89EA-E03915D11B78}"/>
    <cellStyle name="Normal 4 4 3 4 6 2" xfId="20261" xr:uid="{5DFA6B1E-FEC9-426B-83FA-6CDD2B651B13}"/>
    <cellStyle name="Normal 4 4 3 4 7" xfId="24156" xr:uid="{679951C8-21CD-4A49-8DEB-8C20A8418E6C}"/>
    <cellStyle name="Normal 4 4 3 4 8" xfId="13245" xr:uid="{BFC39E2A-444A-4AC8-87C8-4CEB439C1644}"/>
    <cellStyle name="Normal 4 4 3 5" xfId="3355" xr:uid="{00000000-0005-0000-0000-00003F060000}"/>
    <cellStyle name="Normal 4 4 3 5 2" xfId="4536" xr:uid="{8A1DAF0E-EF1C-4E08-A67F-6C06BB375A4D}"/>
    <cellStyle name="Normal 4 4 3 5 2 2" xfId="9308" xr:uid="{CAD5FF71-949E-40AB-9FA0-088DF4BD839F}"/>
    <cellStyle name="Normal 4 4 3 5 2 2 2" xfId="29285" xr:uid="{04BB506C-2A71-4BFD-9845-6C9AA9AF36AB}"/>
    <cellStyle name="Normal 4 4 3 5 2 2 3" xfId="19688" xr:uid="{1F201D51-087C-4219-9FA9-38A39C07136D}"/>
    <cellStyle name="Normal 4 4 3 5 2 3" xfId="12141" xr:uid="{99908F6F-0D6F-4271-9A75-E206ECA258FF}"/>
    <cellStyle name="Normal 4 4 3 5 2 3 2" xfId="22521" xr:uid="{CB2EB327-0AD0-446F-9664-EBA463D847E2}"/>
    <cellStyle name="Normal 4 4 3 5 2 4" xfId="25265" xr:uid="{59F5CA62-8120-4F2C-82A0-5045539D4C2C}"/>
    <cellStyle name="Normal 4 4 3 5 2 5" xfId="16855" xr:uid="{A7B407D5-A51A-41A0-9711-DBE7947E463E}"/>
    <cellStyle name="Normal 4 4 3 5 3" xfId="6413" xr:uid="{CB4A76D2-9AF0-432D-8C48-8A7BB9C8B18C}"/>
    <cellStyle name="Normal 4 4 3 5 3 2" xfId="27156" xr:uid="{0269E9CC-6336-44C0-9176-1025DBB3DCDF}"/>
    <cellStyle name="Normal 4 4 3 5 3 3" xfId="15982" xr:uid="{93FFE143-70C4-48D4-B0A9-0885E9789A11}"/>
    <cellStyle name="Normal 4 4 3 5 4" xfId="8435" xr:uid="{C59EB907-09EE-4AF8-9019-C46D350EC7AB}"/>
    <cellStyle name="Normal 4 4 3 5 4 2" xfId="18815" xr:uid="{6EC7306D-7F0A-4B8B-A8F4-A2A7C560959F}"/>
    <cellStyle name="Normal 4 4 3 5 5" xfId="11268" xr:uid="{BD58CF5E-C3B1-4856-902E-79D56DF7931B}"/>
    <cellStyle name="Normal 4 4 3 5 5 2" xfId="21648" xr:uid="{CE9BBF40-A647-4A2F-8447-89D4B662BB27}"/>
    <cellStyle name="Normal 4 4 3 5 6" xfId="23882" xr:uid="{A113E34D-D55D-4C94-B3BC-F05EF30CC8D4}"/>
    <cellStyle name="Normal 4 4 3 5 7" xfId="13916" xr:uid="{22523A95-0F8B-4172-A2CD-B835B020C780}"/>
    <cellStyle name="Normal 4 4 3 6" xfId="2937" xr:uid="{00000000-0005-0000-0000-000040060000}"/>
    <cellStyle name="Normal 4 4 3 6 2" xfId="6117" xr:uid="{DAC4F8C5-D0B8-4672-83B5-E618AEE1E164}"/>
    <cellStyle name="Normal 4 4 3 6 2 2" xfId="26026" xr:uid="{43F22F43-3278-459A-86F1-BF6E3EF45ED3}"/>
    <cellStyle name="Normal 4 4 3 6 2 3" xfId="15595" xr:uid="{4A0DFF66-2F17-4F1E-85EE-1F4F98DB0015}"/>
    <cellStyle name="Normal 4 4 3 6 3" xfId="8048" xr:uid="{94716FC5-8F13-4058-8889-0545E749DA1E}"/>
    <cellStyle name="Normal 4 4 3 6 3 2" xfId="18428" xr:uid="{F8B88A64-3EF7-435B-A3AD-B277C67767EB}"/>
    <cellStyle name="Normal 4 4 3 6 4" xfId="10881" xr:uid="{C89B3736-DD14-48BD-9BEE-2E04D4FFF3F3}"/>
    <cellStyle name="Normal 4 4 3 6 4 2" xfId="21261" xr:uid="{DB4FBF38-5967-4781-80B6-28D8D153C6A8}"/>
    <cellStyle name="Normal 4 4 3 6 5" xfId="25210" xr:uid="{8363F849-2C9F-40E3-ADF2-CEAC733F65BD}"/>
    <cellStyle name="Normal 4 4 3 6 6" xfId="13456" xr:uid="{B2CBB650-F62F-4F3D-9ED1-D997039E7260}"/>
    <cellStyle name="Normal 4 4 3 7" xfId="2473" xr:uid="{00000000-0005-0000-0000-000041060000}"/>
    <cellStyle name="Normal 4 4 3 7 2" xfId="5761" xr:uid="{04F4AD66-B574-4C00-A1F1-8D40955AE931}"/>
    <cellStyle name="Normal 4 4 3 7 2 2" xfId="27724" xr:uid="{05E38D40-B47F-4473-95C7-E575DD5E21BF}"/>
    <cellStyle name="Normal 4 4 3 7 2 3" xfId="15145" xr:uid="{E55ACBE3-7A92-459B-BB2E-4901B83E95AC}"/>
    <cellStyle name="Normal 4 4 3 7 3" xfId="7598" xr:uid="{C573B88B-0CEC-432B-9DC8-08DC4E6E5C0A}"/>
    <cellStyle name="Normal 4 4 3 7 3 2" xfId="17978" xr:uid="{2302D6E8-5E33-4D96-A441-5E5C58D74428}"/>
    <cellStyle name="Normal 4 4 3 7 4" xfId="10431" xr:uid="{221AB999-3A8B-4ACE-BD55-0D81C441226A}"/>
    <cellStyle name="Normal 4 4 3 7 4 2" xfId="20811" xr:uid="{5D18B6B0-C345-43D1-ACE3-D4A698FC58C5}"/>
    <cellStyle name="Normal 4 4 3 7 5" xfId="25515" xr:uid="{5D7CF3EF-018B-418A-9426-0D93F1C34BEF}"/>
    <cellStyle name="Normal 4 4 3 7 6" xfId="12861" xr:uid="{95CACAF6-1DCB-4CE2-8C6F-C5861D75F36F}"/>
    <cellStyle name="Normal 4 4 3 8" xfId="2227" xr:uid="{00000000-0005-0000-0000-000030060000}"/>
    <cellStyle name="Normal 4 4 3 8 2" xfId="7354" xr:uid="{6A905C87-9A3B-4A07-AB8A-4890593BF642}"/>
    <cellStyle name="Normal 4 4 3 8 2 2" xfId="17734" xr:uid="{543C0C35-BFED-4A8C-A94F-D63E5B9AE1FA}"/>
    <cellStyle name="Normal 4 4 3 8 3" xfId="10187" xr:uid="{7C8E4474-2D02-499F-823F-221C6F1866F6}"/>
    <cellStyle name="Normal 4 4 3 8 3 2" xfId="20567" xr:uid="{4F0ADA6F-04D7-4078-B371-BEF3B5039476}"/>
    <cellStyle name="Normal 4 4 3 8 4" xfId="25375" xr:uid="{5C1437F5-D43E-4C9A-B2CD-ED81A8DDE73B}"/>
    <cellStyle name="Normal 4 4 3 8 5" xfId="14901" xr:uid="{78FD2DB4-8E45-4A7F-8A47-5460CDF24FEC}"/>
    <cellStyle name="Normal 4 4 3 9" xfId="3987" xr:uid="{E3EF4A25-2BD2-4977-A5C2-BF07C1113585}"/>
    <cellStyle name="Normal 4 4 3 9 2" xfId="8811" xr:uid="{E3390F32-FEB1-4383-9E9C-3691EC5FFFA9}"/>
    <cellStyle name="Normal 4 4 3 9 2 2" xfId="19191" xr:uid="{9CAA230E-3855-44C1-A67D-E17285B6D908}"/>
    <cellStyle name="Normal 4 4 3 9 3" xfId="11644" xr:uid="{3F163151-6B58-42FF-9191-F2DC3A72ECB1}"/>
    <cellStyle name="Normal 4 4 3 9 3 2" xfId="22024" xr:uid="{800E4C39-AC10-43D6-B521-0C64FFA290AB}"/>
    <cellStyle name="Normal 4 4 3 9 4" xfId="16358" xr:uid="{DCC940C9-7269-4FEE-9495-8A70DA8BD9C5}"/>
    <cellStyle name="Normal 4 4 4" xfId="996" xr:uid="{00000000-0005-0000-0000-000096050000}"/>
    <cellStyle name="Normal 4 4 4 10" xfId="7049" xr:uid="{C7EDBE78-CBBC-4E77-85E1-B0EA1E404434}"/>
    <cellStyle name="Normal 4 4 4 10 2" xfId="17429" xr:uid="{C4658174-9C40-49D0-932A-153629210D9C}"/>
    <cellStyle name="Normal 4 4 4 11" xfId="9882" xr:uid="{0D7AAE92-58E4-4069-BAAD-BB4CDE465704}"/>
    <cellStyle name="Normal 4 4 4 11 2" xfId="20262" xr:uid="{FE144F4F-1237-49AD-979F-2F30ED9D0743}"/>
    <cellStyle name="Normal 4 4 4 12" xfId="24623" xr:uid="{D6B99D32-8AA4-4D90-8DBD-F965311751D9}"/>
    <cellStyle name="Normal 4 4 4 13" xfId="12439" xr:uid="{FDD600BA-CCB6-4777-8D78-6A0CFC90510C}"/>
    <cellStyle name="Normal 4 4 4 2" xfId="997" xr:uid="{00000000-0005-0000-0000-000097050000}"/>
    <cellStyle name="Normal 4 4 4 2 10" xfId="9883" xr:uid="{C2544300-9B7C-4D63-A209-433FAFF2B1BB}"/>
    <cellStyle name="Normal 4 4 4 2 10 2" xfId="20263" xr:uid="{454D89D9-088E-4D7B-A9A4-004194F8E69A}"/>
    <cellStyle name="Normal 4 4 4 2 11" xfId="25243" xr:uid="{755DBE33-9620-456B-8558-6BA420681A39}"/>
    <cellStyle name="Normal 4 4 4 2 12" xfId="12601" xr:uid="{317D7DEB-5229-49CD-A413-E09E43704806}"/>
    <cellStyle name="Normal 4 4 4 2 2" xfId="998" xr:uid="{00000000-0005-0000-0000-000098050000}"/>
    <cellStyle name="Normal 4 4 4 2 2 2" xfId="3357" xr:uid="{00000000-0005-0000-0000-000045060000}"/>
    <cellStyle name="Normal 4 4 4 2 2 2 2" xfId="6415" xr:uid="{03875090-6E5F-44DD-833A-6C80608078B2}"/>
    <cellStyle name="Normal 4 4 4 2 2 2 2 2" xfId="27414" xr:uid="{2A107DA5-8E44-4520-B9A3-0C79CB3B4BE1}"/>
    <cellStyle name="Normal 4 4 4 2 2 2 2 3" xfId="28107" xr:uid="{766FF5AA-D9D0-4267-A2D6-2B413820192A}"/>
    <cellStyle name="Normal 4 4 4 2 2 2 2 4" xfId="15984" xr:uid="{3EDEC9DC-1BAD-43F4-95DB-A66C7D3F005A}"/>
    <cellStyle name="Normal 4 4 4 2 2 2 3" xfId="8437" xr:uid="{81DEBED4-72AF-42F8-A26D-222CBED8B206}"/>
    <cellStyle name="Normal 4 4 4 2 2 2 3 2" xfId="28912" xr:uid="{59046FA9-E20D-42FC-8A8F-E4227D0ADEC5}"/>
    <cellStyle name="Normal 4 4 4 2 2 2 3 3" xfId="18817" xr:uid="{327CDD8B-9457-4377-A186-8ED1745D4513}"/>
    <cellStyle name="Normal 4 4 4 2 2 2 4" xfId="11270" xr:uid="{51CFC370-F3A0-464B-98B4-EBB03C9F9D6C}"/>
    <cellStyle name="Normal 4 4 4 2 2 2 4 2" xfId="21650" xr:uid="{FCEE6F84-EA65-4CF2-B6F6-CDBB8409B79D}"/>
    <cellStyle name="Normal 4 4 4 2 2 2 5" xfId="23969" xr:uid="{6579C9DC-357E-4683-808E-C8719EB303A7}"/>
    <cellStyle name="Normal 4 4 4 2 2 2 6" xfId="13918" xr:uid="{04038268-992C-4F4A-A232-EF235BA526B4}"/>
    <cellStyle name="Normal 4 4 4 2 2 3" xfId="4344" xr:uid="{0B3F94E3-2FFB-4B2E-B348-19C8D38C1109}"/>
    <cellStyle name="Normal 4 4 4 2 2 3 2" xfId="9116" xr:uid="{C51B5BA3-1795-46B3-93DC-6466DFA19D6F}"/>
    <cellStyle name="Normal 4 4 4 2 2 3 2 2" xfId="29159" xr:uid="{0BA37C82-7F31-4B7E-95E8-2EEA5A3621B4}"/>
    <cellStyle name="Normal 4 4 4 2 2 3 2 3" xfId="19496" xr:uid="{2B7C2475-5837-421D-B8D8-C0AD4F400F54}"/>
    <cellStyle name="Normal 4 4 4 2 2 3 3" xfId="11949" xr:uid="{5EF607E3-F114-438E-A977-013EA6F4F8B6}"/>
    <cellStyle name="Normal 4 4 4 2 2 3 3 2" xfId="22329" xr:uid="{DE1E38F4-A7EB-4AAD-AA00-235D4C03562C}"/>
    <cellStyle name="Normal 4 4 4 2 2 3 4" xfId="23004" xr:uid="{3EB73B3C-11A5-4348-8660-1BFC5438E94E}"/>
    <cellStyle name="Normal 4 4 4 2 2 3 5" xfId="16663" xr:uid="{3AB601D0-759A-4D76-A956-E79F8EEBE6AD}"/>
    <cellStyle name="Normal 4 4 4 2 2 4" xfId="5300" xr:uid="{B6F40529-B4B1-4694-A218-89E1C16032D1}"/>
    <cellStyle name="Normal 4 4 4 2 2 4 2" xfId="26236" xr:uid="{28A02B0F-598D-41B6-8F44-B963E986971B}"/>
    <cellStyle name="Normal 4 4 4 2 2 4 3" xfId="14598" xr:uid="{003158B8-DD79-470F-9493-4A5824D92015}"/>
    <cellStyle name="Normal 4 4 4 2 2 5" xfId="7051" xr:uid="{813813DB-D9EA-4254-98F7-FF76AA85D24F}"/>
    <cellStyle name="Normal 4 4 4 2 2 5 2" xfId="17431" xr:uid="{4E2E89F7-34E3-43A6-A6DB-9EC0660C511E}"/>
    <cellStyle name="Normal 4 4 4 2 2 6" xfId="9884" xr:uid="{D37245F8-80AD-4059-8292-4C422DCA8EF6}"/>
    <cellStyle name="Normal 4 4 4 2 2 6 2" xfId="20264" xr:uid="{DF08AAFB-E7E5-497E-9BC1-7D22BF52ED72}"/>
    <cellStyle name="Normal 4 4 4 2 2 7" xfId="22691" xr:uid="{698C1711-3145-47CF-B9B8-41766CD035E6}"/>
    <cellStyle name="Normal 4 4 4 2 2 8" xfId="13249" xr:uid="{F7631C25-4395-4C75-9604-187F6D7A00F4}"/>
    <cellStyle name="Normal 4 4 4 2 3" xfId="3358" xr:uid="{00000000-0005-0000-0000-000046060000}"/>
    <cellStyle name="Normal 4 4 4 2 3 2" xfId="4537" xr:uid="{6C592024-E6C0-4BA9-A6C4-3A387FCA3D0F}"/>
    <cellStyle name="Normal 4 4 4 2 3 2 2" xfId="9309" xr:uid="{C6C96E63-FAE4-4FA8-8BCE-9E3954748629}"/>
    <cellStyle name="Normal 4 4 4 2 3 2 2 2" xfId="29286" xr:uid="{722FD663-4CC9-481F-9761-D61B64D26F4F}"/>
    <cellStyle name="Normal 4 4 4 2 3 2 2 3" xfId="19689" xr:uid="{A797533B-0B78-43A6-BB75-FE0103340D18}"/>
    <cellStyle name="Normal 4 4 4 2 3 2 3" xfId="12142" xr:uid="{83EF80AA-773B-4C80-AD96-03CE0E217BA2}"/>
    <cellStyle name="Normal 4 4 4 2 3 2 3 2" xfId="22522" xr:uid="{843DC306-8A7A-44D2-B7D0-6F75C703E697}"/>
    <cellStyle name="Normal 4 4 4 2 3 2 4" xfId="25028" xr:uid="{E337B512-1A3F-4BE0-A402-BE5A32D9B531}"/>
    <cellStyle name="Normal 4 4 4 2 3 2 5" xfId="16856" xr:uid="{F0C4DF11-AE9A-4EA8-AA94-AE2F06721B06}"/>
    <cellStyle name="Normal 4 4 4 2 3 3" xfId="6416" xr:uid="{6AA0058B-163A-43B1-BF97-8F9AB6566545}"/>
    <cellStyle name="Normal 4 4 4 2 3 3 2" xfId="28459" xr:uid="{8BCAE36E-3244-4F56-A696-61B2998E5499}"/>
    <cellStyle name="Normal 4 4 4 2 3 3 3" xfId="15985" xr:uid="{6AC2A3E9-7F45-4EF9-8304-D1EB3F06F742}"/>
    <cellStyle name="Normal 4 4 4 2 3 4" xfId="8438" xr:uid="{05322411-0D9D-457F-8699-F75A702D7B11}"/>
    <cellStyle name="Normal 4 4 4 2 3 4 2" xfId="18818" xr:uid="{297C8E3D-ADA5-4FF7-BE81-5DCE5B75A70E}"/>
    <cellStyle name="Normal 4 4 4 2 3 5" xfId="11271" xr:uid="{9446F13C-0682-450A-8B07-2F76361B7A4E}"/>
    <cellStyle name="Normal 4 4 4 2 3 5 2" xfId="21651" xr:uid="{B7020106-92DF-4608-AEC6-11E2C53A6FD3}"/>
    <cellStyle name="Normal 4 4 4 2 3 6" xfId="23113" xr:uid="{F6400042-C5B9-4CD0-BBAD-F179BC62A198}"/>
    <cellStyle name="Normal 4 4 4 2 3 7" xfId="13919" xr:uid="{7A6FAA70-C76F-4F6E-848A-AA747600E6E3}"/>
    <cellStyle name="Normal 4 4 4 2 4" xfId="3356" xr:uid="{00000000-0005-0000-0000-000047060000}"/>
    <cellStyle name="Normal 4 4 4 2 4 2" xfId="6414" xr:uid="{23355853-80A7-4A78-A41B-E45AA896A13D}"/>
    <cellStyle name="Normal 4 4 4 2 4 2 2" xfId="28112" xr:uid="{F127CEAD-9991-4F39-B678-176E526676D4}"/>
    <cellStyle name="Normal 4 4 4 2 4 2 3" xfId="15983" xr:uid="{FAF76BCB-D658-4156-9F72-9A8697882695}"/>
    <cellStyle name="Normal 4 4 4 2 4 3" xfId="8436" xr:uid="{7B236C5C-734C-4965-B2CE-BDBF780D9809}"/>
    <cellStyle name="Normal 4 4 4 2 4 3 2" xfId="18816" xr:uid="{D95EB734-FD68-4B4B-B266-2EC15198E1D9}"/>
    <cellStyle name="Normal 4 4 4 2 4 4" xfId="11269" xr:uid="{30724C10-8100-409A-B817-4823F50D671E}"/>
    <cellStyle name="Normal 4 4 4 2 4 4 2" xfId="21649" xr:uid="{B65EB3B9-7E98-40E8-BC01-369943033362}"/>
    <cellStyle name="Normal 4 4 4 2 4 5" xfId="23003" xr:uid="{FEA1E906-64FF-477F-9484-405B5D1B794A}"/>
    <cellStyle name="Normal 4 4 4 2 4 6" xfId="13917" xr:uid="{9482425E-F774-44A7-B2ED-6B6EE1893FB1}"/>
    <cellStyle name="Normal 4 4 4 2 5" xfId="2616" xr:uid="{00000000-0005-0000-0000-000048060000}"/>
    <cellStyle name="Normal 4 4 4 2 5 2" xfId="5878" xr:uid="{33825492-25B5-435A-917F-DF36DD52F69F}"/>
    <cellStyle name="Normal 4 4 4 2 5 2 2" xfId="28646" xr:uid="{12A95FD4-41F3-4CB7-932A-F8854F50C05D}"/>
    <cellStyle name="Normal 4 4 4 2 5 2 3" xfId="15288" xr:uid="{AFC81E78-B694-4FF6-B936-15FE27118288}"/>
    <cellStyle name="Normal 4 4 4 2 5 3" xfId="7741" xr:uid="{35232396-C4CC-4A08-9C67-964A44A0B0F5}"/>
    <cellStyle name="Normal 4 4 4 2 5 3 2" xfId="18121" xr:uid="{B6CE81D5-60BE-4F7A-9E73-E26308BEA637}"/>
    <cellStyle name="Normal 4 4 4 2 5 4" xfId="10574" xr:uid="{1B794C2B-1150-434B-85D5-01106D15398A}"/>
    <cellStyle name="Normal 4 4 4 2 5 4 2" xfId="20954" xr:uid="{A478C077-071A-46C1-9A5D-904B27385D3D}"/>
    <cellStyle name="Normal 4 4 4 2 5 5" xfId="23192" xr:uid="{8BEBB367-103D-4B1A-8995-B086E2583F9D}"/>
    <cellStyle name="Normal 4 4 4 2 5 6" xfId="13004" xr:uid="{A60375D1-5A3A-4503-B222-2600E2ADFD57}"/>
    <cellStyle name="Normal 4 4 4 2 6" xfId="2367" xr:uid="{00000000-0005-0000-0000-000043060000}"/>
    <cellStyle name="Normal 4 4 4 2 6 2" xfId="7494" xr:uid="{8808D859-AFD6-4F47-BF56-55B490B67563}"/>
    <cellStyle name="Normal 4 4 4 2 6 2 2" xfId="17874" xr:uid="{EFD93F5E-27EE-4326-B314-D61FA627E15F}"/>
    <cellStyle name="Normal 4 4 4 2 6 3" xfId="10327" xr:uid="{59ADA348-4017-4F47-AF30-6D76FA1F83F0}"/>
    <cellStyle name="Normal 4 4 4 2 6 3 2" xfId="20707" xr:uid="{F5854A93-6CCD-4D0A-9D7E-F813AC8B912E}"/>
    <cellStyle name="Normal 4 4 4 2 6 4" xfId="24316" xr:uid="{2C2BA283-8368-40A7-A7D6-1DF17894BA38}"/>
    <cellStyle name="Normal 4 4 4 2 6 5" xfId="15041" xr:uid="{FF33693C-B094-4380-95E9-3BEBAB21CEB7}"/>
    <cellStyle name="Normal 4 4 4 2 7" xfId="3902" xr:uid="{3CF4A500-B3E0-4AE2-981C-1CFFF06BCB70}"/>
    <cellStyle name="Normal 4 4 4 2 7 2" xfId="8734" xr:uid="{84D55116-D32B-4F3F-A3B2-025EAF3A323B}"/>
    <cellStyle name="Normal 4 4 4 2 7 2 2" xfId="19114" xr:uid="{CF8D7CE0-0912-4DBC-8FF5-7FFB36BF357D}"/>
    <cellStyle name="Normal 4 4 4 2 7 3" xfId="11567" xr:uid="{8AACB377-32CA-47EB-BE8A-762FBFB8EA64}"/>
    <cellStyle name="Normal 4 4 4 2 7 3 2" xfId="21947" xr:uid="{9075AC60-42C0-4533-B8A0-D752A7D07D1D}"/>
    <cellStyle name="Normal 4 4 4 2 7 4" xfId="16281" xr:uid="{95389B44-4309-4BC8-8D3C-A340EBF746B7}"/>
    <cellStyle name="Normal 4 4 4 2 8" xfId="5299" xr:uid="{1341A64F-6777-4FF1-9766-E908731CD750}"/>
    <cellStyle name="Normal 4 4 4 2 8 2" xfId="14597" xr:uid="{3D161FB4-19CB-4C08-B57D-D32DCEE28B32}"/>
    <cellStyle name="Normal 4 4 4 2 9" xfId="7050" xr:uid="{0093FB22-402C-4E22-BBED-493F2DDF5C82}"/>
    <cellStyle name="Normal 4 4 4 2 9 2" xfId="17430" xr:uid="{A0BC1E9E-0F8E-459B-AA01-3A63550230D3}"/>
    <cellStyle name="Normal 4 4 4 3" xfId="999" xr:uid="{00000000-0005-0000-0000-000099050000}"/>
    <cellStyle name="Normal 4 4 4 3 2" xfId="3359" xr:uid="{00000000-0005-0000-0000-00004A060000}"/>
    <cellStyle name="Normal 4 4 4 3 2 2" xfId="6417" xr:uid="{EF36B197-7777-4FDF-AEA2-8F5B89E9B752}"/>
    <cellStyle name="Normal 4 4 4 3 2 2 2" xfId="24357" xr:uid="{3070BF9F-455E-4C20-BB12-28F81AE11C96}"/>
    <cellStyle name="Normal 4 4 4 3 2 2 3" xfId="27505" xr:uid="{FDAED2D3-C308-4D07-8CB8-832ABFE1FFAA}"/>
    <cellStyle name="Normal 4 4 4 3 2 2 4" xfId="15986" xr:uid="{18C9191D-C427-4466-9D49-FA8BB378B91F}"/>
    <cellStyle name="Normal 4 4 4 3 2 3" xfId="8439" xr:uid="{9A5E3006-8ED1-4BA3-B888-ACF2AFE02C90}"/>
    <cellStyle name="Normal 4 4 4 3 2 3 2" xfId="28913" xr:uid="{D289254B-F133-4E78-81C9-4FE6B12FEEAD}"/>
    <cellStyle name="Normal 4 4 4 3 2 3 3" xfId="18819" xr:uid="{6E427F0D-995F-4EFD-AA7C-868FC2D13D79}"/>
    <cellStyle name="Normal 4 4 4 3 2 4" xfId="11272" xr:uid="{C959BA1D-45C3-4CBE-95EC-63870B9EAEE3}"/>
    <cellStyle name="Normal 4 4 4 3 2 4 2" xfId="21652" xr:uid="{68C168EE-973D-4DD6-B0ED-252385BB05DE}"/>
    <cellStyle name="Normal 4 4 4 3 2 5" xfId="24084" xr:uid="{648B5734-43DF-47B8-94AB-7B939DF0D284}"/>
    <cellStyle name="Normal 4 4 4 3 2 6" xfId="13920" xr:uid="{BCFA1EE3-744B-495B-892C-6BC66199C631}"/>
    <cellStyle name="Normal 4 4 4 3 3" xfId="2789" xr:uid="{00000000-0005-0000-0000-00004B060000}"/>
    <cellStyle name="Normal 4 4 4 3 3 2" xfId="6007" xr:uid="{95E61078-FB29-4C07-B9E5-FDA436C0E0C6}"/>
    <cellStyle name="Normal 4 4 4 3 3 2 2" xfId="26584" xr:uid="{2C82A59E-33E1-4421-A1FC-2EBE935B4ED8}"/>
    <cellStyle name="Normal 4 4 4 3 3 2 3" xfId="15460" xr:uid="{238BF7DF-13F3-46F9-9D9F-73CA532FC1DA}"/>
    <cellStyle name="Normal 4 4 4 3 3 3" xfId="7913" xr:uid="{0A713D77-728E-4A0A-B24A-81E84B27D68C}"/>
    <cellStyle name="Normal 4 4 4 3 3 3 2" xfId="18293" xr:uid="{6F660398-876E-4C90-A8BF-E7FF7BB518D4}"/>
    <cellStyle name="Normal 4 4 4 3 3 4" xfId="10746" xr:uid="{9590D4EC-AB45-469F-9D72-29B273297575}"/>
    <cellStyle name="Normal 4 4 4 3 3 4 2" xfId="21126" xr:uid="{D48D81C7-E343-4E2E-9532-C38DE0581C14}"/>
    <cellStyle name="Normal 4 4 4 3 3 5" xfId="24408" xr:uid="{C51E5AEC-B189-445D-A2C7-0E691DE2A0E4}"/>
    <cellStyle name="Normal 4 4 4 3 3 6" xfId="13248" xr:uid="{334BB120-5E5A-4C8B-AE73-AAF022AD44AE}"/>
    <cellStyle name="Normal 4 4 4 3 4" xfId="4195" xr:uid="{F1121B20-CEB1-41F1-BA26-3F0D5DDF91BF}"/>
    <cellStyle name="Normal 4 4 4 3 4 2" xfId="8967" xr:uid="{33353A15-1115-4ECC-9A78-82C9DEA231AE}"/>
    <cellStyle name="Normal 4 4 4 3 4 2 2" xfId="29051" xr:uid="{58F58315-0D2F-4E36-8DE9-E69163B7E633}"/>
    <cellStyle name="Normal 4 4 4 3 4 2 3" xfId="19347" xr:uid="{08C5529B-46A8-4265-AF4B-73ACC32FFD23}"/>
    <cellStyle name="Normal 4 4 4 3 4 3" xfId="11800" xr:uid="{2D458C5F-5EEE-419C-9490-F08D1F28FF2E}"/>
    <cellStyle name="Normal 4 4 4 3 4 3 2" xfId="22180" xr:uid="{13DA5644-7E85-4460-BE72-9AF8C8A93061}"/>
    <cellStyle name="Normal 4 4 4 3 4 4" xfId="22718" xr:uid="{1E103680-36F1-4460-8DE2-BCEAE104A888}"/>
    <cellStyle name="Normal 4 4 4 3 4 5" xfId="16514" xr:uid="{B32F69D1-5E44-4D9A-A7DA-11119775A014}"/>
    <cellStyle name="Normal 4 4 4 3 5" xfId="5301" xr:uid="{26D8D285-4BD4-42C3-814B-D5E76D472217}"/>
    <cellStyle name="Normal 4 4 4 3 5 2" xfId="28582" xr:uid="{FD7291A3-5A85-446F-AAA8-EADA62D85BD7}"/>
    <cellStyle name="Normal 4 4 4 3 5 3" xfId="14599" xr:uid="{8BCF75F2-EFBF-464C-820C-50E2DDF40C47}"/>
    <cellStyle name="Normal 4 4 4 3 6" xfId="7052" xr:uid="{F9A011E1-01BB-41C3-93B9-100A91510B54}"/>
    <cellStyle name="Normal 4 4 4 3 6 2" xfId="17432" xr:uid="{1A2FCC99-9A97-403C-971D-8D906980A398}"/>
    <cellStyle name="Normal 4 4 4 3 7" xfId="9885" xr:uid="{33CBCAA6-CE80-4B7E-A27B-E5A0EF03059A}"/>
    <cellStyle name="Normal 4 4 4 3 7 2" xfId="20265" xr:uid="{B739B518-4225-4A2D-A54D-1F1F17AB9887}"/>
    <cellStyle name="Normal 4 4 4 3 8" xfId="24763" xr:uid="{CE7969E2-243A-4991-BF98-03934FF15AF2}"/>
    <cellStyle name="Normal 4 4 4 3 9" xfId="12759" xr:uid="{9BB78BC4-A0D4-45A9-B779-47B542FC8BDE}"/>
    <cellStyle name="Normal 4 4 4 4" xfId="1000" xr:uid="{00000000-0005-0000-0000-00009A050000}"/>
    <cellStyle name="Normal 4 4 4 4 2" xfId="4538" xr:uid="{40DC97A7-EFEC-4AFF-8A63-2DE337282EEB}"/>
    <cellStyle name="Normal 4 4 4 4 2 2" xfId="9310" xr:uid="{0494D8E1-F902-4156-BE81-8D8B6E4D57C7}"/>
    <cellStyle name="Normal 4 4 4 4 2 2 2" xfId="29287" xr:uid="{4E8DAD54-7AA9-4797-9C24-9A650D8CB110}"/>
    <cellStyle name="Normal 4 4 4 4 2 2 3" xfId="19690" xr:uid="{D2B72895-373F-472F-AA24-DFC2EFC23C45}"/>
    <cellStyle name="Normal 4 4 4 4 2 3" xfId="12143" xr:uid="{4FC85916-88D8-4513-8180-248E7D47A6A5}"/>
    <cellStyle name="Normal 4 4 4 4 2 3 2" xfId="22523" xr:uid="{F04625F9-D5CC-4A3C-88D0-AA3C4FB2FA89}"/>
    <cellStyle name="Normal 4 4 4 4 2 4" xfId="25001" xr:uid="{13C1ABF9-9831-400B-8E57-98B05C393A51}"/>
    <cellStyle name="Normal 4 4 4 4 2 5" xfId="16857" xr:uid="{93A21151-956D-4EAD-A21D-18CBE156C7FD}"/>
    <cellStyle name="Normal 4 4 4 4 3" xfId="5302" xr:uid="{B1C309C8-6158-462A-BC6A-39E1933C118C}"/>
    <cellStyle name="Normal 4 4 4 4 3 2" xfId="27252" xr:uid="{6833989B-6348-47FF-818F-5372255DABFF}"/>
    <cellStyle name="Normal 4 4 4 4 3 3" xfId="14600" xr:uid="{6A2FA2C5-145A-4A4D-A081-0C65923EA226}"/>
    <cellStyle name="Normal 4 4 4 4 4" xfId="7053" xr:uid="{5E8FAC5F-71C8-4B72-BBAF-40664B6F0139}"/>
    <cellStyle name="Normal 4 4 4 4 4 2" xfId="17433" xr:uid="{5956EB13-1F99-4810-AA12-F694AFF457BC}"/>
    <cellStyle name="Normal 4 4 4 4 5" xfId="9886" xr:uid="{5FEA5465-80B1-4F65-81A4-A0D8F4AE1FFD}"/>
    <cellStyle name="Normal 4 4 4 4 5 2" xfId="20266" xr:uid="{77EEE273-1844-4963-886E-62ADB1BE98B3}"/>
    <cellStyle name="Normal 4 4 4 4 6" xfId="24313" xr:uid="{EF200C13-1907-4CFE-876F-33E195346D9F}"/>
    <cellStyle name="Normal 4 4 4 4 7" xfId="13921" xr:uid="{5D0D793A-53DE-4DF1-8764-15253F1951D4}"/>
    <cellStyle name="Normal 4 4 4 5" xfId="2938" xr:uid="{00000000-0005-0000-0000-00004D060000}"/>
    <cellStyle name="Normal 4 4 4 5 2" xfId="6118" xr:uid="{F66C619A-2CAC-410A-9256-818C85270A5E}"/>
    <cellStyle name="Normal 4 4 4 5 2 2" xfId="23907" xr:uid="{ECE91F37-C94C-4C62-B4F6-71DC1DC279E9}"/>
    <cellStyle name="Normal 4 4 4 5 2 3" xfId="26447" xr:uid="{CDB1F90C-B5A8-448C-B98A-27F3C5A43FF9}"/>
    <cellStyle name="Normal 4 4 4 5 2 4" xfId="15596" xr:uid="{1403C9B5-01B1-4946-86B2-6DED425ABC8F}"/>
    <cellStyle name="Normal 4 4 4 5 3" xfId="8049" xr:uid="{970FAA52-611A-4954-853F-D0ED3EE406BD}"/>
    <cellStyle name="Normal 4 4 4 5 3 2" xfId="28754" xr:uid="{1A902706-A498-4277-9E62-C751294506B3}"/>
    <cellStyle name="Normal 4 4 4 5 3 3" xfId="18429" xr:uid="{789A6F01-BDCB-49E4-8410-AA4F139DDE1E}"/>
    <cellStyle name="Normal 4 4 4 5 4" xfId="10882" xr:uid="{7B73EF1F-0DF8-4C67-9A50-E91B64C2867C}"/>
    <cellStyle name="Normal 4 4 4 5 4 2" xfId="21262" xr:uid="{FD611D95-78A3-4EE2-9927-46CEFD0025A1}"/>
    <cellStyle name="Normal 4 4 4 5 5" xfId="23993" xr:uid="{1BB774CB-2475-4D4E-ACDF-D608B77C3D12}"/>
    <cellStyle name="Normal 4 4 4 5 6" xfId="13457" xr:uid="{881F866B-C540-4C52-B006-F4F95350F7A5}"/>
    <cellStyle name="Normal 4 4 4 6" xfId="2453" xr:uid="{00000000-0005-0000-0000-00004E060000}"/>
    <cellStyle name="Normal 4 4 4 6 2" xfId="5745" xr:uid="{53A72FD4-2156-487B-9E14-8A5AE2F690C6}"/>
    <cellStyle name="Normal 4 4 4 6 2 2" xfId="26507" xr:uid="{3D30474E-7C03-4D01-95CC-84AE7DAC330D}"/>
    <cellStyle name="Normal 4 4 4 6 2 3" xfId="15125" xr:uid="{9ED9DA40-6B69-4083-AC75-8061A2FA2246}"/>
    <cellStyle name="Normal 4 4 4 6 3" xfId="7578" xr:uid="{CD32499E-F957-46D1-A227-04F7752BF8EB}"/>
    <cellStyle name="Normal 4 4 4 6 3 2" xfId="17958" xr:uid="{5A14481B-CFDC-460B-9FD8-9E0E00EBE5FB}"/>
    <cellStyle name="Normal 4 4 4 6 4" xfId="10411" xr:uid="{42512874-7CC1-4149-908D-506BCD2C29DA}"/>
    <cellStyle name="Normal 4 4 4 6 4 2" xfId="20791" xr:uid="{47521CC3-FF20-4DED-BD47-0781D0D359F5}"/>
    <cellStyle name="Normal 4 4 4 6 5" xfId="25519" xr:uid="{28EFAA7B-5092-4738-B6D0-1E6C65227573}"/>
    <cellStyle name="Normal 4 4 4 6 6" xfId="12841" xr:uid="{4461657B-C7B1-4A5E-88F2-8DD171F38710}"/>
    <cellStyle name="Normal 4 4 4 7" xfId="2207" xr:uid="{00000000-0005-0000-0000-000042060000}"/>
    <cellStyle name="Normal 4 4 4 7 2" xfId="7334" xr:uid="{B38A0759-A4BD-40D7-8CB4-2F5033E2E40F}"/>
    <cellStyle name="Normal 4 4 4 7 2 2" xfId="17714" xr:uid="{ECA286C6-441E-452C-9375-FA7C7E525C61}"/>
    <cellStyle name="Normal 4 4 4 7 3" xfId="10167" xr:uid="{6D7A39DA-7FE7-417A-870F-9781090D11A3}"/>
    <cellStyle name="Normal 4 4 4 7 3 2" xfId="20547" xr:uid="{A4BECFF5-4159-4887-B7F0-434CBC23D0FE}"/>
    <cellStyle name="Normal 4 4 4 7 4" xfId="23397" xr:uid="{485C1E1D-C2FB-48B6-8826-2BB7DFBE3364}"/>
    <cellStyle name="Normal 4 4 4 7 5" xfId="14881" xr:uid="{A6DFB3F5-1D5A-4872-A120-85A7BD096F16}"/>
    <cellStyle name="Normal 4 4 4 8" xfId="3988" xr:uid="{8CD16E0F-DA36-42CE-A34D-ED6AF1FE0895}"/>
    <cellStyle name="Normal 4 4 4 8 2" xfId="8812" xr:uid="{32E12176-7258-4154-A73E-B50821AC7B1A}"/>
    <cellStyle name="Normal 4 4 4 8 2 2" xfId="19192" xr:uid="{58F8214F-97C5-436E-B51A-96BADBE2730D}"/>
    <cellStyle name="Normal 4 4 4 8 3" xfId="11645" xr:uid="{7DEE0DDE-B74F-49B8-BFC0-32E5073415E7}"/>
    <cellStyle name="Normal 4 4 4 8 3 2" xfId="22025" xr:uid="{B885DA79-08FA-4705-AD66-CCDCBB227D49}"/>
    <cellStyle name="Normal 4 4 4 8 4" xfId="16359" xr:uid="{ABFCD0AC-F0DA-4C64-A82C-4EF2D27FFBBE}"/>
    <cellStyle name="Normal 4 4 4 9" xfId="5298" xr:uid="{EF5C3EB4-638F-445E-A79E-41DEB3B50A4C}"/>
    <cellStyle name="Normal 4 4 4 9 2" xfId="14596" xr:uid="{7D3033D7-2B29-4887-9509-AC9C23F1FE5B}"/>
    <cellStyle name="Normal 4 4 5" xfId="1001" xr:uid="{00000000-0005-0000-0000-00009B050000}"/>
    <cellStyle name="Normal 4 4 5 10" xfId="9887" xr:uid="{16F5F45C-D235-49B7-94DE-A3E2C2D06838}"/>
    <cellStyle name="Normal 4 4 5 10 2" xfId="20267" xr:uid="{242E4335-78F5-4F5F-9ABA-CC9C49C6DC96}"/>
    <cellStyle name="Normal 4 4 5 11" xfId="24925" xr:uid="{7998F79C-D3E2-49A1-A95A-98AC8C432774}"/>
    <cellStyle name="Normal 4 4 5 12" xfId="12602" xr:uid="{68B74E87-9871-4A40-87AE-ACC328289E58}"/>
    <cellStyle name="Normal 4 4 5 2" xfId="1002" xr:uid="{00000000-0005-0000-0000-00009C050000}"/>
    <cellStyle name="Normal 4 4 5 2 2" xfId="1003" xr:uid="{00000000-0005-0000-0000-00009D050000}"/>
    <cellStyle name="Normal 4 4 5 2 2 2" xfId="5305" xr:uid="{DD7857A8-D175-4583-AE4A-26DD2B7F5062}"/>
    <cellStyle name="Normal 4 4 5 2 2 2 2" xfId="25701" xr:uid="{88AC2463-1BB3-42E3-9D48-8398256D4AF6}"/>
    <cellStyle name="Normal 4 4 5 2 2 2 3" xfId="26827" xr:uid="{46B3AC03-328A-4440-A341-F5CB77FE611F}"/>
    <cellStyle name="Normal 4 4 5 2 2 2 4" xfId="14603" xr:uid="{E3723172-F2EA-4EFD-BC2F-2C970FA713A4}"/>
    <cellStyle name="Normal 4 4 5 2 2 3" xfId="7056" xr:uid="{DDA45C04-3CFE-4ABA-84CD-152D16D7CC78}"/>
    <cellStyle name="Normal 4 4 5 2 2 3 2" xfId="27633" xr:uid="{BDBB6237-0921-42FE-8629-80819553752C}"/>
    <cellStyle name="Normal 4 4 5 2 2 3 3" xfId="28072" xr:uid="{7C5B4288-D4C8-47CC-B70F-A18C7C11D12F}"/>
    <cellStyle name="Normal 4 4 5 2 2 3 4" xfId="17436" xr:uid="{0AF1FA6A-7CE4-4E51-9CB2-924344A4D2C5}"/>
    <cellStyle name="Normal 4 4 5 2 2 4" xfId="9889" xr:uid="{9093B250-F6EE-4859-9F00-A4653F8B99CD}"/>
    <cellStyle name="Normal 4 4 5 2 2 4 2" xfId="29424" xr:uid="{0CD80B09-EF99-4B7F-AB69-5810AA88D4E4}"/>
    <cellStyle name="Normal 4 4 5 2 2 4 3" xfId="20269" xr:uid="{75EACD12-2681-422C-AC08-3CB872F5B78D}"/>
    <cellStyle name="Normal 4 4 5 2 2 5" xfId="25254" xr:uid="{147C0FE4-3A21-4E94-9914-1B4814A4D8B1}"/>
    <cellStyle name="Normal 4 4 5 2 2 6" xfId="13922" xr:uid="{07E36866-7C18-4DD0-B284-0EF3D8727234}"/>
    <cellStyle name="Normal 4 4 5 2 3" xfId="2790" xr:uid="{00000000-0005-0000-0000-000052060000}"/>
    <cellStyle name="Normal 4 4 5 2 3 2" xfId="6008" xr:uid="{CE7AFD0E-8092-4DA3-80F8-8FA81744DA66}"/>
    <cellStyle name="Normal 4 4 5 2 3 2 2" xfId="27204" xr:uid="{B2E27831-7E3C-49D0-9011-0B7B44A0E7CE}"/>
    <cellStyle name="Normal 4 4 5 2 3 2 3" xfId="15461" xr:uid="{917B7BE5-EDBF-473D-AFC2-BA32433A78DD}"/>
    <cellStyle name="Normal 4 4 5 2 3 3" xfId="7914" xr:uid="{EA3B60D5-C874-427B-8716-9D53F5F4FB6E}"/>
    <cellStyle name="Normal 4 4 5 2 3 3 2" xfId="18294" xr:uid="{B17C187E-B186-4CB5-83C8-40E34B0FA39F}"/>
    <cellStyle name="Normal 4 4 5 2 3 4" xfId="10747" xr:uid="{BDE02073-8405-44C1-BC1B-B051ADC26AA9}"/>
    <cellStyle name="Normal 4 4 5 2 3 4 2" xfId="21127" xr:uid="{F99F29C8-8C7E-4F3E-86C8-704FA96D7231}"/>
    <cellStyle name="Normal 4 4 5 2 3 5" xfId="25479" xr:uid="{A91A1B21-AD46-4711-9B50-CA06B4675BB3}"/>
    <cellStyle name="Normal 4 4 5 2 3 6" xfId="13250" xr:uid="{969C48FF-68B7-4182-A723-66124E589D51}"/>
    <cellStyle name="Normal 4 4 5 2 4" xfId="4196" xr:uid="{99BFB79F-B4CF-4F3B-AAE0-35DF005617EE}"/>
    <cellStyle name="Normal 4 4 5 2 4 2" xfId="8968" xr:uid="{57CE870F-D132-458D-A873-BDB54D8DF4DB}"/>
    <cellStyle name="Normal 4 4 5 2 4 2 2" xfId="29052" xr:uid="{4CF38B8C-6BC1-4C32-B00A-D2DFCB03C3D3}"/>
    <cellStyle name="Normal 4 4 5 2 4 2 3" xfId="19348" xr:uid="{EFDE5DC0-FBAC-409F-A800-8830F172B514}"/>
    <cellStyle name="Normal 4 4 5 2 4 3" xfId="11801" xr:uid="{99DF6630-E4B6-4123-81D2-8F0F5B6EB153}"/>
    <cellStyle name="Normal 4 4 5 2 4 3 2" xfId="22181" xr:uid="{13945A86-9CA3-42D3-9554-8748E71DA122}"/>
    <cellStyle name="Normal 4 4 5 2 4 4" xfId="24716" xr:uid="{45D4E709-B390-40F3-A9F2-4EFA576767BD}"/>
    <cellStyle name="Normal 4 4 5 2 4 5" xfId="16515" xr:uid="{EE3A76F2-C586-4F5F-86EC-2C80C357EE49}"/>
    <cellStyle name="Normal 4 4 5 2 5" xfId="5304" xr:uid="{7D73C64A-02AC-4435-9EEB-01CCDC2B77C3}"/>
    <cellStyle name="Normal 4 4 5 2 5 2" xfId="27878" xr:uid="{AE1F5D17-E54A-4D73-A1CA-3D24092FF178}"/>
    <cellStyle name="Normal 4 4 5 2 5 3" xfId="14602" xr:uid="{3FBA9A7A-34D1-4BE1-AC5D-2344FF63AEBC}"/>
    <cellStyle name="Normal 4 4 5 2 6" xfId="7055" xr:uid="{A37449EC-D562-42CE-A322-BD1E226405CD}"/>
    <cellStyle name="Normal 4 4 5 2 6 2" xfId="17435" xr:uid="{4E6D09B3-DEBE-405E-8E6E-A21E5E93C3EC}"/>
    <cellStyle name="Normal 4 4 5 2 7" xfId="9888" xr:uid="{2829D9F3-BBFF-4808-8252-16EA7EF502D5}"/>
    <cellStyle name="Normal 4 4 5 2 7 2" xfId="20268" xr:uid="{E754C17D-384F-4DDB-B7AC-967A21976FDC}"/>
    <cellStyle name="Normal 4 4 5 2 8" xfId="23289" xr:uid="{40574334-C0E6-4AC8-9B36-A66A8ED60D16}"/>
    <cellStyle name="Normal 4 4 5 2 9" xfId="12760" xr:uid="{F71B41F8-EF3C-4354-A8B2-90D485F75089}"/>
    <cellStyle name="Normal 4 4 5 3" xfId="1004" xr:uid="{00000000-0005-0000-0000-00009E050000}"/>
    <cellStyle name="Normal 4 4 5 3 2" xfId="4539" xr:uid="{2D7A0363-1FAA-4900-BE5D-48C700B5EE01}"/>
    <cellStyle name="Normal 4 4 5 3 2 2" xfId="9311" xr:uid="{69106FA5-8C7B-440D-83A5-AAE9C0C78835}"/>
    <cellStyle name="Normal 4 4 5 3 2 2 2" xfId="29288" xr:uid="{15B04334-15F1-43F6-9C0D-10DCC12795BB}"/>
    <cellStyle name="Normal 4 4 5 3 2 2 3" xfId="19691" xr:uid="{1DF4B71A-C5D4-44B2-A4DB-7A8A1E776D25}"/>
    <cellStyle name="Normal 4 4 5 3 2 3" xfId="12144" xr:uid="{6335F738-FD50-42ED-A853-A2D84AF1A9D0}"/>
    <cellStyle name="Normal 4 4 5 3 2 3 2" xfId="22524" xr:uid="{920126DA-F2B6-43E5-AA97-3404A9EE20D1}"/>
    <cellStyle name="Normal 4 4 5 3 2 4" xfId="24983" xr:uid="{25B352C5-A39F-4314-AEA7-AC6027891DE1}"/>
    <cellStyle name="Normal 4 4 5 3 2 5" xfId="16858" xr:uid="{20753686-122A-46A3-9245-4C0AEAE8699F}"/>
    <cellStyle name="Normal 4 4 5 3 3" xfId="5306" xr:uid="{6D6DA234-9AC1-4169-8BDF-3211187845B4}"/>
    <cellStyle name="Normal 4 4 5 3 3 2" xfId="23673" xr:uid="{3569FF17-3CBD-44DF-9D8F-B5F201627365}"/>
    <cellStyle name="Normal 4 4 5 3 3 3" xfId="26267" xr:uid="{F35D419D-FB03-41DC-B447-33C7AA09F0CF}"/>
    <cellStyle name="Normal 4 4 5 3 3 4" xfId="14604" xr:uid="{A6B424B6-5E71-4A74-8405-8FB97525D24A}"/>
    <cellStyle name="Normal 4 4 5 3 4" xfId="7057" xr:uid="{6CAF7BEF-5982-4DCA-96C9-6B7C80EE4025}"/>
    <cellStyle name="Normal 4 4 5 3 4 2" xfId="25764" xr:uid="{B1B1A273-EC73-4488-B4F3-7D71FDBDDA94}"/>
    <cellStyle name="Normal 4 4 5 3 4 3" xfId="25992" xr:uid="{DB5899AB-E747-43BC-86FA-CBA26A860066}"/>
    <cellStyle name="Normal 4 4 5 3 4 4" xfId="17437" xr:uid="{D80B1D8F-93B5-4435-A434-75FD9D8D7E10}"/>
    <cellStyle name="Normal 4 4 5 3 5" xfId="9890" xr:uid="{90F7CBB5-02A5-4AA1-9BD0-5D8D35B415DC}"/>
    <cellStyle name="Normal 4 4 5 3 5 2" xfId="29425" xr:uid="{A13EEE21-7B0A-4EBD-BEF3-901417E03F3C}"/>
    <cellStyle name="Normal 4 4 5 3 5 3" xfId="20270" xr:uid="{4744E9E6-E976-4329-8229-18CDCC09EAE7}"/>
    <cellStyle name="Normal 4 4 5 3 6" xfId="23929" xr:uid="{D9386DB6-E07F-4DAA-BB80-F66DBF8F3526}"/>
    <cellStyle name="Normal 4 4 5 3 7" xfId="13923" xr:uid="{81C0A880-F72A-4860-BFD6-60ADA17F271B}"/>
    <cellStyle name="Normal 4 4 5 4" xfId="1005" xr:uid="{00000000-0005-0000-0000-00009F050000}"/>
    <cellStyle name="Normal 4 4 5 4 2" xfId="5307" xr:uid="{1A94B53A-833C-4E69-A12A-43F499437481}"/>
    <cellStyle name="Normal 4 4 5 4 2 2" xfId="24574" xr:uid="{618F0D91-24AC-4526-BAC7-F4CC59904697}"/>
    <cellStyle name="Normal 4 4 5 4 2 3" xfId="27690" xr:uid="{70AF2120-D6E0-4679-9E84-A4C1AB1E9147}"/>
    <cellStyle name="Normal 4 4 5 4 2 4" xfId="14605" xr:uid="{6314B871-73F4-42DA-A1BC-B3A211D85F56}"/>
    <cellStyle name="Normal 4 4 5 4 3" xfId="7058" xr:uid="{CF3ABF44-08C1-4B2D-A3B1-88F8A135FCCE}"/>
    <cellStyle name="Normal 4 4 5 4 3 2" xfId="27552" xr:uid="{B23825C7-EE6F-4DE2-AD28-C25CC21EC7C5}"/>
    <cellStyle name="Normal 4 4 5 4 3 3" xfId="17438" xr:uid="{77EA27B9-2A9A-42DE-84EA-741571ED6716}"/>
    <cellStyle name="Normal 4 4 5 4 4" xfId="9891" xr:uid="{7B072EF8-4827-48EF-83D2-52241F50C049}"/>
    <cellStyle name="Normal 4 4 5 4 4 2" xfId="20271" xr:uid="{AD18713A-C709-4872-8060-8246F3E29064}"/>
    <cellStyle name="Normal 4 4 5 4 5" xfId="24278" xr:uid="{327A1E05-9C0B-4A61-86C2-084FE4379863}"/>
    <cellStyle name="Normal 4 4 5 4 6" xfId="13458" xr:uid="{B15A62B1-3EB5-424F-B0C7-E50C2844AA1D}"/>
    <cellStyle name="Normal 4 4 5 5" xfId="2513" xr:uid="{00000000-0005-0000-0000-000055060000}"/>
    <cellStyle name="Normal 4 4 5 5 2" xfId="5791" xr:uid="{F80C5709-8B51-4782-B09A-FB5D51A47210}"/>
    <cellStyle name="Normal 4 4 5 5 2 2" xfId="27016" xr:uid="{69850DA3-4F07-41FF-BC4C-037DD4D2032A}"/>
    <cellStyle name="Normal 4 4 5 5 2 3" xfId="15185" xr:uid="{3432E184-3EE8-4D4D-B7FD-E2B3E982D7A6}"/>
    <cellStyle name="Normal 4 4 5 5 3" xfId="7638" xr:uid="{72294D53-15B9-4DB9-869B-B4E5E3E0BBDF}"/>
    <cellStyle name="Normal 4 4 5 5 3 2" xfId="18018" xr:uid="{1D6459BF-4D37-4C41-9386-007357DBB069}"/>
    <cellStyle name="Normal 4 4 5 5 4" xfId="10471" xr:uid="{738BFEA3-4A2F-4AD0-A8A8-77E35D96E6A3}"/>
    <cellStyle name="Normal 4 4 5 5 4 2" xfId="20851" xr:uid="{494CAAD0-7B56-40EA-B286-5B3AD9EB8690}"/>
    <cellStyle name="Normal 4 4 5 5 5" xfId="24989" xr:uid="{450CD28E-C26E-4BD5-BF97-A427713A773B}"/>
    <cellStyle name="Normal 4 4 5 5 6" xfId="12901" xr:uid="{093D30A8-1BD4-4321-86F0-A5736D3758E3}"/>
    <cellStyle name="Normal 4 4 5 6" xfId="2368" xr:uid="{00000000-0005-0000-0000-00004F060000}"/>
    <cellStyle name="Normal 4 4 5 6 2" xfId="7495" xr:uid="{1B2A7748-D5AE-4E38-BA4C-B2142EE8EF97}"/>
    <cellStyle name="Normal 4 4 5 6 2 2" xfId="27445" xr:uid="{95D02F40-3045-4BEB-9878-F592FA3D8C0C}"/>
    <cellStyle name="Normal 4 4 5 6 2 3" xfId="17875" xr:uid="{72C9FAD3-8A41-4E9F-9C10-9E6828419C2E}"/>
    <cellStyle name="Normal 4 4 5 6 3" xfId="10328" xr:uid="{6F456B92-D2E2-4A6E-BC4B-9372510FD23A}"/>
    <cellStyle name="Normal 4 4 5 6 3 2" xfId="20708" xr:uid="{BEA9430B-5C14-423D-9E97-5D4250C7D95B}"/>
    <cellStyle name="Normal 4 4 5 6 4" xfId="23404" xr:uid="{11D633F0-12A4-4406-8811-53A07D6613B5}"/>
    <cellStyle name="Normal 4 4 5 6 5" xfId="15042" xr:uid="{2C1BBA1E-9DE6-4D11-8D66-8817576A6094}"/>
    <cellStyle name="Normal 4 4 5 7" xfId="3989" xr:uid="{92C63C86-5719-4B31-8589-9D4F4AE9CB95}"/>
    <cellStyle name="Normal 4 4 5 7 2" xfId="8813" xr:uid="{4D9654E6-0611-4A90-AF2E-F648D5625232}"/>
    <cellStyle name="Normal 4 4 5 7 2 2" xfId="19193" xr:uid="{885627D0-3413-4158-A579-0620AA2FF892}"/>
    <cellStyle name="Normal 4 4 5 7 3" xfId="11646" xr:uid="{7067B2DE-2E51-4E9A-A591-30FE48DD678A}"/>
    <cellStyle name="Normal 4 4 5 7 3 2" xfId="22026" xr:uid="{2A7D3620-EDC9-40A5-A8CC-47345B35D85E}"/>
    <cellStyle name="Normal 4 4 5 7 4" xfId="26711" xr:uid="{7FB71A15-6EFB-4AB0-9453-48985C07BB1C}"/>
    <cellStyle name="Normal 4 4 5 7 5" xfId="16360" xr:uid="{BA6F796B-4CF2-496D-A533-DB865784B7FC}"/>
    <cellStyle name="Normal 4 4 5 8" xfId="5303" xr:uid="{E625F85E-866A-4601-961F-6B98C2F8AF7B}"/>
    <cellStyle name="Normal 4 4 5 8 2" xfId="14601" xr:uid="{3CFA5BC5-4474-4165-9DEC-33A0B0D55546}"/>
    <cellStyle name="Normal 4 4 5 9" xfId="7054" xr:uid="{2C3307C6-E532-4616-A2FD-70F09548DA82}"/>
    <cellStyle name="Normal 4 4 5 9 2" xfId="17434" xr:uid="{01BB8787-6EC3-4FD1-B4F1-B2B35749404D}"/>
    <cellStyle name="Normal 4 4 6" xfId="1006" xr:uid="{00000000-0005-0000-0000-0000A0050000}"/>
    <cellStyle name="Normal 4 4 6 10" xfId="9892" xr:uid="{35555099-0C7E-4389-9542-D186D69336E0}"/>
    <cellStyle name="Normal 4 4 6 10 2" xfId="20272" xr:uid="{C3E67B0F-09F5-4C1A-AAB9-BD205F3D9E5C}"/>
    <cellStyle name="Normal 4 4 6 11" xfId="23265" xr:uid="{AAB2BD3A-19FC-4CB0-A99E-03992EEB4657}"/>
    <cellStyle name="Normal 4 4 6 12" xfId="12603" xr:uid="{8B9181DF-4CC3-4F89-A955-CCC1362EE781}"/>
    <cellStyle name="Normal 4 4 6 2" xfId="1007" xr:uid="{00000000-0005-0000-0000-0000A1050000}"/>
    <cellStyle name="Normal 4 4 6 2 2" xfId="1008" xr:uid="{00000000-0005-0000-0000-0000A2050000}"/>
    <cellStyle name="Normal 4 4 6 2 2 2" xfId="5310" xr:uid="{CC89DBF1-7B99-47E4-A6D3-D0436405CC9E}"/>
    <cellStyle name="Normal 4 4 6 2 2 2 2" xfId="24013" xr:uid="{4981416F-3B0F-4676-98D5-6AFDE258BE89}"/>
    <cellStyle name="Normal 4 4 6 2 2 2 3" xfId="26994" xr:uid="{6787D601-1E6A-4740-A280-6A4BCA91A4E4}"/>
    <cellStyle name="Normal 4 4 6 2 2 2 4" xfId="14608" xr:uid="{C680909C-CE46-44F4-B9BE-4E0D04AC9358}"/>
    <cellStyle name="Normal 4 4 6 2 2 3" xfId="7061" xr:uid="{6802134B-1227-4770-B612-678DFA6DE62E}"/>
    <cellStyle name="Normal 4 4 6 2 2 3 2" xfId="27634" xr:uid="{452B0C8E-FD97-40F5-949D-9C4223A37416}"/>
    <cellStyle name="Normal 4 4 6 2 2 3 3" xfId="28058" xr:uid="{3A65D403-450F-4C58-9F99-EF443F7430BE}"/>
    <cellStyle name="Normal 4 4 6 2 2 3 4" xfId="17441" xr:uid="{7FE0B6DB-CF8D-4329-84E7-B421CA66D0A4}"/>
    <cellStyle name="Normal 4 4 6 2 2 4" xfId="9894" xr:uid="{D0D5F939-C22F-4987-9177-2ECB13D3B7BE}"/>
    <cellStyle name="Normal 4 4 6 2 2 4 2" xfId="29426" xr:uid="{3D98BFD9-4436-4701-9F1E-7F14F57B77D6}"/>
    <cellStyle name="Normal 4 4 6 2 2 4 3" xfId="20274" xr:uid="{0DBADDED-EF2D-4E49-A7F6-A9EE0B3F71CB}"/>
    <cellStyle name="Normal 4 4 6 2 2 5" xfId="22645" xr:uid="{A76277E6-4622-4903-9488-C6D42433084B}"/>
    <cellStyle name="Normal 4 4 6 2 2 6" xfId="13924" xr:uid="{D962E703-7C84-4C0F-814A-6CAAAFFD29CA}"/>
    <cellStyle name="Normal 4 4 6 2 3" xfId="2791" xr:uid="{00000000-0005-0000-0000-000059060000}"/>
    <cellStyle name="Normal 4 4 6 2 3 2" xfId="6009" xr:uid="{C443970B-A747-4D81-A575-7502948273F5}"/>
    <cellStyle name="Normal 4 4 6 2 3 2 2" xfId="25956" xr:uid="{01686228-2362-4359-835D-10546A7AF693}"/>
    <cellStyle name="Normal 4 4 6 2 3 2 3" xfId="15462" xr:uid="{56AD114F-DA40-4DC5-BED5-C53EF6E1637B}"/>
    <cellStyle name="Normal 4 4 6 2 3 3" xfId="7915" xr:uid="{7E2FB29E-0BCE-4104-9705-6995F0DA5E69}"/>
    <cellStyle name="Normal 4 4 6 2 3 3 2" xfId="18295" xr:uid="{FAB75683-A1EF-4360-A3C8-8AC87B0431EC}"/>
    <cellStyle name="Normal 4 4 6 2 3 4" xfId="10748" xr:uid="{AC379FB3-3C42-4EA2-BC48-F9148BE23525}"/>
    <cellStyle name="Normal 4 4 6 2 3 4 2" xfId="21128" xr:uid="{3DADD595-B2C9-47C0-AAE2-C06619F92E25}"/>
    <cellStyle name="Normal 4 4 6 2 3 5" xfId="24410" xr:uid="{CDFAD032-DD11-4D52-A6EA-6A35F325D757}"/>
    <cellStyle name="Normal 4 4 6 2 3 6" xfId="13251" xr:uid="{85729ECE-FBE1-4E8F-BAEA-0608FD66CF89}"/>
    <cellStyle name="Normal 4 4 6 2 4" xfId="4197" xr:uid="{646CEC22-B35F-4C0C-AB59-0ADF5B13983F}"/>
    <cellStyle name="Normal 4 4 6 2 4 2" xfId="8969" xr:uid="{E45D12FD-2375-4FD4-AD60-4FE0F86E3711}"/>
    <cellStyle name="Normal 4 4 6 2 4 2 2" xfId="29053" xr:uid="{30B324A7-76C8-4725-B750-82261BBE0ECD}"/>
    <cellStyle name="Normal 4 4 6 2 4 2 3" xfId="19349" xr:uid="{7B0FFB52-B8BA-4312-9EF9-9DAE51FF20A3}"/>
    <cellStyle name="Normal 4 4 6 2 4 3" xfId="11802" xr:uid="{CC1DA033-C7BC-4022-8EC8-0442E52FDA7A}"/>
    <cellStyle name="Normal 4 4 6 2 4 3 2" xfId="22182" xr:uid="{591BAC96-DDBB-4DE0-ABBC-F4C65C4B784F}"/>
    <cellStyle name="Normal 4 4 6 2 4 4" xfId="25468" xr:uid="{345F13CE-9109-4FE5-A949-79D8FFAFEFA8}"/>
    <cellStyle name="Normal 4 4 6 2 4 5" xfId="16516" xr:uid="{7E7F382C-434C-4C82-BE24-1FEECE24B23B}"/>
    <cellStyle name="Normal 4 4 6 2 5" xfId="5309" xr:uid="{79B0C609-91A7-40C0-B374-54F3DDA349FE}"/>
    <cellStyle name="Normal 4 4 6 2 5 2" xfId="26091" xr:uid="{2AEA128B-7177-49EB-8260-F921A8843A1F}"/>
    <cellStyle name="Normal 4 4 6 2 5 3" xfId="14607" xr:uid="{9BF47ECC-E9A5-49D7-8A62-C169172AB25B}"/>
    <cellStyle name="Normal 4 4 6 2 6" xfId="7060" xr:uid="{C3870E88-5149-438E-A19B-CF7A0DC0D070}"/>
    <cellStyle name="Normal 4 4 6 2 6 2" xfId="17440" xr:uid="{2159F246-F892-4A47-B5E6-E0E75B41B2A1}"/>
    <cellStyle name="Normal 4 4 6 2 7" xfId="9893" xr:uid="{49B4CE77-7665-4889-952C-765A49007B1A}"/>
    <cellStyle name="Normal 4 4 6 2 7 2" xfId="20273" xr:uid="{13BB59B0-1857-4E6F-BBB0-C7F1C527C78F}"/>
    <cellStyle name="Normal 4 4 6 2 8" xfId="25232" xr:uid="{F1005FFB-B226-411F-B940-BFB3F0CCF542}"/>
    <cellStyle name="Normal 4 4 6 2 9" xfId="12761" xr:uid="{9AB8D51E-00E0-478D-8115-8C4CFF4742AB}"/>
    <cellStyle name="Normal 4 4 6 3" xfId="1009" xr:uid="{00000000-0005-0000-0000-0000A3050000}"/>
    <cellStyle name="Normal 4 4 6 3 2" xfId="4540" xr:uid="{F1C860A2-948E-4C8C-92FB-4E5A99E46265}"/>
    <cellStyle name="Normal 4 4 6 3 2 2" xfId="9312" xr:uid="{710CFDEA-5D1D-4AA3-86BE-27763845AD26}"/>
    <cellStyle name="Normal 4 4 6 3 2 2 2" xfId="29289" xr:uid="{B5986039-0188-4DA3-94FB-1D99E742FC47}"/>
    <cellStyle name="Normal 4 4 6 3 2 2 3" xfId="19692" xr:uid="{0041879B-E15D-458E-9049-B254F3A37F89}"/>
    <cellStyle name="Normal 4 4 6 3 2 3" xfId="12145" xr:uid="{F0C81F10-17F5-46F7-B082-F3354F0CE65A}"/>
    <cellStyle name="Normal 4 4 6 3 2 3 2" xfId="22525" xr:uid="{FA7D7A90-DBCA-47FF-8CE2-701D6D3282C7}"/>
    <cellStyle name="Normal 4 4 6 3 2 4" xfId="25045" xr:uid="{2F00B6D6-3BD1-4025-BBE7-0999D224CE59}"/>
    <cellStyle name="Normal 4 4 6 3 2 5" xfId="16859" xr:uid="{95614682-4BF5-4C60-B7C7-9BD9AFBE3940}"/>
    <cellStyle name="Normal 4 4 6 3 3" xfId="5311" xr:uid="{C1E7CBFA-8D70-4DC0-9D67-7F1F15B7EBBA}"/>
    <cellStyle name="Normal 4 4 6 3 3 2" xfId="26836" xr:uid="{DEE64D7E-518B-4722-AF17-48D7B372691E}"/>
    <cellStyle name="Normal 4 4 6 3 3 3" xfId="26906" xr:uid="{B9C458B0-18C1-40D6-A0D3-65E43FA1236D}"/>
    <cellStyle name="Normal 4 4 6 3 3 4" xfId="14609" xr:uid="{A19EAD2A-7C80-4745-A34B-DB943E34D81B}"/>
    <cellStyle name="Normal 4 4 6 3 4" xfId="7062" xr:uid="{9AAD0156-9948-48E8-8EBC-1802E7D52EA5}"/>
    <cellStyle name="Normal 4 4 6 3 4 2" xfId="26178" xr:uid="{07B6D851-61F4-49E1-A0A1-D44912F3FF27}"/>
    <cellStyle name="Normal 4 4 6 3 4 3" xfId="27744" xr:uid="{A8891A62-F547-471A-90C5-552DA273F4A0}"/>
    <cellStyle name="Normal 4 4 6 3 4 4" xfId="17442" xr:uid="{B2191D05-8BD2-464E-9B04-21000AF0E0B3}"/>
    <cellStyle name="Normal 4 4 6 3 5" xfId="9895" xr:uid="{4C5C3BCA-64B0-4E94-ADAD-8D656F34962F}"/>
    <cellStyle name="Normal 4 4 6 3 5 2" xfId="29427" xr:uid="{5215AEDB-4EFF-4165-BC2C-62F8FAF9450C}"/>
    <cellStyle name="Normal 4 4 6 3 5 3" xfId="20275" xr:uid="{D279E8D5-0B8B-4DFB-9E28-C211E6E64EED}"/>
    <cellStyle name="Normal 4 4 6 3 6" xfId="24531" xr:uid="{D525E559-2B44-4F09-88B3-C1CF880AB01D}"/>
    <cellStyle name="Normal 4 4 6 3 7" xfId="13925" xr:uid="{D84723B2-AC0D-40AD-9362-9B3C65B0D428}"/>
    <cellStyle name="Normal 4 4 6 4" xfId="1010" xr:uid="{00000000-0005-0000-0000-0000A4050000}"/>
    <cellStyle name="Normal 4 4 6 4 2" xfId="5312" xr:uid="{5DC5CC19-61D9-442D-A07F-3AA03D0924D0}"/>
    <cellStyle name="Normal 4 4 6 4 2 2" xfId="25104" xr:uid="{0C0ABCA3-1415-4A92-857C-A488E2E6DDE0}"/>
    <cellStyle name="Normal 4 4 6 4 2 3" xfId="27000" xr:uid="{E8084F88-466A-4474-AF0E-713070897DEF}"/>
    <cellStyle name="Normal 4 4 6 4 2 4" xfId="14610" xr:uid="{CC533787-6370-4D1A-A406-1786BC8C983D}"/>
    <cellStyle name="Normal 4 4 6 4 3" xfId="7063" xr:uid="{B0C4E085-8262-47C3-9C4F-0FB68070A9CB}"/>
    <cellStyle name="Normal 4 4 6 4 3 2" xfId="25965" xr:uid="{716B544F-6F88-45BB-A69E-A30796EF980C}"/>
    <cellStyle name="Normal 4 4 6 4 3 3" xfId="17443" xr:uid="{0DE44047-A4A2-4246-9D93-7AA3EACFCA4B}"/>
    <cellStyle name="Normal 4 4 6 4 4" xfId="9896" xr:uid="{9EADD135-B447-41E6-9C3C-489290942EF0}"/>
    <cellStyle name="Normal 4 4 6 4 4 2" xfId="20276" xr:uid="{B50305F7-FC13-4F97-AF92-A5492AC0B98D}"/>
    <cellStyle name="Normal 4 4 6 4 5" xfId="24887" xr:uid="{2F8162DB-F64E-4E58-B0F7-C1E051A56005}"/>
    <cellStyle name="Normal 4 4 6 4 6" xfId="13459" xr:uid="{D69AA7B0-0E86-4954-9614-CC301B9E59D0}"/>
    <cellStyle name="Normal 4 4 6 5" xfId="2576" xr:uid="{00000000-0005-0000-0000-00005C060000}"/>
    <cellStyle name="Normal 4 4 6 5 2" xfId="5841" xr:uid="{B8590707-D82D-4B10-8E5C-B46DD1964897}"/>
    <cellStyle name="Normal 4 4 6 5 2 2" xfId="27798" xr:uid="{77ABFE73-E8DE-4CB5-AA43-A2F9060D82E2}"/>
    <cellStyle name="Normal 4 4 6 5 2 3" xfId="15248" xr:uid="{DE20AE6C-F563-4E2C-B6E3-77AC87B7B438}"/>
    <cellStyle name="Normal 4 4 6 5 3" xfId="7701" xr:uid="{E593B547-1A44-4379-8A8B-07DADAE6175D}"/>
    <cellStyle name="Normal 4 4 6 5 3 2" xfId="18081" xr:uid="{F72F5707-7FF8-474F-9824-301D2DAF5EFC}"/>
    <cellStyle name="Normal 4 4 6 5 4" xfId="10534" xr:uid="{2A2CD21C-4AAF-43FD-91A1-927F51089E4C}"/>
    <cellStyle name="Normal 4 4 6 5 4 2" xfId="20914" xr:uid="{FCBC5583-2A22-440C-92F6-A2AFFC55E65D}"/>
    <cellStyle name="Normal 4 4 6 5 5" xfId="24875" xr:uid="{F01D5C4E-835B-4BCD-8ABA-87C976F1E2F5}"/>
    <cellStyle name="Normal 4 4 6 5 6" xfId="12964" xr:uid="{1B78FA1C-312A-42E1-90AD-123870043F67}"/>
    <cellStyle name="Normal 4 4 6 6" xfId="2369" xr:uid="{00000000-0005-0000-0000-000056060000}"/>
    <cellStyle name="Normal 4 4 6 6 2" xfId="7496" xr:uid="{37A6F410-3569-447C-A96D-17475FEF90C0}"/>
    <cellStyle name="Normal 4 4 6 6 2 2" xfId="27450" xr:uid="{C6B8C9AD-BD55-4D6F-BF23-AA4CA629BE17}"/>
    <cellStyle name="Normal 4 4 6 6 2 3" xfId="17876" xr:uid="{2A06F1A9-730A-409C-A166-75FA16781950}"/>
    <cellStyle name="Normal 4 4 6 6 3" xfId="10329" xr:uid="{942397F1-2C1B-4A41-8537-8F1A3A2F0831}"/>
    <cellStyle name="Normal 4 4 6 6 3 2" xfId="20709" xr:uid="{CD637D26-308C-42D9-9836-B3344CB75646}"/>
    <cellStyle name="Normal 4 4 6 6 4" xfId="22749" xr:uid="{45F0A560-B8AB-463B-8B75-827E68D9B470}"/>
    <cellStyle name="Normal 4 4 6 6 5" xfId="15043" xr:uid="{5C3A247B-D151-4634-9793-1C79E2FBFBF5}"/>
    <cellStyle name="Normal 4 4 6 7" xfId="3990" xr:uid="{155B17C1-6D90-4B09-AE72-8D357FDA0CA5}"/>
    <cellStyle name="Normal 4 4 6 7 2" xfId="8814" xr:uid="{D24AE6AB-7CC9-4D83-B241-7D8BDE7FF89D}"/>
    <cellStyle name="Normal 4 4 6 7 2 2" xfId="19194" xr:uid="{8B849538-5B45-466E-A744-95B84BC0C9F9}"/>
    <cellStyle name="Normal 4 4 6 7 3" xfId="11647" xr:uid="{658C68E2-27BB-4FE4-A452-C4CB55953D8A}"/>
    <cellStyle name="Normal 4 4 6 7 3 2" xfId="22027" xr:uid="{647DB8CC-3066-4CC1-87C1-11FA878B1EBB}"/>
    <cellStyle name="Normal 4 4 6 7 4" xfId="27673" xr:uid="{D080A117-65F4-4666-A844-D5784050E378}"/>
    <cellStyle name="Normal 4 4 6 7 5" xfId="16361" xr:uid="{4E16D46C-A24B-49D9-98AE-E8AF2958529B}"/>
    <cellStyle name="Normal 4 4 6 8" xfId="5308" xr:uid="{AD9C102B-E7E3-42B7-B1B6-C3A62299AFFD}"/>
    <cellStyle name="Normal 4 4 6 8 2" xfId="14606" xr:uid="{1685A019-ADCE-4DCC-AC3E-5AE359E98039}"/>
    <cellStyle name="Normal 4 4 6 9" xfId="7059" xr:uid="{0BF99C63-D936-4520-8302-D6886B2EE38C}"/>
    <cellStyle name="Normal 4 4 6 9 2" xfId="17439" xr:uid="{094F1905-0AC2-4F65-AA57-2BEDE667EA1A}"/>
    <cellStyle name="Normal 4 4 7" xfId="1011" xr:uid="{00000000-0005-0000-0000-0000A5050000}"/>
    <cellStyle name="Normal 4 4 7 10" xfId="12604" xr:uid="{BE2E1CCC-8E0B-42B4-80F4-C097E12EA611}"/>
    <cellStyle name="Normal 4 4 7 2" xfId="1012" xr:uid="{00000000-0005-0000-0000-0000A6050000}"/>
    <cellStyle name="Normal 4 4 7 2 2" xfId="2939" xr:uid="{00000000-0005-0000-0000-00005F060000}"/>
    <cellStyle name="Normal 4 4 7 2 2 2" xfId="6119" xr:uid="{739E3C6C-3BC4-4710-BE80-BABD08607F1C}"/>
    <cellStyle name="Normal 4 4 7 2 2 2 2" xfId="28203" xr:uid="{B9B6BB46-17CB-463D-B5E2-D358C4D8E0A3}"/>
    <cellStyle name="Normal 4 4 7 2 2 2 3" xfId="28123" xr:uid="{84041D0C-67BA-42DE-AF1B-CF88387940E8}"/>
    <cellStyle name="Normal 4 4 7 2 2 2 4" xfId="15597" xr:uid="{5BD3ED8F-A6EE-445C-8983-1EA763AEE431}"/>
    <cellStyle name="Normal 4 4 7 2 2 3" xfId="8050" xr:uid="{9BC7E3A2-97B1-4155-BED8-0450534958EB}"/>
    <cellStyle name="Normal 4 4 7 2 2 3 2" xfId="28755" xr:uid="{59F44E47-61D4-487A-B6B0-8DD0578FF29E}"/>
    <cellStyle name="Normal 4 4 7 2 2 3 3" xfId="18430" xr:uid="{A277618E-25E9-45FE-B30E-D361972BFF66}"/>
    <cellStyle name="Normal 4 4 7 2 2 4" xfId="10883" xr:uid="{7BC19122-8DB7-40C1-9B1B-DA4109E1F3B3}"/>
    <cellStyle name="Normal 4 4 7 2 2 4 2" xfId="21263" xr:uid="{2DA393C0-188B-4C45-BC22-0CF9B66ABCE0}"/>
    <cellStyle name="Normal 4 4 7 2 2 5" xfId="25361" xr:uid="{26658244-70BC-43F2-AC33-AC46E39822A2}"/>
    <cellStyle name="Normal 4 4 7 2 2 6" xfId="13460" xr:uid="{53200119-9172-4A95-8A94-C69F418E49D2}"/>
    <cellStyle name="Normal 4 4 7 2 3" xfId="5314" xr:uid="{8855BF12-6019-4F08-8D31-48B5D2CBE86F}"/>
    <cellStyle name="Normal 4 4 7 2 3 2" xfId="25320" xr:uid="{B3546D37-3921-4781-816B-A0D72D6CECCA}"/>
    <cellStyle name="Normal 4 4 7 2 3 3" xfId="27942" xr:uid="{3B488F3E-307F-4D08-91EA-1DA9B36B8E7F}"/>
    <cellStyle name="Normal 4 4 7 2 3 4" xfId="14612" xr:uid="{0873A52E-2D45-4329-A475-6AE635A0044F}"/>
    <cellStyle name="Normal 4 4 7 2 4" xfId="7065" xr:uid="{E0A5C9CA-0461-4194-9D7C-EA7E8E4CB9FD}"/>
    <cellStyle name="Normal 4 4 7 2 4 2" xfId="26121" xr:uid="{C916E597-A8CD-486E-A7F8-EC17BC61C6DA}"/>
    <cellStyle name="Normal 4 4 7 2 4 3" xfId="26843" xr:uid="{93C317D0-1586-4181-9382-AD6CD41ECCB9}"/>
    <cellStyle name="Normal 4 4 7 2 4 4" xfId="17445" xr:uid="{BC5163DF-52C1-44F3-8E66-96FC4FA18BF1}"/>
    <cellStyle name="Normal 4 4 7 2 5" xfId="9898" xr:uid="{86153E0A-46F0-4490-8FB0-9658F09105C3}"/>
    <cellStyle name="Normal 4 4 7 2 5 2" xfId="29428" xr:uid="{77998EB9-9E9D-4C01-BF5B-DBAB23E07B61}"/>
    <cellStyle name="Normal 4 4 7 2 5 3" xfId="20278" xr:uid="{CA409681-E26E-4AA3-B857-CF5E3EAE2290}"/>
    <cellStyle name="Normal 4 4 7 2 6" xfId="25109" xr:uid="{105F8BDA-A8FB-41D5-93EA-6C694D3D11B6}"/>
    <cellStyle name="Normal 4 4 7 2 7" xfId="12762" xr:uid="{7E61096A-02F1-4E78-B943-FCD9B78AC160}"/>
    <cellStyle name="Normal 4 4 7 3" xfId="1013" xr:uid="{00000000-0005-0000-0000-0000A7050000}"/>
    <cellStyle name="Normal 4 4 7 3 2" xfId="5315" xr:uid="{01131E2F-8EF3-4945-8C23-69F1216AC88A}"/>
    <cellStyle name="Normal 4 4 7 3 2 2" xfId="28234" xr:uid="{C434865C-34D3-49FF-8293-9B8656923D8B}"/>
    <cellStyle name="Normal 4 4 7 3 2 3" xfId="27826" xr:uid="{CF036B8A-CD5E-4D53-849A-F97D686F47AA}"/>
    <cellStyle name="Normal 4 4 7 3 2 4" xfId="14613" xr:uid="{5189D6BB-F4D5-4B79-8B8C-C6C836B28BAC}"/>
    <cellStyle name="Normal 4 4 7 3 3" xfId="7066" xr:uid="{7555240E-38B2-43C1-9E90-FD713A904B1F}"/>
    <cellStyle name="Normal 4 4 7 3 3 2" xfId="27893" xr:uid="{EE69ED68-CFCA-4C30-A445-607FAA96086A}"/>
    <cellStyle name="Normal 4 4 7 3 3 3" xfId="26673" xr:uid="{835D1CD2-07EB-4A25-A908-EC8BCEB97763}"/>
    <cellStyle name="Normal 4 4 7 3 3 4" xfId="17446" xr:uid="{ADA868AD-870A-4CA5-8622-ED0B2CCA1006}"/>
    <cellStyle name="Normal 4 4 7 3 4" xfId="9899" xr:uid="{2BFE620A-152E-4F86-8D83-6C4282D8C08B}"/>
    <cellStyle name="Normal 4 4 7 3 4 2" xfId="29429" xr:uid="{62280D68-F16B-4781-8756-B87E8D307E56}"/>
    <cellStyle name="Normal 4 4 7 3 4 3" xfId="20279" xr:uid="{9F6C3DB9-7907-46E1-99DD-A78579C02DD3}"/>
    <cellStyle name="Normal 4 4 7 3 5" xfId="23594" xr:uid="{34E6FD28-94AE-4D10-B5DA-2494E0F80D72}"/>
    <cellStyle name="Normal 4 4 7 3 6" xfId="13252" xr:uid="{8236CB6B-110F-479A-B16F-F1CCAA18212C}"/>
    <cellStyle name="Normal 4 4 7 4" xfId="2370" xr:uid="{00000000-0005-0000-0000-00005D060000}"/>
    <cellStyle name="Normal 4 4 7 4 2" xfId="7497" xr:uid="{C5E5C587-D37B-4EEC-AC44-02E0A02ADAC0}"/>
    <cellStyle name="Normal 4 4 7 4 2 2" xfId="28130" xr:uid="{7CC963D8-A7C0-4AE3-803B-CD3A4A515ACE}"/>
    <cellStyle name="Normal 4 4 7 4 2 3" xfId="17877" xr:uid="{1F68883E-EA4B-400F-9D3E-A0D99942D46A}"/>
    <cellStyle name="Normal 4 4 7 4 3" xfId="10330" xr:uid="{DBF57A1A-56F9-40E0-BDE1-F8652914CED0}"/>
    <cellStyle name="Normal 4 4 7 4 3 2" xfId="20710" xr:uid="{BAEAEC53-A598-4BCE-8947-DB2053EB9A3E}"/>
    <cellStyle name="Normal 4 4 7 4 4" xfId="24324" xr:uid="{B528F158-5BA1-4DE3-A2B8-28688EBCF78E}"/>
    <cellStyle name="Normal 4 4 7 4 5" xfId="15044" xr:uid="{E8FCA9D8-19D6-46FF-989C-F65C6B962B8D}"/>
    <cellStyle name="Normal 4 4 7 5" xfId="3991" xr:uid="{0F79F3EA-E187-4CE0-A8FD-B5B5C55A2C34}"/>
    <cellStyle name="Normal 4 4 7 5 2" xfId="8815" xr:uid="{B9B292B2-B717-4937-A76C-E0D161E48CA1}"/>
    <cellStyle name="Normal 4 4 7 5 2 2" xfId="28988" xr:uid="{162BEE58-A72A-4235-BB90-FDC3F3FCF0D0}"/>
    <cellStyle name="Normal 4 4 7 5 2 3" xfId="19195" xr:uid="{FD39C0AC-80DB-418A-BA40-70EE4F06A60C}"/>
    <cellStyle name="Normal 4 4 7 5 3" xfId="11648" xr:uid="{86EAD745-13DD-4ED2-8C0C-CCE3B7140DC1}"/>
    <cellStyle name="Normal 4 4 7 5 3 2" xfId="22028" xr:uid="{7208CB3C-6719-4C7D-94A0-1D0A5F794197}"/>
    <cellStyle name="Normal 4 4 7 5 4" xfId="22768" xr:uid="{171DFFCF-8897-4D15-BC6C-6BC6A6368CD8}"/>
    <cellStyle name="Normal 4 4 7 5 5" xfId="16362" xr:uid="{56DA68A7-DB3A-4581-BBE8-11EC60C96E9A}"/>
    <cellStyle name="Normal 4 4 7 6" xfId="5313" xr:uid="{A85E22A9-BA61-4E82-9819-FD9350344DC6}"/>
    <cellStyle name="Normal 4 4 7 6 2" xfId="25838" xr:uid="{47E2AEBB-D426-4ED2-BC33-5DF917777329}"/>
    <cellStyle name="Normal 4 4 7 6 3" xfId="26006" xr:uid="{95FB43E7-92C9-47E0-9490-7A66BA3AA9FB}"/>
    <cellStyle name="Normal 4 4 7 6 4" xfId="14611" xr:uid="{3238C1FE-2161-4FA8-A595-B1270CEB73FD}"/>
    <cellStyle name="Normal 4 4 7 7" xfId="7064" xr:uid="{CFF826D0-17A6-4F60-BFC2-4F8BAF7E4B07}"/>
    <cellStyle name="Normal 4 4 7 7 2" xfId="26195" xr:uid="{8E57E475-14CC-45D6-A680-229D5E5F470A}"/>
    <cellStyle name="Normal 4 4 7 7 3" xfId="17444" xr:uid="{42815ED4-7DE4-4A73-B27A-3D4ED683CB7C}"/>
    <cellStyle name="Normal 4 4 7 8" xfId="9897" xr:uid="{F2E3B44A-489C-493E-B3A9-1B228B724265}"/>
    <cellStyle name="Normal 4 4 7 8 2" xfId="20277" xr:uid="{6A72BC74-B1A4-4BDE-B09C-56BC6A952D22}"/>
    <cellStyle name="Normal 4 4 7 9" xfId="24137" xr:uid="{1E88A1D6-AE38-454E-B846-A2C177D96F6C}"/>
    <cellStyle name="Normal 4 4 8" xfId="1014" xr:uid="{00000000-0005-0000-0000-0000A8050000}"/>
    <cellStyle name="Normal 4 4 8 10" xfId="12605" xr:uid="{CA4D673E-C050-4B79-9C4C-56FA448EBC15}"/>
    <cellStyle name="Normal 4 4 8 2" xfId="1015" xr:uid="{00000000-0005-0000-0000-0000A9050000}"/>
    <cellStyle name="Normal 4 4 8 2 2" xfId="2940" xr:uid="{00000000-0005-0000-0000-000063060000}"/>
    <cellStyle name="Normal 4 4 8 2 2 2" xfId="6120" xr:uid="{3B030003-B56E-42A1-BF46-6D8C66FAE20A}"/>
    <cellStyle name="Normal 4 4 8 2 2 2 2" xfId="26502" xr:uid="{55689746-DEF0-4320-848A-9B0759700AEB}"/>
    <cellStyle name="Normal 4 4 8 2 2 2 3" xfId="28054" xr:uid="{C71B9B98-3B4D-4E5F-BB4C-B1108EB56177}"/>
    <cellStyle name="Normal 4 4 8 2 2 2 4" xfId="15598" xr:uid="{8B45946F-F579-493E-A777-F797ED3B3ED7}"/>
    <cellStyle name="Normal 4 4 8 2 2 3" xfId="8051" xr:uid="{A1D8FC59-41AB-4B04-835B-88003565BB56}"/>
    <cellStyle name="Normal 4 4 8 2 2 3 2" xfId="28756" xr:uid="{7A1FB7CD-6657-4363-B93E-C081C6C4C0CB}"/>
    <cellStyle name="Normal 4 4 8 2 2 3 3" xfId="18431" xr:uid="{72AF5404-8023-4DB0-9944-A6DD6DCFB028}"/>
    <cellStyle name="Normal 4 4 8 2 2 4" xfId="10884" xr:uid="{4B8C7705-E943-41CC-AD24-E8C077E49547}"/>
    <cellStyle name="Normal 4 4 8 2 2 4 2" xfId="21264" xr:uid="{7815DE7E-E3DB-4C8C-9ABD-97F8BC87D048}"/>
    <cellStyle name="Normal 4 4 8 2 2 5" xfId="24555" xr:uid="{7B00F632-A9E3-4CE5-A0A3-A286B6264ADD}"/>
    <cellStyle name="Normal 4 4 8 2 2 6" xfId="13461" xr:uid="{D6D86F86-10C3-4068-A8C3-4DF59F5B0A4B}"/>
    <cellStyle name="Normal 4 4 8 2 3" xfId="5317" xr:uid="{9246B56E-1A83-4A34-AEE9-9F32336FBABB}"/>
    <cellStyle name="Normal 4 4 8 2 3 2" xfId="24454" xr:uid="{F6CF408D-21E3-45A3-9562-314F90F14C3B}"/>
    <cellStyle name="Normal 4 4 8 2 3 3" xfId="26425" xr:uid="{FCE6C010-CFD8-4054-95A6-8CA459188694}"/>
    <cellStyle name="Normal 4 4 8 2 3 4" xfId="14615" xr:uid="{DBB95E87-488E-4B51-875B-6DDB208D5741}"/>
    <cellStyle name="Normal 4 4 8 2 4" xfId="7068" xr:uid="{784F18AB-9B24-435D-A6C4-E92B56265C4A}"/>
    <cellStyle name="Normal 4 4 8 2 4 2" xfId="27920" xr:uid="{B516F256-A46D-4533-B3BE-949792F2EE22}"/>
    <cellStyle name="Normal 4 4 8 2 4 3" xfId="26299" xr:uid="{1B4D7294-8EFD-48E3-AFD0-F972FDD89B90}"/>
    <cellStyle name="Normal 4 4 8 2 4 4" xfId="17448" xr:uid="{2E4C7ADD-D813-48C2-9E9A-50A1584D5C47}"/>
    <cellStyle name="Normal 4 4 8 2 5" xfId="9901" xr:uid="{1334673B-C8EC-4F39-8F95-079A2CD23FC4}"/>
    <cellStyle name="Normal 4 4 8 2 5 2" xfId="29430" xr:uid="{687C5457-0533-4C0A-A75C-1E00870144C9}"/>
    <cellStyle name="Normal 4 4 8 2 5 3" xfId="20281" xr:uid="{3C14766A-0A36-4E73-9351-D85562379DCA}"/>
    <cellStyle name="Normal 4 4 8 2 6" xfId="25496" xr:uid="{50DCEEB4-C889-4D27-97DC-BC2667E44D01}"/>
    <cellStyle name="Normal 4 4 8 2 7" xfId="12763" xr:uid="{31369979-5E9F-49CA-B930-C7881B0CFDC4}"/>
    <cellStyle name="Normal 4 4 8 3" xfId="1016" xr:uid="{00000000-0005-0000-0000-0000AA050000}"/>
    <cellStyle name="Normal 4 4 8 3 2" xfId="5318" xr:uid="{E2E86F4F-68D8-4D3C-887D-E8698892714F}"/>
    <cellStyle name="Normal 4 4 8 3 2 2" xfId="28057" xr:uid="{9598AFDD-A9A2-49DD-82A6-683E26459F21}"/>
    <cellStyle name="Normal 4 4 8 3 2 3" xfId="26992" xr:uid="{05E819AC-9A8C-4470-AB06-D02124642DB4}"/>
    <cellStyle name="Normal 4 4 8 3 2 4" xfId="14616" xr:uid="{9DB887E8-6FE6-41E0-9104-704BE88CFAE2}"/>
    <cellStyle name="Normal 4 4 8 3 3" xfId="7069" xr:uid="{6136E152-FF19-4728-A14E-BEDDD685E76B}"/>
    <cellStyle name="Normal 4 4 8 3 3 2" xfId="26273" xr:uid="{85F66EFF-3E16-49ED-A55B-EDFE591B5F31}"/>
    <cellStyle name="Normal 4 4 8 3 3 3" xfId="28441" xr:uid="{ADA1B494-E9DC-4EC2-A61F-A4947ABF1DB0}"/>
    <cellStyle name="Normal 4 4 8 3 3 4" xfId="17449" xr:uid="{967985C4-1652-48A3-99A2-9A65A7D80E71}"/>
    <cellStyle name="Normal 4 4 8 3 4" xfId="9902" xr:uid="{7702B13A-43EF-4E0A-AA07-6FA1DC99BEF8}"/>
    <cellStyle name="Normal 4 4 8 3 4 2" xfId="29431" xr:uid="{2EC8BCFC-BBFD-4382-9809-576090B6E08E}"/>
    <cellStyle name="Normal 4 4 8 3 4 3" xfId="20282" xr:uid="{618991E1-9A96-434F-B9A4-EAED83440C2D}"/>
    <cellStyle name="Normal 4 4 8 3 5" xfId="23292" xr:uid="{18A56854-BEAD-407D-A018-555695D98BFA}"/>
    <cellStyle name="Normal 4 4 8 3 6" xfId="13253" xr:uid="{AF5ACC42-87E4-4CDD-8C76-C26E024EB400}"/>
    <cellStyle name="Normal 4 4 8 4" xfId="2371" xr:uid="{00000000-0005-0000-0000-000061060000}"/>
    <cellStyle name="Normal 4 4 8 4 2" xfId="7498" xr:uid="{FA712A1A-C78D-4566-8A6C-60C002B93D64}"/>
    <cellStyle name="Normal 4 4 8 4 2 2" xfId="27832" xr:uid="{381D6260-34DA-47E2-8058-A41C2BE171A8}"/>
    <cellStyle name="Normal 4 4 8 4 2 3" xfId="17878" xr:uid="{6FE155C9-8C14-4E52-88A7-A2CB0868796E}"/>
    <cellStyle name="Normal 4 4 8 4 3" xfId="10331" xr:uid="{39EB91E6-4ACE-4B49-876D-EAFF865DC635}"/>
    <cellStyle name="Normal 4 4 8 4 3 2" xfId="20711" xr:uid="{FD6F8C03-761E-4C03-8A95-BAE1ADB9BA73}"/>
    <cellStyle name="Normal 4 4 8 4 4" xfId="23867" xr:uid="{F9E5135A-FDC8-4959-8530-BF40C1FAE2F9}"/>
    <cellStyle name="Normal 4 4 8 4 5" xfId="15045" xr:uid="{0A2370EB-20FB-49F5-A552-E0C973F95EA0}"/>
    <cellStyle name="Normal 4 4 8 5" xfId="3992" xr:uid="{66074DC8-455C-4006-ADF6-E0B8C85BED19}"/>
    <cellStyle name="Normal 4 4 8 5 2" xfId="8816" xr:uid="{74F21ABD-C3E3-4736-AAFA-FE36F5BBB9F6}"/>
    <cellStyle name="Normal 4 4 8 5 2 2" xfId="28989" xr:uid="{41717647-6C0F-4488-B084-66A8DF15AC31}"/>
    <cellStyle name="Normal 4 4 8 5 2 3" xfId="19196" xr:uid="{B5BE8052-07B6-43B5-8A4F-7471A7DD6759}"/>
    <cellStyle name="Normal 4 4 8 5 3" xfId="11649" xr:uid="{6BD3B780-1A9D-4CB2-910D-9901479E1CAD}"/>
    <cellStyle name="Normal 4 4 8 5 3 2" xfId="22029" xr:uid="{217EDAC7-5B6E-4A9D-AD15-CC9E63973CD4}"/>
    <cellStyle name="Normal 4 4 8 5 4" xfId="24344" xr:uid="{D28B7987-F71C-4787-A5FC-9EF235555BB9}"/>
    <cellStyle name="Normal 4 4 8 5 5" xfId="16363" xr:uid="{5710F248-B8F6-45C7-9645-D9C127473090}"/>
    <cellStyle name="Normal 4 4 8 6" xfId="5316" xr:uid="{F8D64C33-7F81-41CA-9A7B-BFD5509966D8}"/>
    <cellStyle name="Normal 4 4 8 6 2" xfId="27534" xr:uid="{7187DCBB-45D7-4B5E-A8C5-82C22FFC67E2}"/>
    <cellStyle name="Normal 4 4 8 6 3" xfId="28006" xr:uid="{786F944A-3147-4519-BA27-59A4A7F1B2D6}"/>
    <cellStyle name="Normal 4 4 8 6 4" xfId="14614" xr:uid="{560EE69E-BF5B-4779-B1F0-231547ED5E82}"/>
    <cellStyle name="Normal 4 4 8 7" xfId="7067" xr:uid="{F399FB8A-5BC4-4EB4-B81B-88874D581273}"/>
    <cellStyle name="Normal 4 4 8 7 2" xfId="28315" xr:uid="{91F53F6E-A880-4A63-B005-FD4580B83008}"/>
    <cellStyle name="Normal 4 4 8 7 3" xfId="17447" xr:uid="{CDA6D52B-FFC4-49E4-9A1B-BDB693C3B365}"/>
    <cellStyle name="Normal 4 4 8 8" xfId="9900" xr:uid="{B9C897C8-DF7B-4B98-90AB-F54105A6587F}"/>
    <cellStyle name="Normal 4 4 8 8 2" xfId="20280" xr:uid="{997751F3-F99B-4C88-9BF7-923088706D95}"/>
    <cellStyle name="Normal 4 4 8 9" xfId="24159" xr:uid="{E53EE9DC-B68A-46D1-9E6E-02406200460A}"/>
    <cellStyle name="Normal 4 4 9" xfId="1017" xr:uid="{00000000-0005-0000-0000-0000AB050000}"/>
    <cellStyle name="Normal 4 4 9 10" xfId="12598" xr:uid="{5A0CACBA-0ADF-4C2D-AF49-84D4C895EBAD}"/>
    <cellStyle name="Normal 4 4 9 2" xfId="3360" xr:uid="{00000000-0005-0000-0000-000066060000}"/>
    <cellStyle name="Normal 4 4 9 2 2" xfId="6418" xr:uid="{E4AF7A96-E96D-4A82-ACA7-4C11F0D7C92B}"/>
    <cellStyle name="Normal 4 4 9 2 2 2" xfId="25583" xr:uid="{95E6D108-01E8-4E01-ADAC-DEB0E72B18B2}"/>
    <cellStyle name="Normal 4 4 9 2 2 3" xfId="27009" xr:uid="{BE56A05B-1114-426E-BCA5-3A954C7CD794}"/>
    <cellStyle name="Normal 4 4 9 2 2 4" xfId="15987" xr:uid="{85AE6A65-C461-434B-A61D-C2E0706D0C74}"/>
    <cellStyle name="Normal 4 4 9 2 3" xfId="8440" xr:uid="{577A0B1F-AC1F-4BC0-AB30-531865130E5F}"/>
    <cellStyle name="Normal 4 4 9 2 3 2" xfId="26791" xr:uid="{8D1DA3C0-8FB4-4B9B-A557-EA97B493353B}"/>
    <cellStyle name="Normal 4 4 9 2 3 3" xfId="28914" xr:uid="{4BFC9D8D-BAFA-4124-83BC-9E3B7B622031}"/>
    <cellStyle name="Normal 4 4 9 2 3 4" xfId="18820" xr:uid="{2E647F9E-E2C3-42BC-8F48-0C1C797DE2CC}"/>
    <cellStyle name="Normal 4 4 9 2 4" xfId="11273" xr:uid="{352B4982-1DFF-4298-B613-2AD3941627D6}"/>
    <cellStyle name="Normal 4 4 9 2 4 2" xfId="29481" xr:uid="{A1180E81-8564-4CE8-922C-FF3837930D29}"/>
    <cellStyle name="Normal 4 4 9 2 4 3" xfId="21653" xr:uid="{8A7C8604-394A-444B-BD57-6AD3BB43B5C6}"/>
    <cellStyle name="Normal 4 4 9 2 5" xfId="25248" xr:uid="{16250F2A-05B5-4982-B1E5-77966F846550}"/>
    <cellStyle name="Normal 4 4 9 2 6" xfId="13926" xr:uid="{C57D806F-2A8C-42A5-A13D-1FF5221E0EF1}"/>
    <cellStyle name="Normal 4 4 9 3" xfId="2783" xr:uid="{00000000-0005-0000-0000-000067060000}"/>
    <cellStyle name="Normal 4 4 9 3 2" xfId="6001" xr:uid="{35824E72-C820-4089-9B84-2E0915F4580B}"/>
    <cellStyle name="Normal 4 4 9 3 2 2" xfId="26641" xr:uid="{EF8A40E1-2C34-47A0-8B16-1952077E715F}"/>
    <cellStyle name="Normal 4 4 9 3 2 3" xfId="15454" xr:uid="{B433D18A-56D1-4E0A-AE47-E06C0B81FEEA}"/>
    <cellStyle name="Normal 4 4 9 3 3" xfId="7907" xr:uid="{7769BCCC-8662-45CB-BABF-FE672D2DC0D0}"/>
    <cellStyle name="Normal 4 4 9 3 3 2" xfId="18287" xr:uid="{82CA3D6F-48E9-48C4-B373-F0BC9EF0F919}"/>
    <cellStyle name="Normal 4 4 9 3 4" xfId="10740" xr:uid="{B625FE9A-9DCE-4A4C-863D-8C0F57055D89}"/>
    <cellStyle name="Normal 4 4 9 3 4 2" xfId="21120" xr:uid="{89EE809F-2E16-478F-9505-8E62211C6B74}"/>
    <cellStyle name="Normal 4 4 9 3 5" xfId="24633" xr:uid="{0C71D55D-EBFC-4EE4-B11A-2D9A40CF1681}"/>
    <cellStyle name="Normal 4 4 9 3 6" xfId="13240" xr:uid="{16EADAB8-665E-4FE6-8429-1BFA7B82A5E8}"/>
    <cellStyle name="Normal 4 4 9 4" xfId="2364" xr:uid="{00000000-0005-0000-0000-000065060000}"/>
    <cellStyle name="Normal 4 4 9 4 2" xfId="7491" xr:uid="{0D5B0C44-6BCA-4539-8F51-2C183B8CA95A}"/>
    <cellStyle name="Normal 4 4 9 4 2 2" xfId="27846" xr:uid="{FCE6E47D-11D2-41A0-8218-BEF34BE38AF3}"/>
    <cellStyle name="Normal 4 4 9 4 2 3" xfId="17871" xr:uid="{42B9D3BE-8C30-41DF-96F3-DD334FC868D9}"/>
    <cellStyle name="Normal 4 4 9 4 3" xfId="10324" xr:uid="{7B8E750E-5139-4B20-AA09-F525B515AB18}"/>
    <cellStyle name="Normal 4 4 9 4 3 2" xfId="20704" xr:uid="{4294726E-CB1F-4246-B787-ACAC8C42AF9A}"/>
    <cellStyle name="Normal 4 4 9 4 4" xfId="25581" xr:uid="{30138CC3-E5CB-44A7-B41E-0E5758EEF6B1}"/>
    <cellStyle name="Normal 4 4 9 4 5" xfId="15038" xr:uid="{F338BB69-EDFA-45F5-A04C-D0226545A720}"/>
    <cellStyle name="Normal 4 4 9 5" xfId="3899" xr:uid="{44024C00-D3FE-47D0-B57A-39580CDEC769}"/>
    <cellStyle name="Normal 4 4 9 5 2" xfId="8731" xr:uid="{C9717C74-7ED6-40DF-A525-D9A0632BEECA}"/>
    <cellStyle name="Normal 4 4 9 5 2 2" xfId="19111" xr:uid="{1D841BDB-54D9-4A29-ABBC-AC0A4EDD03CB}"/>
    <cellStyle name="Normal 4 4 9 5 3" xfId="11564" xr:uid="{DE1FCD04-E87D-4AF7-8575-2D2CA3BE974D}"/>
    <cellStyle name="Normal 4 4 9 5 3 2" xfId="21944" xr:uid="{D19CA735-0498-486F-94B6-3344196D843B}"/>
    <cellStyle name="Normal 4 4 9 5 4" xfId="26266" xr:uid="{E400FC7F-A257-4C8F-BEAE-B5BFE3B7941D}"/>
    <cellStyle name="Normal 4 4 9 5 5" xfId="16278" xr:uid="{2C589C1A-4480-4627-B1F6-BC45103A33AC}"/>
    <cellStyle name="Normal 4 4 9 6" xfId="5319" xr:uid="{1569C5B3-5BBD-41FF-A302-F6D3990CFE26}"/>
    <cellStyle name="Normal 4 4 9 6 2" xfId="14617" xr:uid="{90A61658-C676-41E9-AE1D-F2159225B933}"/>
    <cellStyle name="Normal 4 4 9 7" xfId="7070" xr:uid="{3B9657B6-2776-4C06-B00B-D5BF82FB8EBB}"/>
    <cellStyle name="Normal 4 4 9 7 2" xfId="17450" xr:uid="{1EB034C5-53AA-46EE-94D3-339F728C90A8}"/>
    <cellStyle name="Normal 4 4 9 8" xfId="9903" xr:uid="{0324C80B-CF82-4EAF-971C-9218D29CB131}"/>
    <cellStyle name="Normal 4 4 9 8 2" xfId="20283" xr:uid="{28350CE1-D0C6-48D3-B3A0-BCCB4DF62AA3}"/>
    <cellStyle name="Normal 4 4 9 9" xfId="23443" xr:uid="{52970C66-47E4-431A-A6CC-18EE61A73DF0}"/>
    <cellStyle name="Normal 4 5" xfId="1018" xr:uid="{00000000-0005-0000-0000-0000AC050000}"/>
    <cellStyle name="Normal 4 5 10" xfId="5320" xr:uid="{AA327A81-5DC8-4692-9340-18993223415C}"/>
    <cellStyle name="Normal 4 5 10 2" xfId="14618" xr:uid="{7AB21E60-FA17-4254-B2B7-89D2BF5D690D}"/>
    <cellStyle name="Normal 4 5 11" xfId="7071" xr:uid="{C32C56F1-0EAB-44E2-9660-3E5C3F7ADDD7}"/>
    <cellStyle name="Normal 4 5 11 2" xfId="17451" xr:uid="{6D3AC4D4-2603-4D59-9880-7C347BAB594F}"/>
    <cellStyle name="Normal 4 5 12" xfId="9904" xr:uid="{8A633793-0BE1-48E7-9C01-528C21AF03E3}"/>
    <cellStyle name="Normal 4 5 12 2" xfId="20284" xr:uid="{48BB7326-53B9-4CF0-990F-441553D826C0}"/>
    <cellStyle name="Normal 4 5 13" xfId="25554" xr:uid="{2F7C80D2-515F-4B37-B3C2-0F41716B2516}"/>
    <cellStyle name="Normal 4 5 14" xfId="12408" xr:uid="{B417FB53-83C9-4E23-AAD7-B3EAE28C9430}"/>
    <cellStyle name="Normal 4 5 15" xfId="29573" xr:uid="{342C3EE9-6C31-424A-9F89-DC76ECE22115}"/>
    <cellStyle name="Normal 4 5 2" xfId="1019" xr:uid="{00000000-0005-0000-0000-0000AD050000}"/>
    <cellStyle name="Normal 4 5 2 10" xfId="7072" xr:uid="{F155FB5D-A444-46A9-93BA-D8A9F0A5D191}"/>
    <cellStyle name="Normal 4 5 2 10 2" xfId="17452" xr:uid="{0F2B164B-DE3C-46D9-B07B-7FCBDE3FF356}"/>
    <cellStyle name="Normal 4 5 2 11" xfId="9905" xr:uid="{0D429FD2-0B1E-4471-B9F3-559075B323D7}"/>
    <cellStyle name="Normal 4 5 2 11 2" xfId="20285" xr:uid="{77EB6FD4-BFDD-4C63-A826-EAF2B1D2DB15}"/>
    <cellStyle name="Normal 4 5 2 12" xfId="22646" xr:uid="{37A174BD-5DC6-4FD8-94FD-A049106B499C}"/>
    <cellStyle name="Normal 4 5 2 13" xfId="12468" xr:uid="{C96A457C-163F-4A39-B685-9058D2B1740E}"/>
    <cellStyle name="Normal 4 5 2 2" xfId="1020" xr:uid="{00000000-0005-0000-0000-0000AE050000}"/>
    <cellStyle name="Normal 4 5 2 2 10" xfId="9906" xr:uid="{FFBED01D-56C2-4DB9-A0A4-A4A176A4EB92}"/>
    <cellStyle name="Normal 4 5 2 2 10 2" xfId="20286" xr:uid="{18E5ED31-4796-427B-9D96-7A548B10B54A}"/>
    <cellStyle name="Normal 4 5 2 2 11" xfId="25564" xr:uid="{81FE1A69-411D-4DDA-AF27-D125FA94B8BA}"/>
    <cellStyle name="Normal 4 5 2 2 12" xfId="12607" xr:uid="{E5BE488E-DB85-46C7-B4FB-96ECB8A84659}"/>
    <cellStyle name="Normal 4 5 2 2 2" xfId="2794" xr:uid="{00000000-0005-0000-0000-00006B060000}"/>
    <cellStyle name="Normal 4 5 2 2 2 2" xfId="3362" xr:uid="{00000000-0005-0000-0000-00006C060000}"/>
    <cellStyle name="Normal 4 5 2 2 2 2 2" xfId="6420" xr:uid="{CB9A58F2-7890-4B6A-B0C4-08609EA3C9E0}"/>
    <cellStyle name="Normal 4 5 2 2 2 2 2 2" xfId="27472" xr:uid="{6A596950-F3A1-4201-8AF3-BD26A11E2E56}"/>
    <cellStyle name="Normal 4 5 2 2 2 2 2 3" xfId="27697" xr:uid="{659DC479-2BD7-4C6B-A33F-4D56A628B69D}"/>
    <cellStyle name="Normal 4 5 2 2 2 2 2 4" xfId="15989" xr:uid="{AF62BC5F-90DA-48E2-9A61-D3AB3816239E}"/>
    <cellStyle name="Normal 4 5 2 2 2 2 3" xfId="8442" xr:uid="{E90C640C-377B-4859-B0B4-A0564CE7D292}"/>
    <cellStyle name="Normal 4 5 2 2 2 2 3 2" xfId="28915" xr:uid="{54DEA4A0-01F6-40FB-A2AC-E0F618CA4A75}"/>
    <cellStyle name="Normal 4 5 2 2 2 2 3 3" xfId="18822" xr:uid="{1B15CFE1-10C9-40DA-B3F8-660B318D9E18}"/>
    <cellStyle name="Normal 4 5 2 2 2 2 4" xfId="11275" xr:uid="{CBF7840A-2BA2-490C-B408-4DFF8EA1F616}"/>
    <cellStyle name="Normal 4 5 2 2 2 2 4 2" xfId="21655" xr:uid="{45A1692A-DBBE-4571-949E-33F95E2F398C}"/>
    <cellStyle name="Normal 4 5 2 2 2 2 5" xfId="24919" xr:uid="{93AE2126-44B0-49B6-B346-061AC55C26EC}"/>
    <cellStyle name="Normal 4 5 2 2 2 2 6" xfId="13928" xr:uid="{01FF4D2D-6593-4498-AE66-ED53884D3B92}"/>
    <cellStyle name="Normal 4 5 2 2 2 3" xfId="4345" xr:uid="{F0DDF63A-1063-4A2C-834C-B0B9CC1595CB}"/>
    <cellStyle name="Normal 4 5 2 2 2 3 2" xfId="9117" xr:uid="{BE46173D-FC4C-4278-8555-0A3E13585A74}"/>
    <cellStyle name="Normal 4 5 2 2 2 3 2 2" xfId="29160" xr:uid="{EC26D65F-F883-4724-B3CF-72B900784BA4}"/>
    <cellStyle name="Normal 4 5 2 2 2 3 2 3" xfId="19497" xr:uid="{1037B84C-96B6-4E71-AE42-DB51C5047C4E}"/>
    <cellStyle name="Normal 4 5 2 2 2 3 3" xfId="11950" xr:uid="{BF4F16E1-1A00-4456-8E40-339F03E81D01}"/>
    <cellStyle name="Normal 4 5 2 2 2 3 3 2" xfId="22330" xr:uid="{CAEE0D91-E467-4130-A58D-FF5E780ED312}"/>
    <cellStyle name="Normal 4 5 2 2 2 3 4" xfId="24862" xr:uid="{7EAC0034-6BE9-4D0F-B584-A2C11E70DF05}"/>
    <cellStyle name="Normal 4 5 2 2 2 3 5" xfId="16664" xr:uid="{1A28BFBF-7731-4AB4-9B8B-9B1F1C447379}"/>
    <cellStyle name="Normal 4 5 2 2 2 4" xfId="6012" xr:uid="{8B49FA82-7B6D-4BE6-9B2F-5FB1467284B1}"/>
    <cellStyle name="Normal 4 5 2 2 2 4 2" xfId="26079" xr:uid="{D88B92DB-CA08-4AB4-83F0-0D8CC800957B}"/>
    <cellStyle name="Normal 4 5 2 2 2 4 3" xfId="15465" xr:uid="{03A527EE-D9C7-4438-83E1-C40E04B31A48}"/>
    <cellStyle name="Normal 4 5 2 2 2 5" xfId="7918" xr:uid="{46148B9B-5C5A-4E98-A683-7FF0356F6619}"/>
    <cellStyle name="Normal 4 5 2 2 2 5 2" xfId="18298" xr:uid="{FF1EB973-064D-4FD9-A7AF-A7BBDF5F6F43}"/>
    <cellStyle name="Normal 4 5 2 2 2 6" xfId="10751" xr:uid="{2FEAE426-4839-4F92-B94B-9B739D1958A8}"/>
    <cellStyle name="Normal 4 5 2 2 2 6 2" xfId="21131" xr:uid="{12431F26-C05B-4F11-95C5-F538C981F164}"/>
    <cellStyle name="Normal 4 5 2 2 2 7" xfId="24936" xr:uid="{386C30BC-3402-47D3-9CFA-77B7D0AC2B8C}"/>
    <cellStyle name="Normal 4 5 2 2 2 8" xfId="13256" xr:uid="{8151A255-92E0-4CAC-9A64-15EE978BF4BE}"/>
    <cellStyle name="Normal 4 5 2 2 3" xfId="3363" xr:uid="{00000000-0005-0000-0000-00006D060000}"/>
    <cellStyle name="Normal 4 5 2 2 3 2" xfId="4541" xr:uid="{5C992072-2692-40FE-BBF8-3D18743AFE66}"/>
    <cellStyle name="Normal 4 5 2 2 3 2 2" xfId="9313" xr:uid="{880D3A2B-4B2B-4A13-88D5-2BA0CFB149A3}"/>
    <cellStyle name="Normal 4 5 2 2 3 2 2 2" xfId="29290" xr:uid="{1B627872-8AE1-46BF-A8CA-B163849C6562}"/>
    <cellStyle name="Normal 4 5 2 2 3 2 2 3" xfId="19693" xr:uid="{81E00CB2-4CE0-4B43-9C1C-FFDF9B48CF3D}"/>
    <cellStyle name="Normal 4 5 2 2 3 2 3" xfId="12146" xr:uid="{4B085F41-08B4-4921-9306-0A37EB0AF2C5}"/>
    <cellStyle name="Normal 4 5 2 2 3 2 3 2" xfId="22526" xr:uid="{EB117C4D-BCAC-4C76-B3F6-79B66B8993B4}"/>
    <cellStyle name="Normal 4 5 2 2 3 2 4" xfId="26028" xr:uid="{B3F1682C-B58B-4F7B-9F3D-74263D292ABA}"/>
    <cellStyle name="Normal 4 5 2 2 3 2 5" xfId="16860" xr:uid="{D6B3FA64-94BE-402C-BB86-C7993554070A}"/>
    <cellStyle name="Normal 4 5 2 2 3 3" xfId="6421" xr:uid="{5D6D05FC-D0CA-4C56-BAD2-CA5C978CA780}"/>
    <cellStyle name="Normal 4 5 2 2 3 3 2" xfId="26714" xr:uid="{E2CA73D3-3870-41C5-A03B-CC41F8E2DA6E}"/>
    <cellStyle name="Normal 4 5 2 2 3 3 3" xfId="15990" xr:uid="{29D8A29D-7E64-4EA9-9528-D0F4D5EAA5CB}"/>
    <cellStyle name="Normal 4 5 2 2 3 4" xfId="8443" xr:uid="{F0E8D58E-5344-4E20-9372-6C93F92B2146}"/>
    <cellStyle name="Normal 4 5 2 2 3 4 2" xfId="18823" xr:uid="{27A8C04E-8DC4-4EE2-BB1E-2AEF5B1E16C1}"/>
    <cellStyle name="Normal 4 5 2 2 3 5" xfId="11276" xr:uid="{B7FFCAE5-5548-4065-97EF-997CE04E62F1}"/>
    <cellStyle name="Normal 4 5 2 2 3 5 2" xfId="21656" xr:uid="{1E8AE756-E401-42AB-B3D3-BC8125FA3A3E}"/>
    <cellStyle name="Normal 4 5 2 2 3 6" xfId="23297" xr:uid="{550288F8-7D60-4E23-9FEF-C72139F89487}"/>
    <cellStyle name="Normal 4 5 2 2 3 7" xfId="13929" xr:uid="{36AF86DA-92CA-4F5F-A5AA-A6C7EF40C8D0}"/>
    <cellStyle name="Normal 4 5 2 2 4" xfId="3361" xr:uid="{00000000-0005-0000-0000-00006E060000}"/>
    <cellStyle name="Normal 4 5 2 2 4 2" xfId="6419" xr:uid="{CD83A63A-1FFB-48A3-A5DE-2D94ACA440B6}"/>
    <cellStyle name="Normal 4 5 2 2 4 2 2" xfId="27853" xr:uid="{54548210-F9F5-4602-BD11-4984616A93E4}"/>
    <cellStyle name="Normal 4 5 2 2 4 2 3" xfId="15988" xr:uid="{8110A5F6-916F-4FD4-A60D-45568431B32A}"/>
    <cellStyle name="Normal 4 5 2 2 4 3" xfId="8441" xr:uid="{E0961122-8F68-4881-9183-7F705686D820}"/>
    <cellStyle name="Normal 4 5 2 2 4 3 2" xfId="18821" xr:uid="{FC938CFF-74C2-4051-98BE-3EEA45A5EC24}"/>
    <cellStyle name="Normal 4 5 2 2 4 4" xfId="11274" xr:uid="{111655AF-AE58-47F3-A4AD-AB796075E294}"/>
    <cellStyle name="Normal 4 5 2 2 4 4 2" xfId="21654" xr:uid="{BB70FE4F-2CB6-4C7C-AE5B-41648F4D565B}"/>
    <cellStyle name="Normal 4 5 2 2 4 5" xfId="25036" xr:uid="{A4ACC562-9D88-4446-97DF-68459C044C90}"/>
    <cellStyle name="Normal 4 5 2 2 4 6" xfId="13927" xr:uid="{15B98E35-58CB-46EB-9E15-D874394D2F3D}"/>
    <cellStyle name="Normal 4 5 2 2 5" xfId="2644" xr:uid="{00000000-0005-0000-0000-00006F060000}"/>
    <cellStyle name="Normal 4 5 2 2 5 2" xfId="5906" xr:uid="{1CBBE5B8-2179-443A-818B-CA9B82EF9375}"/>
    <cellStyle name="Normal 4 5 2 2 5 2 2" xfId="25868" xr:uid="{B87E1C25-8F25-44D1-9378-D84667DAE326}"/>
    <cellStyle name="Normal 4 5 2 2 5 2 3" xfId="15316" xr:uid="{345AB8E1-DE30-4CF1-B317-80BFA59C3620}"/>
    <cellStyle name="Normal 4 5 2 2 5 3" xfId="7769" xr:uid="{676A888C-7747-4326-BE4B-B6CA19088927}"/>
    <cellStyle name="Normal 4 5 2 2 5 3 2" xfId="18149" xr:uid="{F4A771CB-8EA8-4731-A993-49F9908CE8AF}"/>
    <cellStyle name="Normal 4 5 2 2 5 4" xfId="10602" xr:uid="{BEEF8A5C-90B7-4714-8664-ACF95091B647}"/>
    <cellStyle name="Normal 4 5 2 2 5 4 2" xfId="20982" xr:uid="{D7DDBACC-EB41-40DA-813D-BC1CB3771D23}"/>
    <cellStyle name="Normal 4 5 2 2 5 5" xfId="23115" xr:uid="{8B80382E-C38A-47FA-A5AF-6A30D1D83791}"/>
    <cellStyle name="Normal 4 5 2 2 5 6" xfId="13033" xr:uid="{61309A57-C24C-4900-8B50-03040D9E9E3A}"/>
    <cellStyle name="Normal 4 5 2 2 6" xfId="2373" xr:uid="{00000000-0005-0000-0000-00006A060000}"/>
    <cellStyle name="Normal 4 5 2 2 6 2" xfId="7500" xr:uid="{F5DDBCD1-A370-4BE4-ADF7-46BD5E7DD97F}"/>
    <cellStyle name="Normal 4 5 2 2 6 2 2" xfId="17880" xr:uid="{F453CDBF-C831-42A3-BFC3-C961D652161E}"/>
    <cellStyle name="Normal 4 5 2 2 6 3" xfId="10333" xr:uid="{860BBF6A-8155-4DE9-949D-80FEB27F3863}"/>
    <cellStyle name="Normal 4 5 2 2 6 3 2" xfId="20713" xr:uid="{8AE5DF16-29D6-4421-9F51-9317E93651F0}"/>
    <cellStyle name="Normal 4 5 2 2 6 4" xfId="23377" xr:uid="{DF3EB088-984B-417A-BB85-B384657AE050}"/>
    <cellStyle name="Normal 4 5 2 2 6 5" xfId="15047" xr:uid="{293FAE86-6E93-4DFD-A93B-E82E1E6422AC}"/>
    <cellStyle name="Normal 4 5 2 2 7" xfId="3924" xr:uid="{7E2B3D55-D6D0-4C09-B428-C3AD35411B83}"/>
    <cellStyle name="Normal 4 5 2 2 7 2" xfId="8756" xr:uid="{A650A9D6-C2AB-487C-ADB2-2CE5DE7F65AC}"/>
    <cellStyle name="Normal 4 5 2 2 7 2 2" xfId="19136" xr:uid="{3F3709B6-1FFE-4BDD-9910-F531057AF7F1}"/>
    <cellStyle name="Normal 4 5 2 2 7 3" xfId="11589" xr:uid="{470C3297-9168-421A-A970-7E70E99F9138}"/>
    <cellStyle name="Normal 4 5 2 2 7 3 2" xfId="21969" xr:uid="{AA8A2487-E093-4AFD-A277-EE1F5C962F5E}"/>
    <cellStyle name="Normal 4 5 2 2 7 4" xfId="16303" xr:uid="{2C93F13E-B605-4915-8773-D57DC68E5694}"/>
    <cellStyle name="Normal 4 5 2 2 8" xfId="5322" xr:uid="{CAF91BE3-2382-40FE-9F2E-80D1F470AEA1}"/>
    <cellStyle name="Normal 4 5 2 2 8 2" xfId="14620" xr:uid="{E082096E-F5A6-479A-8B05-758495EE71E3}"/>
    <cellStyle name="Normal 4 5 2 2 9" xfId="7073" xr:uid="{DF087704-CA16-4900-BF9B-2E6F667E0BEA}"/>
    <cellStyle name="Normal 4 5 2 2 9 2" xfId="17453" xr:uid="{B2E5202B-3541-4813-ADD1-48D3D22AFC0D}"/>
    <cellStyle name="Normal 4 5 2 3" xfId="1021" xr:uid="{00000000-0005-0000-0000-0000AF050000}"/>
    <cellStyle name="Normal 4 5 2 3 2" xfId="3364" xr:uid="{00000000-0005-0000-0000-000071060000}"/>
    <cellStyle name="Normal 4 5 2 3 2 2" xfId="6422" xr:uid="{459C8634-173F-4FA7-8F98-1D1FB39BDB13}"/>
    <cellStyle name="Normal 4 5 2 3 2 2 2" xfId="26712" xr:uid="{014981DB-CA37-4B50-9DC7-B2236888C132}"/>
    <cellStyle name="Normal 4 5 2 3 2 2 3" xfId="28205" xr:uid="{2287D21F-F269-4EDE-A5E9-9239AC3D462F}"/>
    <cellStyle name="Normal 4 5 2 3 2 2 4" xfId="15991" xr:uid="{13033BDD-4417-4546-8CFD-8638009AD7C8}"/>
    <cellStyle name="Normal 4 5 2 3 2 3" xfId="8444" xr:uid="{40D61485-F520-49B1-9C29-E069B765A44C}"/>
    <cellStyle name="Normal 4 5 2 3 2 3 2" xfId="28916" xr:uid="{E6E461C7-6D28-4E72-8949-A7E04526583A}"/>
    <cellStyle name="Normal 4 5 2 3 2 3 3" xfId="18824" xr:uid="{A3C05C27-2EDC-4FC4-8A78-2D6E14971659}"/>
    <cellStyle name="Normal 4 5 2 3 2 4" xfId="11277" xr:uid="{EA636CB6-32B7-450C-9E87-0CCC537034BA}"/>
    <cellStyle name="Normal 4 5 2 3 2 4 2" xfId="21657" xr:uid="{8341F538-F959-47F1-81DD-444AAB02536D}"/>
    <cellStyle name="Normal 4 5 2 3 2 5" xfId="23923" xr:uid="{CE4AC6F4-76E0-4F1C-B9A5-5E31E24684C3}"/>
    <cellStyle name="Normal 4 5 2 3 2 6" xfId="13930" xr:uid="{76ADFE17-F2FC-413F-8265-DF1E47501A2D}"/>
    <cellStyle name="Normal 4 5 2 3 3" xfId="2793" xr:uid="{00000000-0005-0000-0000-000072060000}"/>
    <cellStyle name="Normal 4 5 2 3 3 2" xfId="6011" xr:uid="{400D8516-E8C7-4321-B8DB-54514AC3D66C}"/>
    <cellStyle name="Normal 4 5 2 3 3 2 2" xfId="26348" xr:uid="{057C0257-4C3C-4E3B-801C-62361A39334D}"/>
    <cellStyle name="Normal 4 5 2 3 3 2 3" xfId="15464" xr:uid="{E8F3B38E-D972-406C-B8EB-8AF202F55272}"/>
    <cellStyle name="Normal 4 5 2 3 3 3" xfId="7917" xr:uid="{3A3DA035-EEE4-4D6C-8388-45D36777A705}"/>
    <cellStyle name="Normal 4 5 2 3 3 3 2" xfId="18297" xr:uid="{D53A0738-1DC9-45B6-BC04-1A735BF5253C}"/>
    <cellStyle name="Normal 4 5 2 3 3 4" xfId="10750" xr:uid="{3B260D01-0AEC-4BEC-AD71-C0FC7295E086}"/>
    <cellStyle name="Normal 4 5 2 3 3 4 2" xfId="21130" xr:uid="{84D30868-90AE-401A-8540-72E9ED39E07F}"/>
    <cellStyle name="Normal 4 5 2 3 3 5" xfId="24762" xr:uid="{6DD962BE-D982-4AA3-8D54-B11338C5AA27}"/>
    <cellStyle name="Normal 4 5 2 3 3 6" xfId="13255" xr:uid="{3CE8EF1E-53AE-466E-9903-35699626116A}"/>
    <cellStyle name="Normal 4 5 2 3 4" xfId="4199" xr:uid="{1BBE04BA-B312-41DF-8E4F-91CE866111F9}"/>
    <cellStyle name="Normal 4 5 2 3 4 2" xfId="8971" xr:uid="{8C0CCA2C-B560-4ABF-A070-379E56CB628F}"/>
    <cellStyle name="Normal 4 5 2 3 4 2 2" xfId="29055" xr:uid="{CBBEF2D0-1ACB-4FAA-9118-0988D24ACFA7}"/>
    <cellStyle name="Normal 4 5 2 3 4 2 3" xfId="19351" xr:uid="{F6C7C216-708E-4EFA-9CFD-5BF38621E0DB}"/>
    <cellStyle name="Normal 4 5 2 3 4 3" xfId="11804" xr:uid="{64CE70D4-A754-41B3-A960-A290C3878BF3}"/>
    <cellStyle name="Normal 4 5 2 3 4 3 2" xfId="22184" xr:uid="{4942E4E4-488E-4036-A981-3401653602CF}"/>
    <cellStyle name="Normal 4 5 2 3 4 4" xfId="23122" xr:uid="{9037FD61-653D-4558-825E-7AB8F20BDFF9}"/>
    <cellStyle name="Normal 4 5 2 3 4 5" xfId="16518" xr:uid="{B950B559-2C43-4BBF-BAF9-19C3D9A4D097}"/>
    <cellStyle name="Normal 4 5 2 3 5" xfId="5323" xr:uid="{E8C9F035-67B4-4D4E-BEFC-1A01562ADC02}"/>
    <cellStyle name="Normal 4 5 2 3 5 2" xfId="28102" xr:uid="{2B506E37-FFA8-4E02-BAA6-F1B68752E6DD}"/>
    <cellStyle name="Normal 4 5 2 3 5 3" xfId="14621" xr:uid="{B7FEE906-8681-416A-A08E-03393217D948}"/>
    <cellStyle name="Normal 4 5 2 3 6" xfId="7074" xr:uid="{FF80577F-0C14-415F-B02B-440809EF298E}"/>
    <cellStyle name="Normal 4 5 2 3 6 2" xfId="17454" xr:uid="{DCFAB2C2-192E-470A-BDA5-A15F0C6A1833}"/>
    <cellStyle name="Normal 4 5 2 3 7" xfId="9907" xr:uid="{35230ABF-FEB9-4A17-9B50-76B113473D69}"/>
    <cellStyle name="Normal 4 5 2 3 7 2" xfId="20287" xr:uid="{6DF26397-F749-4566-8724-3EAC1C0B5F21}"/>
    <cellStyle name="Normal 4 5 2 3 8" xfId="24272" xr:uid="{DEF51CA1-A777-4F59-AEA8-7F597CE65896}"/>
    <cellStyle name="Normal 4 5 2 3 9" xfId="12765" xr:uid="{F4CD9708-8509-49EF-9028-1858B70BD86E}"/>
    <cellStyle name="Normal 4 5 2 4" xfId="3365" xr:uid="{00000000-0005-0000-0000-000073060000}"/>
    <cellStyle name="Normal 4 5 2 4 2" xfId="4542" xr:uid="{D2E0A647-8B6B-484D-8EE5-B1FB6E1E52A5}"/>
    <cellStyle name="Normal 4 5 2 4 2 2" xfId="9314" xr:uid="{75B32AE0-920B-4E50-9E4B-443BB07783DE}"/>
    <cellStyle name="Normal 4 5 2 4 2 2 2" xfId="29291" xr:uid="{D8687BEB-7788-403F-A995-83E18A9367FE}"/>
    <cellStyle name="Normal 4 5 2 4 2 2 3" xfId="19694" xr:uid="{59100568-AC60-4A4C-A9CC-44EF4D006FA5}"/>
    <cellStyle name="Normal 4 5 2 4 2 3" xfId="12147" xr:uid="{894BA2BA-90E1-4317-A624-28764CE900B2}"/>
    <cellStyle name="Normal 4 5 2 4 2 3 2" xfId="22527" xr:uid="{82A5730E-C394-4437-BA7F-722AC2D07145}"/>
    <cellStyle name="Normal 4 5 2 4 2 4" xfId="25019" xr:uid="{D713E987-184A-413A-B836-C3B46E2666CF}"/>
    <cellStyle name="Normal 4 5 2 4 2 5" xfId="16861" xr:uid="{D933F60A-5A4E-4698-91E8-20233232B81F}"/>
    <cellStyle name="Normal 4 5 2 4 3" xfId="6423" xr:uid="{983D88EE-DF78-4F1B-83D8-DC36886EF344}"/>
    <cellStyle name="Normal 4 5 2 4 3 2" xfId="27519" xr:uid="{A6954AA8-0820-4173-BE56-4C426E4ECE2F}"/>
    <cellStyle name="Normal 4 5 2 4 3 3" xfId="15992" xr:uid="{F5992DB5-F890-4C29-B7BE-91756223422F}"/>
    <cellStyle name="Normal 4 5 2 4 4" xfId="8445" xr:uid="{50121966-DFAF-4303-B730-9406E0ED63E3}"/>
    <cellStyle name="Normal 4 5 2 4 4 2" xfId="18825" xr:uid="{4C0F9CDA-5884-4E28-B870-8DAC82B50996}"/>
    <cellStyle name="Normal 4 5 2 4 5" xfId="11278" xr:uid="{F532776D-2596-4BF2-A6EE-39E9B3A2C549}"/>
    <cellStyle name="Normal 4 5 2 4 5 2" xfId="21658" xr:uid="{D3AB1E21-DB7C-40F0-B25E-2B913D76A52B}"/>
    <cellStyle name="Normal 4 5 2 4 6" xfId="25024" xr:uid="{944C4AA1-0864-47DF-BF38-2010D49F015F}"/>
    <cellStyle name="Normal 4 5 2 4 7" xfId="13931" xr:uid="{89F49A4B-4346-4D42-8E10-799312E09AEF}"/>
    <cellStyle name="Normal 4 5 2 5" xfId="2942" xr:uid="{00000000-0005-0000-0000-000074060000}"/>
    <cellStyle name="Normal 4 5 2 5 2" xfId="6122" xr:uid="{2744C5C0-75C5-4713-BC0A-F01BAADDBA57}"/>
    <cellStyle name="Normal 4 5 2 5 2 2" xfId="27368" xr:uid="{FC4C0F38-2B2C-4837-A1DA-BEF2D68B0720}"/>
    <cellStyle name="Normal 4 5 2 5 2 3" xfId="28357" xr:uid="{40DFC500-5AA3-4A15-9614-05182B12FC67}"/>
    <cellStyle name="Normal 4 5 2 5 2 4" xfId="15600" xr:uid="{77C204C5-CCBA-4322-A4BF-6B2C917B659C}"/>
    <cellStyle name="Normal 4 5 2 5 3" xfId="8053" xr:uid="{A2BE1429-F9BC-4D60-A195-C274BBBBACE0}"/>
    <cellStyle name="Normal 4 5 2 5 3 2" xfId="27517" xr:uid="{EEB7D116-4090-4B01-A5A0-E3B19006C968}"/>
    <cellStyle name="Normal 4 5 2 5 3 3" xfId="18433" xr:uid="{5C80B42C-1955-4E42-8F61-F75CCEAFD189}"/>
    <cellStyle name="Normal 4 5 2 5 4" xfId="10886" xr:uid="{8C22F40A-C5D8-44A4-AED1-028559AEB72C}"/>
    <cellStyle name="Normal 4 5 2 5 4 2" xfId="21266" xr:uid="{90631456-16A4-48B0-A410-5FCA7318B9C2}"/>
    <cellStyle name="Normal 4 5 2 5 5" xfId="23793" xr:uid="{62B9C0EA-202A-4492-81AA-215BEC066F55}"/>
    <cellStyle name="Normal 4 5 2 5 6" xfId="13463" xr:uid="{7C28B4C5-3FCA-4F98-B5BB-5B6EEB327288}"/>
    <cellStyle name="Normal 4 5 2 6" xfId="2542" xr:uid="{00000000-0005-0000-0000-000075060000}"/>
    <cellStyle name="Normal 4 5 2 6 2" xfId="5814" xr:uid="{5986A24A-3267-44F7-BDFA-37391523A0FF}"/>
    <cellStyle name="Normal 4 5 2 6 2 2" xfId="27973" xr:uid="{3A4835A5-C5F7-468B-A642-C7D071561171}"/>
    <cellStyle name="Normal 4 5 2 6 2 3" xfId="15214" xr:uid="{7C4775D2-24AD-4EAA-85A9-BD50BD163413}"/>
    <cellStyle name="Normal 4 5 2 6 3" xfId="7667" xr:uid="{436CBBD9-8020-4EEC-B6DD-0911D57FF9E3}"/>
    <cellStyle name="Normal 4 5 2 6 3 2" xfId="18047" xr:uid="{FF9CBDD4-2A00-48C9-8FAE-F1013466C211}"/>
    <cellStyle name="Normal 4 5 2 6 4" xfId="10500" xr:uid="{FF77A2ED-2A16-46EF-B1A4-178BBD7F2FDB}"/>
    <cellStyle name="Normal 4 5 2 6 4 2" xfId="20880" xr:uid="{D4971610-CD2E-4D89-9CD5-F79318FEB2CE}"/>
    <cellStyle name="Normal 4 5 2 6 5" xfId="23151" xr:uid="{310123C0-F71E-414D-B200-08ED6D598F4B}"/>
    <cellStyle name="Normal 4 5 2 6 6" xfId="12930" xr:uid="{C0662821-CD8B-45D1-A046-854C09043DA1}"/>
    <cellStyle name="Normal 4 5 2 7" xfId="2236" xr:uid="{00000000-0005-0000-0000-000069060000}"/>
    <cellStyle name="Normal 4 5 2 7 2" xfId="7363" xr:uid="{28FE7E03-AD46-4741-A7FC-A676B678967A}"/>
    <cellStyle name="Normal 4 5 2 7 2 2" xfId="17743" xr:uid="{139A849F-7CFF-45E6-9FFD-CE714C088692}"/>
    <cellStyle name="Normal 4 5 2 7 3" xfId="10196" xr:uid="{2173FA89-6B46-4218-B70F-152B78916DF5}"/>
    <cellStyle name="Normal 4 5 2 7 3 2" xfId="20576" xr:uid="{75A2AA50-3592-490A-AF97-366D825E3B28}"/>
    <cellStyle name="Normal 4 5 2 7 4" xfId="23206" xr:uid="{D29F9E26-F9BE-4CD8-BE8C-62F0E5D26E59}"/>
    <cellStyle name="Normal 4 5 2 7 5" xfId="14910" xr:uid="{B891686C-B505-442D-BAC8-21228870E711}"/>
    <cellStyle name="Normal 4 5 2 8" xfId="3994" xr:uid="{E629CDDD-B813-4D71-807C-07FDC78629DF}"/>
    <cellStyle name="Normal 4 5 2 8 2" xfId="8818" xr:uid="{5D54BAB1-67C3-4710-AA67-8A6221137546}"/>
    <cellStyle name="Normal 4 5 2 8 2 2" xfId="19198" xr:uid="{1A57B2EE-5F55-4B87-9DE1-E0E3E445277B}"/>
    <cellStyle name="Normal 4 5 2 8 3" xfId="11651" xr:uid="{05572E02-0B75-4D1E-8E13-82C2E4DC02ED}"/>
    <cellStyle name="Normal 4 5 2 8 3 2" xfId="22031" xr:uid="{C058CAE0-4D4F-4D35-B4C2-74E1FD69A372}"/>
    <cellStyle name="Normal 4 5 2 8 4" xfId="16365" xr:uid="{192B4CD1-614C-44AD-95D8-C6E8AAF67198}"/>
    <cellStyle name="Normal 4 5 2 9" xfId="5321" xr:uid="{93AF8565-2114-4AB8-9876-2498C27D9664}"/>
    <cellStyle name="Normal 4 5 2 9 2" xfId="14619" xr:uid="{D40FF11D-13DB-426F-8633-5700B906C03C}"/>
    <cellStyle name="Normal 4 5 3" xfId="1022" xr:uid="{00000000-0005-0000-0000-0000B0050000}"/>
    <cellStyle name="Normal 4 5 3 10" xfId="9908" xr:uid="{C2AB3C88-B4D7-40DD-9379-8DA92DC41E3F}"/>
    <cellStyle name="Normal 4 5 3 10 2" xfId="20288" xr:uid="{D6FEA916-69B3-43D5-BD39-069339D93CF8}"/>
    <cellStyle name="Normal 4 5 3 11" xfId="23558" xr:uid="{14E72F27-0EBF-4CC1-A22C-453E4D7BA1BE}"/>
    <cellStyle name="Normal 4 5 3 12" xfId="12606" xr:uid="{C04F5E53-07FE-4D1D-BA93-92A7622E5671}"/>
    <cellStyle name="Normal 4 5 3 2" xfId="2795" xr:uid="{00000000-0005-0000-0000-000077060000}"/>
    <cellStyle name="Normal 4 5 3 2 2" xfId="3367" xr:uid="{00000000-0005-0000-0000-000078060000}"/>
    <cellStyle name="Normal 4 5 3 2 2 2" xfId="6425" xr:uid="{CDDD6384-D4EA-4EA1-8AF3-B22C1319784C}"/>
    <cellStyle name="Normal 4 5 3 2 2 2 2" xfId="27035" xr:uid="{47718808-69D2-44BB-B6B5-62AF05398240}"/>
    <cellStyle name="Normal 4 5 3 2 2 2 3" xfId="26022" xr:uid="{E50F255F-8400-46BD-A4E4-C149E4D49D5B}"/>
    <cellStyle name="Normal 4 5 3 2 2 2 4" xfId="15994" xr:uid="{6D2B7213-828E-4619-B9F3-D70C355E9B51}"/>
    <cellStyle name="Normal 4 5 3 2 2 3" xfId="8447" xr:uid="{3350974A-82A5-42D5-8A32-C89687AA424F}"/>
    <cellStyle name="Normal 4 5 3 2 2 3 2" xfId="28917" xr:uid="{329F68BD-C226-49FF-8344-A0B9B3AA855A}"/>
    <cellStyle name="Normal 4 5 3 2 2 3 3" xfId="18827" xr:uid="{1CB9FBE1-4FEF-432E-9AD9-962B501B277D}"/>
    <cellStyle name="Normal 4 5 3 2 2 4" xfId="11280" xr:uid="{B7203EA3-5441-4CE2-83E4-AEDA06983B0C}"/>
    <cellStyle name="Normal 4 5 3 2 2 4 2" xfId="21660" xr:uid="{3EF7E2BC-84C1-45B1-AF06-39A02C2A1AFA}"/>
    <cellStyle name="Normal 4 5 3 2 2 5" xfId="23370" xr:uid="{E9F2DCF3-D677-45D0-9FB0-2130CF05C61F}"/>
    <cellStyle name="Normal 4 5 3 2 2 6" xfId="13933" xr:uid="{C6C8432E-61CB-400A-B4F9-A8ABB02ABA66}"/>
    <cellStyle name="Normal 4 5 3 2 3" xfId="4346" xr:uid="{A37089E4-C760-4D54-9BCC-60B110A38149}"/>
    <cellStyle name="Normal 4 5 3 2 3 2" xfId="9118" xr:uid="{9BC4DA4B-FC10-4819-8AA3-C70EE0DB1A02}"/>
    <cellStyle name="Normal 4 5 3 2 3 2 2" xfId="29161" xr:uid="{A2279844-75AF-4F2D-B8A7-437A9CF27E6B}"/>
    <cellStyle name="Normal 4 5 3 2 3 2 3" xfId="19498" xr:uid="{BA1D082C-F915-4E86-ACB0-4D7152133CDC}"/>
    <cellStyle name="Normal 4 5 3 2 3 3" xfId="11951" xr:uid="{AC170593-1E44-4D79-9C04-59B3C7464D98}"/>
    <cellStyle name="Normal 4 5 3 2 3 3 2" xfId="22331" xr:uid="{8B2FA5CB-B576-4D9B-8B95-FB3C1B17E2D8}"/>
    <cellStyle name="Normal 4 5 3 2 3 4" xfId="24944" xr:uid="{EE8082B8-E8C8-4F16-A431-3BF33F466BA4}"/>
    <cellStyle name="Normal 4 5 3 2 3 5" xfId="16665" xr:uid="{E0D545DC-D036-42AF-82A6-A474358E058F}"/>
    <cellStyle name="Normal 4 5 3 2 4" xfId="6013" xr:uid="{46DC8AD1-A778-4A9B-B266-465C1F6E965B}"/>
    <cellStyle name="Normal 4 5 3 2 4 2" xfId="28207" xr:uid="{C5352B8D-2D4C-4A94-995D-3C2B527636C9}"/>
    <cellStyle name="Normal 4 5 3 2 4 3" xfId="15466" xr:uid="{6242F917-36F3-4071-86C8-B3B61B2199C9}"/>
    <cellStyle name="Normal 4 5 3 2 5" xfId="7919" xr:uid="{ADD9E9B6-DF64-4CEE-960E-3D57D32A6A47}"/>
    <cellStyle name="Normal 4 5 3 2 5 2" xfId="18299" xr:uid="{A6182F69-0633-467E-9C16-FCC5887F5846}"/>
    <cellStyle name="Normal 4 5 3 2 6" xfId="10752" xr:uid="{9B3B9507-35B2-4C6F-A081-90707E0F1F50}"/>
    <cellStyle name="Normal 4 5 3 2 6 2" xfId="21132" xr:uid="{3EDE4003-8002-4D57-ADFD-C8FC42B87326}"/>
    <cellStyle name="Normal 4 5 3 2 7" xfId="23117" xr:uid="{9214831E-63EB-4F9B-8C37-001619DFF200}"/>
    <cellStyle name="Normal 4 5 3 2 8" xfId="13257" xr:uid="{FDD54B08-2957-4F4A-9D51-84AA185B23C0}"/>
    <cellStyle name="Normal 4 5 3 3" xfId="3368" xr:uid="{00000000-0005-0000-0000-000079060000}"/>
    <cellStyle name="Normal 4 5 3 3 2" xfId="4543" xr:uid="{A4BB8FCD-A516-4B8F-9FD5-C02633F3C41E}"/>
    <cellStyle name="Normal 4 5 3 3 2 2" xfId="9315" xr:uid="{65762DF2-16C9-4A1A-AE53-3A9D22630157}"/>
    <cellStyle name="Normal 4 5 3 3 2 2 2" xfId="29292" xr:uid="{80807EDB-C4A0-4C78-9063-146F367F8D4C}"/>
    <cellStyle name="Normal 4 5 3 3 2 2 3" xfId="19695" xr:uid="{02ADD01E-9B8A-4F56-9A26-642AAA4D2B33}"/>
    <cellStyle name="Normal 4 5 3 3 2 3" xfId="12148" xr:uid="{C80691F1-2334-4321-8D18-251F439DD494}"/>
    <cellStyle name="Normal 4 5 3 3 2 3 2" xfId="22528" xr:uid="{2F889955-AA65-4881-BBFD-860DE60993DC}"/>
    <cellStyle name="Normal 4 5 3 3 2 4" xfId="23488" xr:uid="{3C8BB0E9-8267-4FDE-906A-29C20B22F8D2}"/>
    <cellStyle name="Normal 4 5 3 3 2 5" xfId="16862" xr:uid="{8DD6D398-9E33-42CC-A6CE-6741A5213352}"/>
    <cellStyle name="Normal 4 5 3 3 3" xfId="6426" xr:uid="{04605D07-819B-4931-A888-86D2BBB822DE}"/>
    <cellStyle name="Normal 4 5 3 3 3 2" xfId="27371" xr:uid="{51F70EB8-F14F-429C-BA73-AB6E1AC9A64E}"/>
    <cellStyle name="Normal 4 5 3 3 3 3" xfId="15995" xr:uid="{39445E8F-35DC-4CA0-B413-8EA55E918A8D}"/>
    <cellStyle name="Normal 4 5 3 3 4" xfId="8448" xr:uid="{51FAD66A-6840-4746-9F75-BC02A246452D}"/>
    <cellStyle name="Normal 4 5 3 3 4 2" xfId="18828" xr:uid="{B7429266-C428-4494-A399-EE860F13549F}"/>
    <cellStyle name="Normal 4 5 3 3 5" xfId="11281" xr:uid="{D2ED3D46-00C4-4A38-A158-B65142EC9065}"/>
    <cellStyle name="Normal 4 5 3 3 5 2" xfId="21661" xr:uid="{530C4BBB-824C-49F0-A9DC-DB10B354F7CC}"/>
    <cellStyle name="Normal 4 5 3 3 6" xfId="22882" xr:uid="{1C341B25-BD3F-41B0-B7EE-8DFA4F6E1CEA}"/>
    <cellStyle name="Normal 4 5 3 3 7" xfId="13934" xr:uid="{7CF23737-597D-4A42-A2B8-BAAB5597C0DC}"/>
    <cellStyle name="Normal 4 5 3 4" xfId="3366" xr:uid="{00000000-0005-0000-0000-00007A060000}"/>
    <cellStyle name="Normal 4 5 3 4 2" xfId="6424" xr:uid="{3B5BE5A0-FE42-4104-8BA0-6887C298DC19}"/>
    <cellStyle name="Normal 4 5 3 4 2 2" xfId="26747" xr:uid="{143F4099-0362-4499-81BD-AC03DC35B8F0}"/>
    <cellStyle name="Normal 4 5 3 4 2 3" xfId="15993" xr:uid="{4FE40EE6-7168-4E83-98D2-0664591EE9DF}"/>
    <cellStyle name="Normal 4 5 3 4 3" xfId="8446" xr:uid="{CC9B6CF3-EC75-481E-944B-E23CF2B12C38}"/>
    <cellStyle name="Normal 4 5 3 4 3 2" xfId="18826" xr:uid="{F0DB8B7F-4AED-4334-BD3E-0BBC9D40E83B}"/>
    <cellStyle name="Normal 4 5 3 4 4" xfId="11279" xr:uid="{B21DA2A6-4EDC-4D97-A93A-56CB47644E05}"/>
    <cellStyle name="Normal 4 5 3 4 4 2" xfId="21659" xr:uid="{F6E1F950-E577-4949-B354-057561187360}"/>
    <cellStyle name="Normal 4 5 3 4 5" xfId="24617" xr:uid="{E53C5F61-2C38-4EB3-B244-E079DB1AA7D5}"/>
    <cellStyle name="Normal 4 5 3 4 6" xfId="13932" xr:uid="{8266669C-C74A-4B7F-A416-9556F42899E8}"/>
    <cellStyle name="Normal 4 5 3 5" xfId="2585" xr:uid="{00000000-0005-0000-0000-00007B060000}"/>
    <cellStyle name="Normal 4 5 3 5 2" xfId="5850" xr:uid="{8CA30565-C8A5-499F-81EB-C994E3E26CEE}"/>
    <cellStyle name="Normal 4 5 3 5 2 2" xfId="27403" xr:uid="{8A1E56C1-E235-45ED-B0BD-EC133C950A3B}"/>
    <cellStyle name="Normal 4 5 3 5 2 3" xfId="15257" xr:uid="{37F6C1BB-08F0-44A1-9E20-6BC7914D6BE8}"/>
    <cellStyle name="Normal 4 5 3 5 3" xfId="7710" xr:uid="{50692379-D91D-4C07-9DE9-BE085C0335BE}"/>
    <cellStyle name="Normal 4 5 3 5 3 2" xfId="18090" xr:uid="{C877F4E8-7A38-4352-8699-FCC053A57F58}"/>
    <cellStyle name="Normal 4 5 3 5 4" xfId="10543" xr:uid="{15446674-6301-48C8-9CB0-2EA325897001}"/>
    <cellStyle name="Normal 4 5 3 5 4 2" xfId="20923" xr:uid="{37BDA2F8-A64F-4002-A7DD-8B4F2804EB6B}"/>
    <cellStyle name="Normal 4 5 3 5 5" xfId="22973" xr:uid="{E6CC10CC-52FD-46AC-8D1F-4DD7F00D1514}"/>
    <cellStyle name="Normal 4 5 3 5 6" xfId="12973" xr:uid="{3B6D2ED0-900B-4492-8078-22C0B1BCF264}"/>
    <cellStyle name="Normal 4 5 3 6" xfId="2372" xr:uid="{00000000-0005-0000-0000-000076060000}"/>
    <cellStyle name="Normal 4 5 3 6 2" xfId="7499" xr:uid="{58506A69-CFA6-43BA-B90F-1F6DE4551B15}"/>
    <cellStyle name="Normal 4 5 3 6 2 2" xfId="17879" xr:uid="{67F92608-0627-42DC-A26E-011E7DB9BA0B}"/>
    <cellStyle name="Normal 4 5 3 6 3" xfId="10332" xr:uid="{5F4B949F-1C47-433B-8FCF-AC8CD7996BB9}"/>
    <cellStyle name="Normal 4 5 3 6 3 2" xfId="20712" xr:uid="{906D78E2-EAE7-4162-BFD2-15DE8D0F865C}"/>
    <cellStyle name="Normal 4 5 3 6 4" xfId="24345" xr:uid="{E56095CB-0FD6-47CE-9FFB-5D7B2BCE14C0}"/>
    <cellStyle name="Normal 4 5 3 6 5" xfId="15046" xr:uid="{F79FCD76-54CF-4281-83CD-A03A535328F4}"/>
    <cellStyle name="Normal 4 5 3 7" xfId="3915" xr:uid="{06D6F7B0-88A1-4FDA-8A5F-40FAE895E25D}"/>
    <cellStyle name="Normal 4 5 3 7 2" xfId="8747" xr:uid="{8C74A894-709E-4754-BFB5-5F7D9FF716F4}"/>
    <cellStyle name="Normal 4 5 3 7 2 2" xfId="19127" xr:uid="{0DDC1B0B-9292-4631-82B1-91D20E242ECA}"/>
    <cellStyle name="Normal 4 5 3 7 3" xfId="11580" xr:uid="{D276F419-BF9B-4084-A51A-24B3258A579C}"/>
    <cellStyle name="Normal 4 5 3 7 3 2" xfId="21960" xr:uid="{9843EC8B-BA8B-4292-9ECD-ED7BD7DC45BE}"/>
    <cellStyle name="Normal 4 5 3 7 4" xfId="16294" xr:uid="{777C31E9-A830-4EF1-AD59-0E59428A5CB7}"/>
    <cellStyle name="Normal 4 5 3 8" xfId="5324" xr:uid="{93F95F2E-482A-4836-8938-B5C31F660364}"/>
    <cellStyle name="Normal 4 5 3 8 2" xfId="14622" xr:uid="{DB3D4FCF-F1EF-42C4-A98E-86FEC5CF11D4}"/>
    <cellStyle name="Normal 4 5 3 9" xfId="7075" xr:uid="{B5063EEE-FC94-4CBE-A8AD-3A41213A7627}"/>
    <cellStyle name="Normal 4 5 3 9 2" xfId="17455" xr:uid="{0AD4AEF5-C9EE-4A09-B9B4-83B4A0D2A573}"/>
    <cellStyle name="Normal 4 5 4" xfId="1023" xr:uid="{00000000-0005-0000-0000-0000B1050000}"/>
    <cellStyle name="Normal 4 5 4 2" xfId="3369" xr:uid="{00000000-0005-0000-0000-00007D060000}"/>
    <cellStyle name="Normal 4 5 4 2 2" xfId="6427" xr:uid="{F531157A-8A64-42AD-AB38-367C0467017D}"/>
    <cellStyle name="Normal 4 5 4 2 2 2" xfId="24465" xr:uid="{B3D47B1A-51C4-46BC-B691-5C33A014E6D4}"/>
    <cellStyle name="Normal 4 5 4 2 2 3" xfId="26583" xr:uid="{C253BFE2-5027-412F-B218-E93582380519}"/>
    <cellStyle name="Normal 4 5 4 2 2 4" xfId="15996" xr:uid="{967B74A0-774A-48C8-A3C3-EE0F4881CD60}"/>
    <cellStyle name="Normal 4 5 4 2 3" xfId="8449" xr:uid="{4608D409-D28F-4C57-A452-F3B6B05C59D0}"/>
    <cellStyle name="Normal 4 5 4 2 3 2" xfId="28918" xr:uid="{5E4706F0-DD60-4F70-8867-F1F0D1436203}"/>
    <cellStyle name="Normal 4 5 4 2 3 3" xfId="18829" xr:uid="{05511378-9591-44A6-99D5-436A7B51C350}"/>
    <cellStyle name="Normal 4 5 4 2 4" xfId="11282" xr:uid="{1C2F02AD-0D79-453B-8623-F1824FCA615E}"/>
    <cellStyle name="Normal 4 5 4 2 4 2" xfId="21662" xr:uid="{FDC49964-05F1-46FF-8D38-5C337274A0A5}"/>
    <cellStyle name="Normal 4 5 4 2 5" xfId="24103" xr:uid="{328E76FF-8BA1-46E4-86D9-CE673D7A12B9}"/>
    <cellStyle name="Normal 4 5 4 2 6" xfId="13935" xr:uid="{EEB5AF47-5AB2-43F8-85D6-716D9CBCCEE8}"/>
    <cellStyle name="Normal 4 5 4 3" xfId="2792" xr:uid="{00000000-0005-0000-0000-00007E060000}"/>
    <cellStyle name="Normal 4 5 4 3 2" xfId="6010" xr:uid="{F6AD08A0-96EC-440C-9AB6-9D9E39FE0DC4}"/>
    <cellStyle name="Normal 4 5 4 3 2 2" xfId="27431" xr:uid="{650275E6-7018-49FE-A978-E0C83CCC0AD9}"/>
    <cellStyle name="Normal 4 5 4 3 2 3" xfId="15463" xr:uid="{33431AFC-DDFD-48AE-B90D-5EC13EECDEF7}"/>
    <cellStyle name="Normal 4 5 4 3 3" xfId="7916" xr:uid="{F4B719A7-0708-449D-A5BB-ED35762B8AD3}"/>
    <cellStyle name="Normal 4 5 4 3 3 2" xfId="18296" xr:uid="{995D6AC7-C01E-4BAC-9742-19DE13A75250}"/>
    <cellStyle name="Normal 4 5 4 3 4" xfId="10749" xr:uid="{4EEA8DBB-3E22-49B4-86BF-6A81EFACD9FB}"/>
    <cellStyle name="Normal 4 5 4 3 4 2" xfId="21129" xr:uid="{2E25CABE-E320-4D74-8C85-82664600F774}"/>
    <cellStyle name="Normal 4 5 4 3 5" xfId="23094" xr:uid="{AA11B069-EA2A-4668-A7B6-F5ECF714A43F}"/>
    <cellStyle name="Normal 4 5 4 3 6" xfId="13254" xr:uid="{9750CDEC-06B1-4C19-9948-01DBBBDED92F}"/>
    <cellStyle name="Normal 4 5 4 4" xfId="4198" xr:uid="{1645401E-F3F5-499C-937A-D575F5ECD0AA}"/>
    <cellStyle name="Normal 4 5 4 4 2" xfId="8970" xr:uid="{0E6992F0-99C0-4977-AD8D-3395200AD305}"/>
    <cellStyle name="Normal 4 5 4 4 2 2" xfId="29054" xr:uid="{97B7D4EB-0199-4532-9965-1BB565797835}"/>
    <cellStyle name="Normal 4 5 4 4 2 3" xfId="19350" xr:uid="{A42B2B0B-22BB-46E0-BD4E-28ECEBB7D5B3}"/>
    <cellStyle name="Normal 4 5 4 4 3" xfId="11803" xr:uid="{7C2F02D2-678D-4BEF-BBFA-BBF4BDF3F8BA}"/>
    <cellStyle name="Normal 4 5 4 4 3 2" xfId="22183" xr:uid="{33BA402A-475D-403F-8FAC-1503C6D735EC}"/>
    <cellStyle name="Normal 4 5 4 4 4" xfId="23079" xr:uid="{4E375AF9-F0C9-4BC5-82B5-4EC7130621D2}"/>
    <cellStyle name="Normal 4 5 4 4 5" xfId="16517" xr:uid="{63A5E80F-9A87-45C6-BD04-1DA7C178BD4B}"/>
    <cellStyle name="Normal 4 5 4 5" xfId="5325" xr:uid="{597FCC5F-6ACB-4CBA-B673-3ED675AD1915}"/>
    <cellStyle name="Normal 4 5 4 5 2" xfId="28221" xr:uid="{B33BE7A2-09B2-450E-B19D-FECEAC5557B9}"/>
    <cellStyle name="Normal 4 5 4 5 3" xfId="14623" xr:uid="{2B05A4D0-AA97-4EC9-8F7A-17C3998C94FB}"/>
    <cellStyle name="Normal 4 5 4 6" xfId="7076" xr:uid="{757A1225-C23F-47F8-95B9-F8311BE49047}"/>
    <cellStyle name="Normal 4 5 4 6 2" xfId="17456" xr:uid="{98F37E42-1A29-470C-9116-A5404DBF1E4C}"/>
    <cellStyle name="Normal 4 5 4 7" xfId="9909" xr:uid="{FC781E71-4D27-4251-B981-1041BA33DD64}"/>
    <cellStyle name="Normal 4 5 4 7 2" xfId="20289" xr:uid="{605493C5-F06D-43D7-8AE5-FE21B2FA985D}"/>
    <cellStyle name="Normal 4 5 4 8" xfId="23842" xr:uid="{DEE4D0D6-DDAA-47DD-B407-4B63FA530AB1}"/>
    <cellStyle name="Normal 4 5 4 9" xfId="12764" xr:uid="{0F3A30A5-CAF6-4F9B-BDFF-2A7831AAE39D}"/>
    <cellStyle name="Normal 4 5 5" xfId="1024" xr:uid="{00000000-0005-0000-0000-0000B2050000}"/>
    <cellStyle name="Normal 4 5 5 2" xfId="4544" xr:uid="{E7906615-1A5F-4F5F-934B-349A841D2AFE}"/>
    <cellStyle name="Normal 4 5 5 2 2" xfId="9316" xr:uid="{A3029EBE-55A0-4222-869C-1FC4A98761CB}"/>
    <cellStyle name="Normal 4 5 5 2 2 2" xfId="29293" xr:uid="{345A85FA-BE7E-4055-960B-132753D3A999}"/>
    <cellStyle name="Normal 4 5 5 2 2 3" xfId="19696" xr:uid="{524577B2-A602-4A7B-8F62-D52F9266DADC}"/>
    <cellStyle name="Normal 4 5 5 2 3" xfId="12149" xr:uid="{56628441-C5E7-49A3-BFB0-AA576BF9735A}"/>
    <cellStyle name="Normal 4 5 5 2 3 2" xfId="22529" xr:uid="{246B1EAC-4FBF-4A92-8E7F-F20C5FE7E3BB}"/>
    <cellStyle name="Normal 4 5 5 2 4" xfId="24608" xr:uid="{80C73287-3944-4B55-A42C-6138875D6D1F}"/>
    <cellStyle name="Normal 4 5 5 2 5" xfId="16863" xr:uid="{D9BEFC78-FD4F-4A56-9F30-3A5454786AF5}"/>
    <cellStyle name="Normal 4 5 5 3" xfId="5326" xr:uid="{D6D78FE2-1BB5-404C-857A-CF014809247C}"/>
    <cellStyle name="Normal 4 5 5 3 2" xfId="26727" xr:uid="{121DF6EC-14E1-4BFB-8DA2-1285D002466D}"/>
    <cellStyle name="Normal 4 5 5 3 3" xfId="14624" xr:uid="{E140B0F9-CD58-450C-9751-70C636B0EFDC}"/>
    <cellStyle name="Normal 4 5 5 4" xfId="7077" xr:uid="{AE803436-D80B-4D57-B979-6621B8C71ED8}"/>
    <cellStyle name="Normal 4 5 5 4 2" xfId="17457" xr:uid="{FE8FCFAD-D612-458F-8111-9B172F8CDC8B}"/>
    <cellStyle name="Normal 4 5 5 5" xfId="9910" xr:uid="{09018AD2-7195-4BCD-A200-DB43248BB54A}"/>
    <cellStyle name="Normal 4 5 5 5 2" xfId="20290" xr:uid="{DEBBE446-73DC-42F4-A2CE-F06CE3F5CC13}"/>
    <cellStyle name="Normal 4 5 5 6" xfId="24109" xr:uid="{8295CE0F-969D-4DEC-B1FD-A2B0851FBB93}"/>
    <cellStyle name="Normal 4 5 5 7" xfId="13936" xr:uid="{ED9C66A4-C167-408D-A40E-CCD3909AAB32}"/>
    <cellStyle name="Normal 4 5 6" xfId="2941" xr:uid="{00000000-0005-0000-0000-000080060000}"/>
    <cellStyle name="Normal 4 5 6 2" xfId="6121" xr:uid="{8289F053-B125-4065-9B80-4CE1903DC934}"/>
    <cellStyle name="Normal 4 5 6 2 2" xfId="25632" xr:uid="{FB938224-4086-43FB-B5EE-CF78584A9791}"/>
    <cellStyle name="Normal 4 5 6 2 3" xfId="27490" xr:uid="{7D4C0B84-FFDD-489C-A5A5-322D84EA64AB}"/>
    <cellStyle name="Normal 4 5 6 2 4" xfId="15599" xr:uid="{F2DE9FFD-A9D0-4777-AABA-3933C92E408A}"/>
    <cellStyle name="Normal 4 5 6 3" xfId="8052" xr:uid="{97E97715-25E4-45DD-BBB9-7EE1D8D26A29}"/>
    <cellStyle name="Normal 4 5 6 3 2" xfId="28757" xr:uid="{481442CD-098A-4693-AEE9-B34E445C8564}"/>
    <cellStyle name="Normal 4 5 6 3 3" xfId="18432" xr:uid="{A4D5C3BA-C727-49AE-B674-1569EE4AEC46}"/>
    <cellStyle name="Normal 4 5 6 4" xfId="10885" xr:uid="{7FB32AF5-F084-47F5-9D59-1E96D73637F7}"/>
    <cellStyle name="Normal 4 5 6 4 2" xfId="21265" xr:uid="{0E26F104-831C-4146-BBFD-9B01FAAEB27F}"/>
    <cellStyle name="Normal 4 5 6 5" xfId="25563" xr:uid="{C740A216-2D57-4DC2-9D60-F28DEF7CFA53}"/>
    <cellStyle name="Normal 4 5 6 6" xfId="13462" xr:uid="{BEA4189C-BDE5-406D-8106-BAA681283927}"/>
    <cellStyle name="Normal 4 5 7" xfId="2482" xr:uid="{00000000-0005-0000-0000-000081060000}"/>
    <cellStyle name="Normal 4 5 7 2" xfId="5768" xr:uid="{D53AFC23-5220-4212-9169-92706A1A5E76}"/>
    <cellStyle name="Normal 4 5 7 2 2" xfId="28515" xr:uid="{FC06777D-9BE7-45DB-9AFF-1E1E2878CFF4}"/>
    <cellStyle name="Normal 4 5 7 2 3" xfId="15154" xr:uid="{1CF306E4-6761-4571-8151-7925ECDA9294}"/>
    <cellStyle name="Normal 4 5 7 3" xfId="7607" xr:uid="{40B0CBA3-1331-441F-A438-DCCE573111BC}"/>
    <cellStyle name="Normal 4 5 7 3 2" xfId="17987" xr:uid="{93D1D9F1-970E-4FB5-9F4E-9FCC5E03E973}"/>
    <cellStyle name="Normal 4 5 7 4" xfId="10440" xr:uid="{50C57C61-110F-482B-B2D6-9E74AAF3C889}"/>
    <cellStyle name="Normal 4 5 7 4 2" xfId="20820" xr:uid="{088DCA51-F8F7-45F3-8ADE-3690CA5A4DA9}"/>
    <cellStyle name="Normal 4 5 7 5" xfId="25071" xr:uid="{93913901-167A-4853-89BE-CD5C9E2D55BE}"/>
    <cellStyle name="Normal 4 5 7 6" xfId="12870" xr:uid="{D3A27890-A68A-480F-947A-55E902196E2B}"/>
    <cellStyle name="Normal 4 5 8" xfId="2176" xr:uid="{00000000-0005-0000-0000-000068060000}"/>
    <cellStyle name="Normal 4 5 8 2" xfId="7303" xr:uid="{291A5AB1-AC31-49A1-8203-9F51529AD636}"/>
    <cellStyle name="Normal 4 5 8 2 2" xfId="17683" xr:uid="{DE9FB33E-AB3A-47D6-90CB-2CBA608AEA40}"/>
    <cellStyle name="Normal 4 5 8 3" xfId="10136" xr:uid="{EC6E9979-1D68-42ED-BF78-07F100900E03}"/>
    <cellStyle name="Normal 4 5 8 3 2" xfId="20516" xr:uid="{DAF369CA-2D58-4AFD-A919-9EAD2C3CF720}"/>
    <cellStyle name="Normal 4 5 8 4" xfId="22893" xr:uid="{40973BC3-78C2-47D6-ABCC-E65DCBF39FB6}"/>
    <cellStyle name="Normal 4 5 8 5" xfId="14850" xr:uid="{ACAF7595-D900-400F-96B1-516EB766474D}"/>
    <cellStyle name="Normal 4 5 9" xfId="3993" xr:uid="{91D3A399-68E9-469C-8A0A-350305A8561B}"/>
    <cellStyle name="Normal 4 5 9 2" xfId="8817" xr:uid="{EF6897BD-557A-4A45-9F60-B014DCE4A927}"/>
    <cellStyle name="Normal 4 5 9 2 2" xfId="19197" xr:uid="{ACF224B1-ACA4-4ACA-8CC8-004E5D016286}"/>
    <cellStyle name="Normal 4 5 9 3" xfId="11650" xr:uid="{345967C5-DAE6-4233-A16F-747397CE158E}"/>
    <cellStyle name="Normal 4 5 9 3 2" xfId="22030" xr:uid="{97B64D74-B138-4706-A078-CCFD9F606C89}"/>
    <cellStyle name="Normal 4 5 9 4" xfId="16364" xr:uid="{E3E0A48C-0EE3-4A4F-984F-7C509E41F676}"/>
    <cellStyle name="Normal 4 6" xfId="1025" xr:uid="{00000000-0005-0000-0000-0000B3050000}"/>
    <cellStyle name="Normal 4 6 10" xfId="5327" xr:uid="{0C28CB16-68EA-42ED-BB70-906C37DC531A}"/>
    <cellStyle name="Normal 4 6 10 2" xfId="14625" xr:uid="{FF9121A2-83A1-4951-B51F-0ABD25335A2E}"/>
    <cellStyle name="Normal 4 6 11" xfId="7078" xr:uid="{33A56829-01D2-4684-9E7C-A90C663291F2}"/>
    <cellStyle name="Normal 4 6 11 2" xfId="17458" xr:uid="{722E9304-BBD0-4679-B3C2-65715E6CC4A7}"/>
    <cellStyle name="Normal 4 6 12" xfId="9911" xr:uid="{CD9E0B6E-51AE-4A65-BC1B-658D1E621266}"/>
    <cellStyle name="Normal 4 6 12 2" xfId="20291" xr:uid="{814F4D16-02C4-451E-9192-8C98D690B1DD}"/>
    <cellStyle name="Normal 4 6 13" xfId="23301" xr:uid="{62C3DB15-E4ED-45C7-9B52-8901B051FE55}"/>
    <cellStyle name="Normal 4 6 14" xfId="12414" xr:uid="{C633D6F3-9737-4C2E-B84E-2AC91B2C0E85}"/>
    <cellStyle name="Normal 4 6 2" xfId="1026" xr:uid="{00000000-0005-0000-0000-0000B4050000}"/>
    <cellStyle name="Normal 4 6 2 10" xfId="7079" xr:uid="{7A1A84C5-39EF-4122-B38A-C515D21A5FE6}"/>
    <cellStyle name="Normal 4 6 2 10 2" xfId="17459" xr:uid="{F468F3F2-39EF-423B-BEFD-55041D6A2BB3}"/>
    <cellStyle name="Normal 4 6 2 11" xfId="9912" xr:uid="{FCE9CA63-E303-4279-BCEB-BB1AFC702794}"/>
    <cellStyle name="Normal 4 6 2 11 2" xfId="20292" xr:uid="{C70D2436-8A40-40FD-96E2-2F6B5E428B92}"/>
    <cellStyle name="Normal 4 6 2 12" xfId="22693" xr:uid="{669146A1-A520-4013-8D63-08A79CDED512}"/>
    <cellStyle name="Normal 4 6 2 13" xfId="12474" xr:uid="{90241AAD-0CD6-41BC-A879-79AAE70544AC}"/>
    <cellStyle name="Normal 4 6 2 2" xfId="1027" xr:uid="{00000000-0005-0000-0000-0000B5050000}"/>
    <cellStyle name="Normal 4 6 2 2 10" xfId="13039" xr:uid="{6FA01EE3-F9F0-4984-AD38-5C094CD9AE5A}"/>
    <cellStyle name="Normal 4 6 2 2 2" xfId="2798" xr:uid="{00000000-0005-0000-0000-000085060000}"/>
    <cellStyle name="Normal 4 6 2 2 2 2" xfId="3372" xr:uid="{00000000-0005-0000-0000-000086060000}"/>
    <cellStyle name="Normal 4 6 2 2 2 2 2" xfId="6430" xr:uid="{46C1C465-1ECA-4F70-97B0-A5127B806E50}"/>
    <cellStyle name="Normal 4 6 2 2 2 2 2 2" xfId="25945" xr:uid="{EB53E93D-A7E3-4A0B-94AE-601D33B70F7C}"/>
    <cellStyle name="Normal 4 6 2 2 2 2 2 3" xfId="15999" xr:uid="{A9A08517-D890-449F-9AE8-DB3AC7156A4B}"/>
    <cellStyle name="Normal 4 6 2 2 2 2 3" xfId="8452" xr:uid="{FFD41181-32F6-4DB2-BDBA-22F84A18C731}"/>
    <cellStyle name="Normal 4 6 2 2 2 2 3 2" xfId="18832" xr:uid="{D5EEAA85-B873-42BB-A1D6-C3D692D98009}"/>
    <cellStyle name="Normal 4 6 2 2 2 2 4" xfId="11285" xr:uid="{AC591E7F-A936-47AE-8D97-8E58F0CC77C1}"/>
    <cellStyle name="Normal 4 6 2 2 2 2 4 2" xfId="21665" xr:uid="{ED92329A-0CDA-40FA-B99A-6DAE0049D0EE}"/>
    <cellStyle name="Normal 4 6 2 2 2 2 5" xfId="22710" xr:uid="{29DD1439-4647-45C0-A5BB-D8A53D8EA0C6}"/>
    <cellStyle name="Normal 4 6 2 2 2 2 6" xfId="13939" xr:uid="{117987FD-D06D-4E3F-B84D-C32959E27025}"/>
    <cellStyle name="Normal 4 6 2 2 2 3" xfId="4348" xr:uid="{D5DEB954-C0A1-4A31-8478-A8A05F96D4B8}"/>
    <cellStyle name="Normal 4 6 2 2 2 3 2" xfId="9120" xr:uid="{8EF489EF-50C0-43F1-B259-76B2B1811B71}"/>
    <cellStyle name="Normal 4 6 2 2 2 3 2 2" xfId="29163" xr:uid="{F317FB8D-F678-4CC8-9ACD-97F03CF0E5CB}"/>
    <cellStyle name="Normal 4 6 2 2 2 3 2 3" xfId="19500" xr:uid="{4C00B135-26C6-451D-9974-2C80BE207696}"/>
    <cellStyle name="Normal 4 6 2 2 2 3 3" xfId="11953" xr:uid="{14C4C8B8-24FD-4825-A155-75173C10E544}"/>
    <cellStyle name="Normal 4 6 2 2 2 3 3 2" xfId="22333" xr:uid="{329F8AF8-FF7C-4181-B235-DEEA3343C9B7}"/>
    <cellStyle name="Normal 4 6 2 2 2 3 4" xfId="25430" xr:uid="{B521D83F-449A-48BF-917B-E534CA576C87}"/>
    <cellStyle name="Normal 4 6 2 2 2 3 5" xfId="16667" xr:uid="{8102EE3F-FEE4-437B-8EB4-A477D4941138}"/>
    <cellStyle name="Normal 4 6 2 2 2 4" xfId="6016" xr:uid="{C783EF5B-C02D-4E1D-80B9-0CF81A0D89A1}"/>
    <cellStyle name="Normal 4 6 2 2 2 4 2" xfId="26085" xr:uid="{5846167A-769B-4FE7-BD08-54AB5BACF3C7}"/>
    <cellStyle name="Normal 4 6 2 2 2 4 3" xfId="15469" xr:uid="{41262F22-8D53-4A0B-AD9F-5619F796BB3D}"/>
    <cellStyle name="Normal 4 6 2 2 2 5" xfId="7922" xr:uid="{3C2C3F16-B06A-4716-A24E-76E03C1BD422}"/>
    <cellStyle name="Normal 4 6 2 2 2 5 2" xfId="18302" xr:uid="{DD8FE170-101B-42FD-A7F3-255F21271763}"/>
    <cellStyle name="Normal 4 6 2 2 2 6" xfId="10755" xr:uid="{735402AE-AA86-4645-BC87-5D037ED6794D}"/>
    <cellStyle name="Normal 4 6 2 2 2 6 2" xfId="21135" xr:uid="{0BAB771B-960F-4482-9C45-054D3D05C2CD}"/>
    <cellStyle name="Normal 4 6 2 2 2 7" xfId="24346" xr:uid="{4C301CF6-6B74-4665-92EC-864110B94E09}"/>
    <cellStyle name="Normal 4 6 2 2 2 8" xfId="13260" xr:uid="{7B9A48AF-8C5B-463E-91AD-FBC68180DEDF}"/>
    <cellStyle name="Normal 4 6 2 2 3" xfId="3373" xr:uid="{00000000-0005-0000-0000-000087060000}"/>
    <cellStyle name="Normal 4 6 2 2 3 2" xfId="4545" xr:uid="{BFCF5E32-216A-483A-AD55-2722FAC4318F}"/>
    <cellStyle name="Normal 4 6 2 2 3 2 2" xfId="9317" xr:uid="{BA7CAE72-2177-49EC-A9B2-BC87F4E70D4E}"/>
    <cellStyle name="Normal 4 6 2 2 3 2 2 2" xfId="19697" xr:uid="{7228007E-DC5B-44AE-AAE9-11E8B76A8BFF}"/>
    <cellStyle name="Normal 4 6 2 2 3 2 3" xfId="12150" xr:uid="{29DCCD41-7DE6-4377-9C16-0307B6B7E77A}"/>
    <cellStyle name="Normal 4 6 2 2 3 2 3 2" xfId="22530" xr:uid="{23C9BCEB-E65C-45F0-9F26-55E7B1D335CD}"/>
    <cellStyle name="Normal 4 6 2 2 3 2 4" xfId="27463" xr:uid="{021EF560-5E99-4968-9F1D-7509E16725F3}"/>
    <cellStyle name="Normal 4 6 2 2 3 2 5" xfId="16864" xr:uid="{D55ADE14-B7B1-4D41-9029-FDFC077556B0}"/>
    <cellStyle name="Normal 4 6 2 2 3 3" xfId="6431" xr:uid="{DD6B51D7-D03E-466E-BCF0-7778F96B21F9}"/>
    <cellStyle name="Normal 4 6 2 2 3 3 2" xfId="16000" xr:uid="{247704BE-F97F-4C13-8470-47A729758F75}"/>
    <cellStyle name="Normal 4 6 2 2 3 4" xfId="8453" xr:uid="{861ACCDF-A24B-4060-A0E3-8CD3E8CA9A52}"/>
    <cellStyle name="Normal 4 6 2 2 3 4 2" xfId="18833" xr:uid="{DD830CC8-3449-4E92-A65F-AD122329EA83}"/>
    <cellStyle name="Normal 4 6 2 2 3 5" xfId="11286" xr:uid="{2048C4C1-A745-48D0-8F53-7ECC9DC9EE58}"/>
    <cellStyle name="Normal 4 6 2 2 3 5 2" xfId="21666" xr:uid="{D983ABD9-A86E-40CF-9A2C-17BA76DB65F3}"/>
    <cellStyle name="Normal 4 6 2 2 3 6" xfId="23570" xr:uid="{2814C6B9-AF17-482E-BCAD-B9F62AA51F35}"/>
    <cellStyle name="Normal 4 6 2 2 3 7" xfId="13940" xr:uid="{F5739022-5223-406A-BA03-1C91FECBADEF}"/>
    <cellStyle name="Normal 4 6 2 2 4" xfId="3371" xr:uid="{00000000-0005-0000-0000-000088060000}"/>
    <cellStyle name="Normal 4 6 2 2 4 2" xfId="6429" xr:uid="{238C84E5-6F33-43AE-8C8A-00735DF97ECB}"/>
    <cellStyle name="Normal 4 6 2 2 4 2 2" xfId="27684" xr:uid="{217227E8-B500-43BA-A371-EF25835FC96C}"/>
    <cellStyle name="Normal 4 6 2 2 4 2 3" xfId="15998" xr:uid="{A5A40F7E-9E60-4856-B011-E6B594DEDD77}"/>
    <cellStyle name="Normal 4 6 2 2 4 3" xfId="8451" xr:uid="{7702EDA0-DDD6-4B61-A178-22E38269048C}"/>
    <cellStyle name="Normal 4 6 2 2 4 3 2" xfId="18831" xr:uid="{C549DCEC-4430-47E0-B2EC-44589FA07C0C}"/>
    <cellStyle name="Normal 4 6 2 2 4 4" xfId="11284" xr:uid="{AAC401BE-E29B-468C-9674-D73F6EEF4246}"/>
    <cellStyle name="Normal 4 6 2 2 4 4 2" xfId="21664" xr:uid="{01E2D04D-4996-4EBB-AF62-62703EAEF02D}"/>
    <cellStyle name="Normal 4 6 2 2 4 5" xfId="25573" xr:uid="{E1C4CBC8-9ED7-4382-BF6B-7BBCE7379DC1}"/>
    <cellStyle name="Normal 4 6 2 2 4 6" xfId="13938" xr:uid="{AB21AA70-4C29-4E40-82A6-27E05CEFD33C}"/>
    <cellStyle name="Normal 4 6 2 2 5" xfId="4240" xr:uid="{7BBC9497-82B0-4ADB-A7A3-2F1533CE31CC}"/>
    <cellStyle name="Normal 4 6 2 2 5 2" xfId="9012" xr:uid="{B9ED2CFE-69D1-4188-ADEF-5D6363C8360F}"/>
    <cellStyle name="Normal 4 6 2 2 5 2 2" xfId="29083" xr:uid="{7CE498E7-E51D-4A07-B524-3164CAB63061}"/>
    <cellStyle name="Normal 4 6 2 2 5 2 3" xfId="19392" xr:uid="{043CDCFB-1C20-4D1F-91C0-F42D8CEADAE4}"/>
    <cellStyle name="Normal 4 6 2 2 5 3" xfId="11845" xr:uid="{B5DE2472-92FD-4AD6-B80E-8F7054A7112C}"/>
    <cellStyle name="Normal 4 6 2 2 5 3 2" xfId="22225" xr:uid="{2C3B597A-756B-4D67-9D62-0C244C280664}"/>
    <cellStyle name="Normal 4 6 2 2 5 4" xfId="22887" xr:uid="{C6014893-A7C7-4A82-9CA3-CA61DA4F29D4}"/>
    <cellStyle name="Normal 4 6 2 2 5 5" xfId="16559" xr:uid="{4BB7572C-CABF-4AB6-A614-BBE127A3BA44}"/>
    <cellStyle name="Normal 4 6 2 2 6" xfId="5329" xr:uid="{0BC6F27B-5223-4C6B-A1BD-C0DAAC3F5FFA}"/>
    <cellStyle name="Normal 4 6 2 2 6 2" xfId="26510" xr:uid="{B9489960-85F9-4505-A5C2-1F8532D4F4DF}"/>
    <cellStyle name="Normal 4 6 2 2 6 3" xfId="14627" xr:uid="{CF5B7C4E-A7A0-4306-97EE-8FEBF7CAB449}"/>
    <cellStyle name="Normal 4 6 2 2 7" xfId="7080" xr:uid="{DC6C013B-8A94-4095-AF5D-268893FFE2A2}"/>
    <cellStyle name="Normal 4 6 2 2 7 2" xfId="17460" xr:uid="{3E27D583-53B5-49F9-8AA4-8796FABFE141}"/>
    <cellStyle name="Normal 4 6 2 2 8" xfId="9913" xr:uid="{CBB50BD5-681D-443C-9868-4193C8A822BE}"/>
    <cellStyle name="Normal 4 6 2 2 8 2" xfId="20293" xr:uid="{47608F98-F220-4E32-A389-7F1FF8F58975}"/>
    <cellStyle name="Normal 4 6 2 2 9" xfId="25553" xr:uid="{F51A6025-3625-4273-96DD-FA29E6925DE5}"/>
    <cellStyle name="Normal 4 6 2 3" xfId="2797" xr:uid="{00000000-0005-0000-0000-000089060000}"/>
    <cellStyle name="Normal 4 6 2 3 2" xfId="3374" xr:uid="{00000000-0005-0000-0000-00008A060000}"/>
    <cellStyle name="Normal 4 6 2 3 2 2" xfId="6432" xr:uid="{880CAF5C-4AC2-4228-BFF6-717331E14064}"/>
    <cellStyle name="Normal 4 6 2 3 2 2 2" xfId="27458" xr:uid="{C2291383-4F7F-471B-B6F6-643F1244FFA0}"/>
    <cellStyle name="Normal 4 6 2 3 2 2 3" xfId="16001" xr:uid="{8D5A8F50-BECA-49B4-9B6F-7F3E5334F744}"/>
    <cellStyle name="Normal 4 6 2 3 2 3" xfId="8454" xr:uid="{9FD6D99F-F8BC-4485-89F9-262AD42F3226}"/>
    <cellStyle name="Normal 4 6 2 3 2 3 2" xfId="18834" xr:uid="{03B18222-BF3C-42FE-A591-71C34DA0E657}"/>
    <cellStyle name="Normal 4 6 2 3 2 4" xfId="11287" xr:uid="{4D8CE8A3-16C8-4C1F-ADA3-A839C5636C16}"/>
    <cellStyle name="Normal 4 6 2 3 2 4 2" xfId="21667" xr:uid="{3EB5A2D3-8416-40DA-85A2-7E435DA59E15}"/>
    <cellStyle name="Normal 4 6 2 3 2 5" xfId="23456" xr:uid="{A9AE0ADF-588F-433F-BC38-596516722669}"/>
    <cellStyle name="Normal 4 6 2 3 2 6" xfId="13941" xr:uid="{EA1AC588-B608-4722-8945-FC4F3505763E}"/>
    <cellStyle name="Normal 4 6 2 3 3" xfId="4347" xr:uid="{33991BCD-F775-4318-80DB-758A0F992761}"/>
    <cellStyle name="Normal 4 6 2 3 3 2" xfId="9119" xr:uid="{B420165E-4375-445C-A6FA-7FDFBC7CFB61}"/>
    <cellStyle name="Normal 4 6 2 3 3 2 2" xfId="29162" xr:uid="{7C4D684C-7F2D-4649-ABF0-FCD9C55140AA}"/>
    <cellStyle name="Normal 4 6 2 3 3 2 3" xfId="19499" xr:uid="{9E68BC75-A358-42E8-ACFB-EDBA14863A2E}"/>
    <cellStyle name="Normal 4 6 2 3 3 3" xfId="11952" xr:uid="{261320A2-93F7-4A07-9958-424AAD113807}"/>
    <cellStyle name="Normal 4 6 2 3 3 3 2" xfId="22332" xr:uid="{949CAFC4-8871-4ACE-BEDE-5CF90CEFC2B9}"/>
    <cellStyle name="Normal 4 6 2 3 3 4" xfId="23789" xr:uid="{74D6E03D-3524-44D2-95CC-50F897D80617}"/>
    <cellStyle name="Normal 4 6 2 3 3 5" xfId="16666" xr:uid="{2236F4F1-DC6E-4ADC-B66E-8AD3A6423D89}"/>
    <cellStyle name="Normal 4 6 2 3 4" xfId="6015" xr:uid="{549DDB82-193B-40EB-BA86-5591FDFDE21C}"/>
    <cellStyle name="Normal 4 6 2 3 4 2" xfId="28740" xr:uid="{66E455AA-C372-40FF-BCAA-19EB6694B7F7}"/>
    <cellStyle name="Normal 4 6 2 3 4 3" xfId="15468" xr:uid="{05D3D57B-DDB3-41F1-82B1-B823E9146CA9}"/>
    <cellStyle name="Normal 4 6 2 3 5" xfId="7921" xr:uid="{578D98C4-7BBC-4E51-A64A-87B87A34B3A3}"/>
    <cellStyle name="Normal 4 6 2 3 5 2" xfId="18301" xr:uid="{887E17B5-1162-4D84-910B-C7259F3F7D5C}"/>
    <cellStyle name="Normal 4 6 2 3 6" xfId="10754" xr:uid="{EC7B1093-E08D-43FB-A576-FB7BF1F8C0E9}"/>
    <cellStyle name="Normal 4 6 2 3 6 2" xfId="21134" xr:uid="{002DD402-31AF-43C4-A8FD-480AABED7F2F}"/>
    <cellStyle name="Normal 4 6 2 3 7" xfId="24846" xr:uid="{5FA861CB-960F-4F70-8496-8715392A77B1}"/>
    <cellStyle name="Normal 4 6 2 3 8" xfId="13259" xr:uid="{5F45DE9B-7C40-47FD-A7B2-AA4DF5042440}"/>
    <cellStyle name="Normal 4 6 2 4" xfId="3375" xr:uid="{00000000-0005-0000-0000-00008B060000}"/>
    <cellStyle name="Normal 4 6 2 4 2" xfId="4546" xr:uid="{749E27D2-7FCE-4D76-9AA5-6D44FC29F920}"/>
    <cellStyle name="Normal 4 6 2 4 2 2" xfId="9318" xr:uid="{9EFD28D9-37C4-4EDC-AA86-4C8EFF8AF0C6}"/>
    <cellStyle name="Normal 4 6 2 4 2 2 2" xfId="19698" xr:uid="{9DEFEACB-BD51-4E5C-ADB6-7EE6CE7D305E}"/>
    <cellStyle name="Normal 4 6 2 4 2 3" xfId="12151" xr:uid="{1422BA2B-04C1-464D-8F5A-C55CBB0A4305}"/>
    <cellStyle name="Normal 4 6 2 4 2 3 2" xfId="22531" xr:uid="{E0E79656-BC44-4B8D-BC07-773BF57F1545}"/>
    <cellStyle name="Normal 4 6 2 4 2 4" xfId="28224" xr:uid="{27FFF2D2-6DF0-4A23-9AE8-59C2B0104837}"/>
    <cellStyle name="Normal 4 6 2 4 2 5" xfId="16865" xr:uid="{ABE290DE-BBD1-4714-B8E9-936D08C7DAC6}"/>
    <cellStyle name="Normal 4 6 2 4 3" xfId="6433" xr:uid="{9E72A876-C62D-4F44-8E52-DCAC54AC59A6}"/>
    <cellStyle name="Normal 4 6 2 4 3 2" xfId="16002" xr:uid="{5ED750DD-F985-4D60-B795-87EA2355995A}"/>
    <cellStyle name="Normal 4 6 2 4 4" xfId="8455" xr:uid="{FCCF48FB-37BC-42B7-9431-B4CDCEFB7844}"/>
    <cellStyle name="Normal 4 6 2 4 4 2" xfId="18835" xr:uid="{FFA19266-D96D-4747-AA47-FD9F5C716AC7}"/>
    <cellStyle name="Normal 4 6 2 4 5" xfId="11288" xr:uid="{52B16D53-16A7-4D69-B14D-5E03BD6D4452}"/>
    <cellStyle name="Normal 4 6 2 4 5 2" xfId="21668" xr:uid="{E7995802-90F3-422F-8B7F-E0636E370639}"/>
    <cellStyle name="Normal 4 6 2 4 6" xfId="23820" xr:uid="{F2D36C3B-1B93-4771-8680-B2C00BEE802A}"/>
    <cellStyle name="Normal 4 6 2 4 7" xfId="13942" xr:uid="{F2571187-447E-4431-998D-0C219264E416}"/>
    <cellStyle name="Normal 4 6 2 5" xfId="3370" xr:uid="{00000000-0005-0000-0000-00008C060000}"/>
    <cellStyle name="Normal 4 6 2 5 2" xfId="6428" xr:uid="{01A369A0-5815-472D-97F3-A707B176889F}"/>
    <cellStyle name="Normal 4 6 2 5 2 2" xfId="26381" xr:uid="{16CB294B-F5FE-4515-BC4C-7748DEE1246C}"/>
    <cellStyle name="Normal 4 6 2 5 2 3" xfId="15997" xr:uid="{72F13864-9C06-40FA-BE5B-611CC6680535}"/>
    <cellStyle name="Normal 4 6 2 5 3" xfId="8450" xr:uid="{329386A7-6D86-40F6-8462-4DBE5BCB0B6D}"/>
    <cellStyle name="Normal 4 6 2 5 3 2" xfId="18830" xr:uid="{66D3882B-A6BA-47A6-8426-7BF6347CC412}"/>
    <cellStyle name="Normal 4 6 2 5 4" xfId="11283" xr:uid="{0D6E7808-C939-4A45-835C-6D27BEA1445A}"/>
    <cellStyle name="Normal 4 6 2 5 4 2" xfId="21663" xr:uid="{0C4BD208-8BE2-47DF-95F1-9787C9753DB7}"/>
    <cellStyle name="Normal 4 6 2 5 5" xfId="23230" xr:uid="{A0757412-99F0-4C37-9858-3E46AAA0C5DD}"/>
    <cellStyle name="Normal 4 6 2 5 6" xfId="13937" xr:uid="{E9B9564E-68B5-4E24-9065-9266C55071EC}"/>
    <cellStyle name="Normal 4 6 2 6" xfId="2548" xr:uid="{00000000-0005-0000-0000-00008D060000}"/>
    <cellStyle name="Normal 4 6 2 6 2" xfId="5820" xr:uid="{41544DA0-315C-44C7-AB6A-C9E301631538}"/>
    <cellStyle name="Normal 4 6 2 6 2 2" xfId="27510" xr:uid="{B3544BF6-F1E3-4B61-A540-E164104E4554}"/>
    <cellStyle name="Normal 4 6 2 6 2 3" xfId="15220" xr:uid="{7CD8B811-98BB-46E5-9CBA-D4CB87EA26E7}"/>
    <cellStyle name="Normal 4 6 2 6 3" xfId="7673" xr:uid="{7DCDBF62-8E47-4CB3-B802-602270E11C65}"/>
    <cellStyle name="Normal 4 6 2 6 3 2" xfId="18053" xr:uid="{61C0FDFA-84FE-454C-BD28-7756B99CB7D9}"/>
    <cellStyle name="Normal 4 6 2 6 4" xfId="10506" xr:uid="{0844F20E-431F-4A55-9533-1A1A9A61E0C7}"/>
    <cellStyle name="Normal 4 6 2 6 4 2" xfId="20886" xr:uid="{2882705B-DE5A-47A0-980E-CCA99F13C3A7}"/>
    <cellStyle name="Normal 4 6 2 6 5" xfId="22883" xr:uid="{E569D9BE-2496-4E68-BCDB-7012DD07E64E}"/>
    <cellStyle name="Normal 4 6 2 6 6" xfId="12936" xr:uid="{5886AA2B-A425-4F55-ACF6-F4BA10054406}"/>
    <cellStyle name="Normal 4 6 2 7" xfId="2242" xr:uid="{00000000-0005-0000-0000-000083060000}"/>
    <cellStyle name="Normal 4 6 2 7 2" xfId="7369" xr:uid="{84744B32-E0B7-4FC2-BB3B-B844A50F7DD0}"/>
    <cellStyle name="Normal 4 6 2 7 2 2" xfId="17749" xr:uid="{EDB24E2C-1183-4A31-B407-E5DFC0DCEDDC}"/>
    <cellStyle name="Normal 4 6 2 7 3" xfId="10202" xr:uid="{BA064AAF-62D6-4D3E-A5FB-B26EF5E73022}"/>
    <cellStyle name="Normal 4 6 2 7 3 2" xfId="20582" xr:uid="{FC3E2AD7-2C23-44A9-8943-266601646C4B}"/>
    <cellStyle name="Normal 4 6 2 7 4" xfId="25326" xr:uid="{222E9E21-D11A-4201-9FF5-9E84412AD29A}"/>
    <cellStyle name="Normal 4 6 2 7 5" xfId="14916" xr:uid="{8E47B897-A7B3-49F2-94FB-E0E005800D29}"/>
    <cellStyle name="Normal 4 6 2 8" xfId="3795" xr:uid="{66B84ED8-BC9E-4498-A73B-35889857A41E}"/>
    <cellStyle name="Normal 4 6 2 8 2" xfId="8631" xr:uid="{0F4416F8-99F8-41E9-A3CF-47FF7549839A}"/>
    <cellStyle name="Normal 4 6 2 8 2 2" xfId="19011" xr:uid="{A666FD74-CE94-4372-8D89-8248332C0E1E}"/>
    <cellStyle name="Normal 4 6 2 8 3" xfId="11464" xr:uid="{A0875D6F-228A-4E12-BCF7-F94FD1AB637F}"/>
    <cellStyle name="Normal 4 6 2 8 3 2" xfId="21844" xr:uid="{DE2D0665-F305-444B-955F-D1DD4BFCD16F}"/>
    <cellStyle name="Normal 4 6 2 8 4" xfId="16178" xr:uid="{38500B39-885A-4599-BE45-97D879E734F5}"/>
    <cellStyle name="Normal 4 6 2 9" xfId="5328" xr:uid="{65FE34F6-2A0D-4B2D-BC52-5DA0F62E3CEE}"/>
    <cellStyle name="Normal 4 6 2 9 2" xfId="14626" xr:uid="{005A2762-6103-4BE6-A709-99F685D5DE72}"/>
    <cellStyle name="Normal 4 6 3" xfId="1028" xr:uid="{00000000-0005-0000-0000-0000B6050000}"/>
    <cellStyle name="Normal 4 6 3 10" xfId="9914" xr:uid="{65D62F54-5204-4AF7-A9C3-2B42FD0785E3}"/>
    <cellStyle name="Normal 4 6 3 10 2" xfId="20294" xr:uid="{8B81BF18-E32E-4551-B32C-DD2102694D8F}"/>
    <cellStyle name="Normal 4 6 3 11" xfId="24209" xr:uid="{C8F8A3B3-7610-4B3D-88F8-49B14B8E669F}"/>
    <cellStyle name="Normal 4 6 3 12" xfId="12608" xr:uid="{92ACC22C-1DCF-4694-902C-29F38736A8E4}"/>
    <cellStyle name="Normal 4 6 3 2" xfId="2799" xr:uid="{00000000-0005-0000-0000-00008F060000}"/>
    <cellStyle name="Normal 4 6 3 2 2" xfId="3377" xr:uid="{00000000-0005-0000-0000-000090060000}"/>
    <cellStyle name="Normal 4 6 3 2 2 2" xfId="6435" xr:uid="{ECC1323C-BBCE-4C05-85B0-B7CD0379B66F}"/>
    <cellStyle name="Normal 4 6 3 2 2 2 2" xfId="28306" xr:uid="{CC38E7A4-818E-4713-AA1B-5EDBDD564FF5}"/>
    <cellStyle name="Normal 4 6 3 2 2 2 3" xfId="16004" xr:uid="{5D2BBA40-6627-4DA8-894C-64BF6AFF0124}"/>
    <cellStyle name="Normal 4 6 3 2 2 3" xfId="8457" xr:uid="{43FD189E-CF21-4F1F-84A3-354648D057E9}"/>
    <cellStyle name="Normal 4 6 3 2 2 3 2" xfId="18837" xr:uid="{2B00C903-3F5A-47B0-8475-DB1A2595A7FF}"/>
    <cellStyle name="Normal 4 6 3 2 2 4" xfId="11290" xr:uid="{9F945B0E-35D3-47C6-B261-9488E148600D}"/>
    <cellStyle name="Normal 4 6 3 2 2 4 2" xfId="21670" xr:uid="{9BE4E36D-2165-4661-B95D-60B47B200893}"/>
    <cellStyle name="Normal 4 6 3 2 2 5" xfId="23901" xr:uid="{99ADA984-40C4-405F-9146-D49474D20BF9}"/>
    <cellStyle name="Normal 4 6 3 2 2 6" xfId="13944" xr:uid="{4251F45D-B259-4191-887B-749C4FDC8CE6}"/>
    <cellStyle name="Normal 4 6 3 2 3" xfId="4349" xr:uid="{901FB3A0-8012-498C-9CCB-3EF37ACD6D75}"/>
    <cellStyle name="Normal 4 6 3 2 3 2" xfId="9121" xr:uid="{D16C0C56-8186-4342-8995-BAEF3C464C17}"/>
    <cellStyle name="Normal 4 6 3 2 3 2 2" xfId="29164" xr:uid="{C7EF66EA-693F-4B28-9BBC-25B8894BDAE5}"/>
    <cellStyle name="Normal 4 6 3 2 3 2 3" xfId="19501" xr:uid="{5E451109-4797-4230-9A2C-67668D2DDAFC}"/>
    <cellStyle name="Normal 4 6 3 2 3 3" xfId="11954" xr:uid="{BEEED125-E58D-4368-AED4-BBD4584C6ED8}"/>
    <cellStyle name="Normal 4 6 3 2 3 3 2" xfId="22334" xr:uid="{33CE28C0-6194-40B2-BB08-EEACDD9E6787}"/>
    <cellStyle name="Normal 4 6 3 2 3 4" xfId="24024" xr:uid="{7989FA24-BFED-499B-9E24-07FDD2DAA521}"/>
    <cellStyle name="Normal 4 6 3 2 3 5" xfId="16668" xr:uid="{91CA9D4E-359C-4C52-8609-A7C8330665B8}"/>
    <cellStyle name="Normal 4 6 3 2 4" xfId="6017" xr:uid="{59E052AB-7D7E-4A3D-976D-4709C348FFB7}"/>
    <cellStyle name="Normal 4 6 3 2 4 2" xfId="26947" xr:uid="{02767540-DF5E-4B92-80D7-9FD45739C69D}"/>
    <cellStyle name="Normal 4 6 3 2 4 3" xfId="15470" xr:uid="{DDDB477A-4CD4-4AC8-84C7-B0A32B3EBDDC}"/>
    <cellStyle name="Normal 4 6 3 2 5" xfId="7923" xr:uid="{4E6E7CA1-9D4F-4542-984E-C278AFFBBC10}"/>
    <cellStyle name="Normal 4 6 3 2 5 2" xfId="18303" xr:uid="{61542B72-7518-472E-BD8F-792E0FF34D99}"/>
    <cellStyle name="Normal 4 6 3 2 6" xfId="10756" xr:uid="{ABD51765-B398-485E-8795-9B8333D02366}"/>
    <cellStyle name="Normal 4 6 3 2 6 2" xfId="21136" xr:uid="{93867C53-5D9A-4BD7-90FE-2978CC3A71BD}"/>
    <cellStyle name="Normal 4 6 3 2 7" xfId="23037" xr:uid="{D9FA77CE-9ED0-4400-9135-1F8631E9D081}"/>
    <cellStyle name="Normal 4 6 3 2 8" xfId="13261" xr:uid="{51C5BCC4-BF37-4FC8-A816-6C0EC2E4824E}"/>
    <cellStyle name="Normal 4 6 3 3" xfId="3378" xr:uid="{00000000-0005-0000-0000-000091060000}"/>
    <cellStyle name="Normal 4 6 3 3 2" xfId="4547" xr:uid="{E221C829-7C95-4079-854A-5EBDF76DD425}"/>
    <cellStyle name="Normal 4 6 3 3 2 2" xfId="9319" xr:uid="{4DEF5092-6EB7-4BC7-9957-FECF1C25D9F1}"/>
    <cellStyle name="Normal 4 6 3 3 2 2 2" xfId="29294" xr:uid="{D3A93D07-91C3-4843-A204-60D26D324504}"/>
    <cellStyle name="Normal 4 6 3 3 2 2 3" xfId="19699" xr:uid="{DD7743E5-D6EA-4048-BE56-A3455AB786FD}"/>
    <cellStyle name="Normal 4 6 3 3 2 3" xfId="12152" xr:uid="{77A8F7AB-4E87-4258-807B-C7F69B105ADF}"/>
    <cellStyle name="Normal 4 6 3 3 2 3 2" xfId="22532" xr:uid="{58610B75-D3AA-4372-AE19-009B80C3D1A7}"/>
    <cellStyle name="Normal 4 6 3 3 2 4" xfId="24086" xr:uid="{0D6BCC69-94B7-4F2D-AFED-7BA5C54DEC4A}"/>
    <cellStyle name="Normal 4 6 3 3 2 5" xfId="16866" xr:uid="{27469A74-8DD6-41A1-B7AC-C6C4FAAFD828}"/>
    <cellStyle name="Normal 4 6 3 3 3" xfId="6436" xr:uid="{623468F2-DB1D-4A25-9F04-83975724908B}"/>
    <cellStyle name="Normal 4 6 3 3 3 2" xfId="27817" xr:uid="{EBF82967-C964-4B43-BCF0-0679A04E8F94}"/>
    <cellStyle name="Normal 4 6 3 3 3 3" xfId="16005" xr:uid="{5494DBDC-DD7D-4D87-8DEE-442698AE16EA}"/>
    <cellStyle name="Normal 4 6 3 3 4" xfId="8458" xr:uid="{A8365E87-BB44-439D-9A0C-3F33A415FE65}"/>
    <cellStyle name="Normal 4 6 3 3 4 2" xfId="18838" xr:uid="{18EEF64B-50EE-4128-A3E3-2DA4BBF896F7}"/>
    <cellStyle name="Normal 4 6 3 3 5" xfId="11291" xr:uid="{789E31E8-3EB5-48E4-B8B1-CABF5AA7D4A0}"/>
    <cellStyle name="Normal 4 6 3 3 5 2" xfId="21671" xr:uid="{0DEB7017-66B9-4564-A4BB-9E3C9FE50BAC}"/>
    <cellStyle name="Normal 4 6 3 3 6" xfId="25503" xr:uid="{3436378B-9E79-4637-A21E-71AC240B0DDD}"/>
    <cellStyle name="Normal 4 6 3 3 7" xfId="13945" xr:uid="{9AF3BE5F-10EF-4920-A4B5-935A140E3D04}"/>
    <cellStyle name="Normal 4 6 3 4" xfId="3376" xr:uid="{00000000-0005-0000-0000-000092060000}"/>
    <cellStyle name="Normal 4 6 3 4 2" xfId="6434" xr:uid="{A886D118-9798-4B5F-B36C-335C108265F6}"/>
    <cellStyle name="Normal 4 6 3 4 2 2" xfId="26705" xr:uid="{FAB36108-C6D0-47AF-BEE1-BC28397C8375}"/>
    <cellStyle name="Normal 4 6 3 4 2 3" xfId="16003" xr:uid="{CB19526C-0119-4CF9-AAB4-86A3527D295C}"/>
    <cellStyle name="Normal 4 6 3 4 3" xfId="8456" xr:uid="{AF3CC76E-0B3E-4EB8-A8A1-5953B3F0274B}"/>
    <cellStyle name="Normal 4 6 3 4 3 2" xfId="18836" xr:uid="{2EFF01A5-BFE2-42F0-B845-57884D25FD7F}"/>
    <cellStyle name="Normal 4 6 3 4 4" xfId="11289" xr:uid="{625C0DC1-3F0E-4E75-8366-20573A204629}"/>
    <cellStyle name="Normal 4 6 3 4 4 2" xfId="21669" xr:uid="{F42CB666-5D98-4AB0-8DA7-A311C7ED6FFD}"/>
    <cellStyle name="Normal 4 6 3 4 5" xfId="25121" xr:uid="{8232A13F-E8FD-43DB-A4C5-900C2D745B05}"/>
    <cellStyle name="Normal 4 6 3 4 6" xfId="13943" xr:uid="{E230A255-7C47-4E73-9DCC-7CC97062DFB8}"/>
    <cellStyle name="Normal 4 6 3 5" xfId="2591" xr:uid="{00000000-0005-0000-0000-000093060000}"/>
    <cellStyle name="Normal 4 6 3 5 2" xfId="5856" xr:uid="{6D81AD73-E358-4DC6-B538-A344F8457572}"/>
    <cellStyle name="Normal 4 6 3 5 2 2" xfId="26790" xr:uid="{16CED827-F0E7-46A8-96CD-1D6D37DD6EC7}"/>
    <cellStyle name="Normal 4 6 3 5 2 3" xfId="15263" xr:uid="{44B554EA-51CE-4740-88C4-673048E6CE4E}"/>
    <cellStyle name="Normal 4 6 3 5 3" xfId="7716" xr:uid="{E5302134-8F60-4297-9414-BF9364858382}"/>
    <cellStyle name="Normal 4 6 3 5 3 2" xfId="18096" xr:uid="{95A2416F-C317-4DCF-B9B0-F5D2680D25D6}"/>
    <cellStyle name="Normal 4 6 3 5 4" xfId="10549" xr:uid="{6189DE3A-7947-47B5-BFBB-FE8ED5761E0A}"/>
    <cellStyle name="Normal 4 6 3 5 4 2" xfId="20929" xr:uid="{44CBDEB3-C6B6-4F6D-A1B9-6FE03C2B83B1}"/>
    <cellStyle name="Normal 4 6 3 5 5" xfId="23928" xr:uid="{BC0E6D03-EBDA-495D-884C-09FD51EE881D}"/>
    <cellStyle name="Normal 4 6 3 5 6" xfId="12979" xr:uid="{40EAB2F3-82C5-4BFA-8CBB-A38D930B46D9}"/>
    <cellStyle name="Normal 4 6 3 6" xfId="2374" xr:uid="{00000000-0005-0000-0000-00008E060000}"/>
    <cellStyle name="Normal 4 6 3 6 2" xfId="7501" xr:uid="{D5F0E475-829F-4382-B8E0-F6660E807072}"/>
    <cellStyle name="Normal 4 6 3 6 2 2" xfId="17881" xr:uid="{4937C117-2160-4AB8-BEBD-AABD170FF688}"/>
    <cellStyle name="Normal 4 6 3 6 3" xfId="10334" xr:uid="{EBC08E7D-5530-47D8-A3F4-26578A6FE87F}"/>
    <cellStyle name="Normal 4 6 3 6 3 2" xfId="20714" xr:uid="{7AC2691F-6757-43AF-BCC2-16AE5386A8B5}"/>
    <cellStyle name="Normal 4 6 3 6 4" xfId="25445" xr:uid="{9C4F7415-8D2D-4E21-9BFE-337BF7D76875}"/>
    <cellStyle name="Normal 4 6 3 6 5" xfId="15048" xr:uid="{F992069E-7030-4E0F-8FC2-7DF6BC38C7D4}"/>
    <cellStyle name="Normal 4 6 3 7" xfId="3925" xr:uid="{924801CF-FC74-4CA9-B147-9E360EDB88E6}"/>
    <cellStyle name="Normal 4 6 3 7 2" xfId="8757" xr:uid="{4D943242-7C2D-42A4-A9EF-D885DE73F0F0}"/>
    <cellStyle name="Normal 4 6 3 7 2 2" xfId="19137" xr:uid="{88F63E08-9EF1-4D65-85FD-DB425D9DEE45}"/>
    <cellStyle name="Normal 4 6 3 7 3" xfId="11590" xr:uid="{D4F74956-11A9-4EC4-881E-71BDF2275367}"/>
    <cellStyle name="Normal 4 6 3 7 3 2" xfId="21970" xr:uid="{19FDC02D-D04F-456E-9356-E9B81E218EC7}"/>
    <cellStyle name="Normal 4 6 3 7 4" xfId="16304" xr:uid="{E6E6D48B-F82C-45C2-B441-F678F8C3916E}"/>
    <cellStyle name="Normal 4 6 3 8" xfId="5330" xr:uid="{607ADC84-15AD-45CE-8404-B51B4BCF585F}"/>
    <cellStyle name="Normal 4 6 3 8 2" xfId="14628" xr:uid="{423F566A-93EB-4271-9D48-AE6925D4E99E}"/>
    <cellStyle name="Normal 4 6 3 9" xfId="7081" xr:uid="{6B1299FA-5846-4160-B210-58C7C0DDF07D}"/>
    <cellStyle name="Normal 4 6 3 9 2" xfId="17461" xr:uid="{3A67E0D5-267D-4E35-8F08-7307358D77B8}"/>
    <cellStyle name="Normal 4 6 4" xfId="1029" xr:uid="{00000000-0005-0000-0000-0000B7050000}"/>
    <cellStyle name="Normal 4 6 4 2" xfId="3379" xr:uid="{00000000-0005-0000-0000-000095060000}"/>
    <cellStyle name="Normal 4 6 4 2 2" xfId="6437" xr:uid="{DF2BC96C-2FB0-4962-9806-62CD31B7ECED}"/>
    <cellStyle name="Normal 4 6 4 2 2 2" xfId="26973" xr:uid="{8716AC8C-11C4-474C-8456-E9B906350AA6}"/>
    <cellStyle name="Normal 4 6 4 2 2 3" xfId="16006" xr:uid="{A2B4B55D-AE48-42DA-9B4D-D608BAA9A44D}"/>
    <cellStyle name="Normal 4 6 4 2 3" xfId="8459" xr:uid="{6DBD12A6-2213-429C-AC16-8933FD49C409}"/>
    <cellStyle name="Normal 4 6 4 2 3 2" xfId="18839" xr:uid="{8135583A-409D-4449-BE67-C70F4FC82A0F}"/>
    <cellStyle name="Normal 4 6 4 2 4" xfId="11292" xr:uid="{974BD558-C368-47BB-B456-94E3E124EE42}"/>
    <cellStyle name="Normal 4 6 4 2 4 2" xfId="21672" xr:uid="{8B909957-D330-4C32-9A3C-E9EA72CC9DF6}"/>
    <cellStyle name="Normal 4 6 4 2 5" xfId="23755" xr:uid="{80E40EDF-AC2D-43E5-AF8D-8B8412EA8E75}"/>
    <cellStyle name="Normal 4 6 4 2 6" xfId="13946" xr:uid="{9AC6C785-FA2C-4C59-9E87-BABB63367A3C}"/>
    <cellStyle name="Normal 4 6 4 3" xfId="2796" xr:uid="{00000000-0005-0000-0000-000096060000}"/>
    <cellStyle name="Normal 4 6 4 3 2" xfId="6014" xr:uid="{6C483FC5-646A-4F50-85C1-8E995DCF95F1}"/>
    <cellStyle name="Normal 4 6 4 3 2 2" xfId="27503" xr:uid="{8ADA07F8-9A0B-4FC4-A429-84D780E180CE}"/>
    <cellStyle name="Normal 4 6 4 3 2 3" xfId="15467" xr:uid="{C62DDB48-E9B1-4C52-9486-4A9C55884380}"/>
    <cellStyle name="Normal 4 6 4 3 3" xfId="7920" xr:uid="{10E3C720-B3FB-4150-8280-9F5978754AB3}"/>
    <cellStyle name="Normal 4 6 4 3 3 2" xfId="18300" xr:uid="{8BB6CA60-1AC8-47E9-9408-6B49377EC56A}"/>
    <cellStyle name="Normal 4 6 4 3 4" xfId="10753" xr:uid="{21F570A0-3A0C-4A55-830B-E33CF98C2F1B}"/>
    <cellStyle name="Normal 4 6 4 3 4 2" xfId="21133" xr:uid="{BE0654F7-F076-4459-B2AE-3701B9BDDD41}"/>
    <cellStyle name="Normal 4 6 4 3 5" xfId="24884" xr:uid="{5608BF8D-F8BE-4E20-9495-238DAD20BFD1}"/>
    <cellStyle name="Normal 4 6 4 3 6" xfId="13258" xr:uid="{D4DC4BC2-2489-434E-B83E-F5C77EB46244}"/>
    <cellStyle name="Normal 4 6 4 4" xfId="4200" xr:uid="{A57E2CE8-3522-4BE4-A60A-936B9032D4FA}"/>
    <cellStyle name="Normal 4 6 4 4 2" xfId="8972" xr:uid="{C94728F6-AC6E-455A-908E-50D33529407D}"/>
    <cellStyle name="Normal 4 6 4 4 2 2" xfId="19352" xr:uid="{0CA64AC8-0492-4B95-9D47-014B6E1AABEE}"/>
    <cellStyle name="Normal 4 6 4 4 3" xfId="11805" xr:uid="{4AD76A22-88B8-4419-862B-F0BD30D77D2E}"/>
    <cellStyle name="Normal 4 6 4 4 3 2" xfId="22185" xr:uid="{4EB621FE-93A1-4D11-87A8-8318FEB65438}"/>
    <cellStyle name="Normal 4 6 4 4 4" xfId="23075" xr:uid="{733A50BF-9F77-4A27-B6D3-AC1CAF03E720}"/>
    <cellStyle name="Normal 4 6 4 4 5" xfId="16519" xr:uid="{645438F7-51BC-45C7-AE07-E4D07A053734}"/>
    <cellStyle name="Normal 4 6 4 5" xfId="5331" xr:uid="{9AB68C42-FC3A-4C78-8542-B8DA3FD6B9FB}"/>
    <cellStyle name="Normal 4 6 4 5 2" xfId="14629" xr:uid="{73F47F6E-2A0E-4804-AC52-DADCA8073015}"/>
    <cellStyle name="Normal 4 6 4 6" xfId="7082" xr:uid="{73D88EF4-697B-4643-B67A-ADBF92497027}"/>
    <cellStyle name="Normal 4 6 4 6 2" xfId="17462" xr:uid="{E2F6927A-9127-41AD-A8A9-A72D9C1DEF4A}"/>
    <cellStyle name="Normal 4 6 4 7" xfId="9915" xr:uid="{505BD350-6781-42B3-B3A5-60CCEB242031}"/>
    <cellStyle name="Normal 4 6 4 7 2" xfId="20295" xr:uid="{BC126441-CDF2-49F7-8E8E-C90F634FFA7D}"/>
    <cellStyle name="Normal 4 6 4 8" xfId="24941" xr:uid="{8CBEC4C0-6167-4ACD-B708-2F1EF5FCBA0D}"/>
    <cellStyle name="Normal 4 6 4 9" xfId="12766" xr:uid="{F1573951-130D-4364-86D9-F96C85D8EA5C}"/>
    <cellStyle name="Normal 4 6 5" xfId="3380" xr:uid="{00000000-0005-0000-0000-000097060000}"/>
    <cellStyle name="Normal 4 6 5 2" xfId="4548" xr:uid="{581CFBF6-C1AC-444F-A46C-02981E676F45}"/>
    <cellStyle name="Normal 4 6 5 2 2" xfId="9320" xr:uid="{CFAAE2CF-B7A9-4A13-A923-164E8CDC0A96}"/>
    <cellStyle name="Normal 4 6 5 2 2 2" xfId="29295" xr:uid="{ED4DE572-AFE9-42EB-A725-25F832C8068A}"/>
    <cellStyle name="Normal 4 6 5 2 2 3" xfId="19700" xr:uid="{E0FCC1E7-FE38-42F2-B0E0-07FCC59D20A8}"/>
    <cellStyle name="Normal 4 6 5 2 3" xfId="12153" xr:uid="{A1925F0E-E782-467A-B13D-335839335128}"/>
    <cellStyle name="Normal 4 6 5 2 3 2" xfId="22533" xr:uid="{AC00FD10-3A98-4B2C-827D-6861B8AA029B}"/>
    <cellStyle name="Normal 4 6 5 2 4" xfId="23304" xr:uid="{C9677F74-E8DA-4B04-B1E5-90A610B7759B}"/>
    <cellStyle name="Normal 4 6 5 2 5" xfId="16867" xr:uid="{BBFEB372-A371-413B-BB71-5A998ACFD46D}"/>
    <cellStyle name="Normal 4 6 5 3" xfId="6438" xr:uid="{7BEDD6E8-8DEB-4481-93FD-E3DDF32C9C2E}"/>
    <cellStyle name="Normal 4 6 5 3 2" xfId="26243" xr:uid="{243F8F15-6787-4C0A-A720-7FADCA7EEA10}"/>
    <cellStyle name="Normal 4 6 5 3 3" xfId="16007" xr:uid="{A5D04E9F-CB05-4A4F-8261-564A0F8E7F47}"/>
    <cellStyle name="Normal 4 6 5 4" xfId="8460" xr:uid="{532730D0-B859-46F1-8F49-E074F3AD6383}"/>
    <cellStyle name="Normal 4 6 5 4 2" xfId="18840" xr:uid="{DBB5BC43-DA6F-4B42-B0E7-8C259BA09246}"/>
    <cellStyle name="Normal 4 6 5 5" xfId="11293" xr:uid="{162DD07D-91B8-403D-9E9D-0E51B22F1306}"/>
    <cellStyle name="Normal 4 6 5 5 2" xfId="21673" xr:uid="{A456DF34-40D1-4C8D-9238-1A647AA31703}"/>
    <cellStyle name="Normal 4 6 5 6" xfId="25111" xr:uid="{0CC5BDD8-8D65-423E-85DA-4B5C43D446A2}"/>
    <cellStyle name="Normal 4 6 5 7" xfId="13947" xr:uid="{197DA3D7-F9EF-4319-8013-37E02FA82DBE}"/>
    <cellStyle name="Normal 4 6 6" xfId="2943" xr:uid="{00000000-0005-0000-0000-000098060000}"/>
    <cellStyle name="Normal 4 6 6 2" xfId="6123" xr:uid="{AB61B0ED-0C05-4DA9-A5B5-9B1C7FDA926D}"/>
    <cellStyle name="Normal 4 6 6 2 2" xfId="26508" xr:uid="{4E26FDE3-85AD-41CB-BE54-C9C7D9AED855}"/>
    <cellStyle name="Normal 4 6 6 2 3" xfId="15601" xr:uid="{FEB8E9C5-960A-4575-8FDE-A17B18FE6308}"/>
    <cellStyle name="Normal 4 6 6 3" xfId="8054" xr:uid="{7E7448F5-FD6C-40E9-A151-B5B80535108C}"/>
    <cellStyle name="Normal 4 6 6 3 2" xfId="18434" xr:uid="{DE24D157-716F-431F-890B-BD71DF75388E}"/>
    <cellStyle name="Normal 4 6 6 4" xfId="10887" xr:uid="{4AF5FA3F-E5DF-451E-B08B-27DE264D3C73}"/>
    <cellStyle name="Normal 4 6 6 4 2" xfId="21267" xr:uid="{85296F37-8CF4-4711-AAD8-2164B0504D56}"/>
    <cellStyle name="Normal 4 6 6 5" xfId="24034" xr:uid="{EFD7E220-F198-47E0-B4BD-5358AAF6C1A3}"/>
    <cellStyle name="Normal 4 6 6 6" xfId="13464" xr:uid="{2503850D-3D78-45E2-B8FA-EB848C72E4DA}"/>
    <cellStyle name="Normal 4 6 7" xfId="2488" xr:uid="{00000000-0005-0000-0000-000099060000}"/>
    <cellStyle name="Normal 4 6 7 2" xfId="5773" xr:uid="{50B46806-7D8D-42E2-9C6C-C21CBC4D37E3}"/>
    <cellStyle name="Normal 4 6 7 2 2" xfId="26159" xr:uid="{5256F9A0-EFB7-41AC-8504-22C92C43AF49}"/>
    <cellStyle name="Normal 4 6 7 2 3" xfId="15160" xr:uid="{6897A209-42EE-48B8-BFAE-E2EB752E78D0}"/>
    <cellStyle name="Normal 4 6 7 3" xfId="7613" xr:uid="{928CE829-45FF-468E-A724-D3EE3587A3C7}"/>
    <cellStyle name="Normal 4 6 7 3 2" xfId="17993" xr:uid="{F45296D9-6049-45CD-B7D0-0CFB0861CF15}"/>
    <cellStyle name="Normal 4 6 7 4" xfId="10446" xr:uid="{BA5CEA8B-76A7-4BFB-BA5E-EAEA0955FEB6}"/>
    <cellStyle name="Normal 4 6 7 4 2" xfId="20826" xr:uid="{A8D583BB-F8BD-4143-BF7C-57AA7EAD4000}"/>
    <cellStyle name="Normal 4 6 7 5" xfId="23319" xr:uid="{103450DD-2735-4A4C-A33D-984DF1C76EF3}"/>
    <cellStyle name="Normal 4 6 7 6" xfId="12876" xr:uid="{5E9881F1-2B8A-4A6A-B900-3DD69FFF754E}"/>
    <cellStyle name="Normal 4 6 8" xfId="2182" xr:uid="{00000000-0005-0000-0000-000082060000}"/>
    <cellStyle name="Normal 4 6 8 2" xfId="7309" xr:uid="{15F803F6-1D1C-408C-8311-625EC20A9C42}"/>
    <cellStyle name="Normal 4 6 8 2 2" xfId="17689" xr:uid="{ECBBA2BE-6D98-41EE-955A-755DC0787FD2}"/>
    <cellStyle name="Normal 4 6 8 3" xfId="10142" xr:uid="{D7A27A57-4429-427A-B428-FE3C620908DD}"/>
    <cellStyle name="Normal 4 6 8 3 2" xfId="20522" xr:uid="{27F0C316-878F-4708-A6DC-5E58065A94E5}"/>
    <cellStyle name="Normal 4 6 8 4" xfId="24270" xr:uid="{57A341D5-D594-4091-B7AB-8FBEB2695850}"/>
    <cellStyle name="Normal 4 6 8 5" xfId="14856" xr:uid="{B9219575-002C-4DFB-927E-315FE24DBD76}"/>
    <cellStyle name="Normal 4 6 9" xfId="3995" xr:uid="{5B3FB2E7-98AC-4D7F-BA21-C2139A83A87B}"/>
    <cellStyle name="Normal 4 6 9 2" xfId="8819" xr:uid="{3E5090D4-3654-4158-BCF2-FABCE5B40C12}"/>
    <cellStyle name="Normal 4 6 9 2 2" xfId="19199" xr:uid="{7D347B0F-9A4C-4D9C-8307-CFF1A1F2517E}"/>
    <cellStyle name="Normal 4 6 9 3" xfId="11652" xr:uid="{86DCD437-03D8-46D8-8996-3ADBC1159A65}"/>
    <cellStyle name="Normal 4 6 9 3 2" xfId="22032" xr:uid="{50E8EB04-21AB-46A5-8681-584EA55457EA}"/>
    <cellStyle name="Normal 4 6 9 4" xfId="16366" xr:uid="{6FA59F06-511F-49EB-9289-21244F33BEA0}"/>
    <cellStyle name="Normal 4 7" xfId="1030" xr:uid="{00000000-0005-0000-0000-0000B8050000}"/>
    <cellStyle name="Normal 4 7 10" xfId="5332" xr:uid="{ECD87BB0-BD90-49E2-9EE4-1F117221ACC5}"/>
    <cellStyle name="Normal 4 7 10 2" xfId="14630" xr:uid="{578552DA-6914-4709-8E5C-C93C603F32F4}"/>
    <cellStyle name="Normal 4 7 11" xfId="7083" xr:uid="{9290D053-35CD-4DAD-B80F-CACC9D3EF23C}"/>
    <cellStyle name="Normal 4 7 11 2" xfId="17463" xr:uid="{9A5C5777-3C3B-4BE8-A61E-31C493E774F9}"/>
    <cellStyle name="Normal 4 7 12" xfId="9916" xr:uid="{54880313-3C79-496B-A6D2-CCD9E0A1380A}"/>
    <cellStyle name="Normal 4 7 12 2" xfId="20296" xr:uid="{A2342BC1-9AA9-4364-9E56-FE359188ABB0}"/>
    <cellStyle name="Normal 4 7 13" xfId="23855" xr:uid="{EBC395B5-5298-4DCD-92C9-D8E9E3D2D57F}"/>
    <cellStyle name="Normal 4 7 14" xfId="12448" xr:uid="{FCC9BB74-58F6-4344-8DA8-0B927FF84A14}"/>
    <cellStyle name="Normal 4 7 2" xfId="1031" xr:uid="{00000000-0005-0000-0000-0000B9050000}"/>
    <cellStyle name="Normal 4 7 2 10" xfId="9917" xr:uid="{94CF7FCF-8478-4AE2-BFEB-AA8994DB8173}"/>
    <cellStyle name="Normal 4 7 2 10 2" xfId="20297" xr:uid="{B8110599-1DF2-4031-8E30-7BC6F555E3E1}"/>
    <cellStyle name="Normal 4 7 2 11" xfId="23058" xr:uid="{C66A64D2-0115-49AB-8BAC-36C4C9F008CD}"/>
    <cellStyle name="Normal 4 7 2 12" xfId="12609" xr:uid="{372D399D-0D52-40E3-994E-BA9ACBAB3711}"/>
    <cellStyle name="Normal 4 7 2 2" xfId="1032" xr:uid="{00000000-0005-0000-0000-0000BA050000}"/>
    <cellStyle name="Normal 4 7 2 2 2" xfId="3382" xr:uid="{00000000-0005-0000-0000-00009D060000}"/>
    <cellStyle name="Normal 4 7 2 2 2 2" xfId="6440" xr:uid="{E8A3B782-7144-4FB0-A0EE-14B664F1AEEF}"/>
    <cellStyle name="Normal 4 7 2 2 2 2 2" xfId="28065" xr:uid="{29F7E3EA-44BD-4021-8043-DAFB97F08BE6}"/>
    <cellStyle name="Normal 4 7 2 2 2 2 3" xfId="28197" xr:uid="{4F7C77A2-78FE-4A4A-B990-19A68F9D2F5F}"/>
    <cellStyle name="Normal 4 7 2 2 2 2 4" xfId="16009" xr:uid="{F484AA9B-596C-4BA3-AAF6-DE2DAFBC6117}"/>
    <cellStyle name="Normal 4 7 2 2 2 3" xfId="8462" xr:uid="{DB1A5F90-6857-43A1-8F1C-44EADF4E8061}"/>
    <cellStyle name="Normal 4 7 2 2 2 3 2" xfId="28919" xr:uid="{76A5D998-14F7-4EAD-91A8-CE53040F9BFB}"/>
    <cellStyle name="Normal 4 7 2 2 2 3 3" xfId="18842" xr:uid="{5A3404FA-1001-4144-A50A-EE677EE8B9B8}"/>
    <cellStyle name="Normal 4 7 2 2 2 4" xfId="11295" xr:uid="{A28B9933-EC09-4B39-9F68-FD7D5F491CFA}"/>
    <cellStyle name="Normal 4 7 2 2 2 4 2" xfId="21675" xr:uid="{139D2729-7A86-450C-ADE0-E252CD4B5BC9}"/>
    <cellStyle name="Normal 4 7 2 2 2 5" xfId="25330" xr:uid="{8FF248EE-F638-42F5-ACC7-A7C7BDB6519A}"/>
    <cellStyle name="Normal 4 7 2 2 2 6" xfId="13949" xr:uid="{29518F3D-1C02-4796-BB61-1355E1A9BFAF}"/>
    <cellStyle name="Normal 4 7 2 2 3" xfId="4351" xr:uid="{7C9569F9-0B92-4310-B4E2-53E9059F7EF8}"/>
    <cellStyle name="Normal 4 7 2 2 3 2" xfId="9123" xr:uid="{63FAED40-B796-4AEF-BC17-2BF11FA5189D}"/>
    <cellStyle name="Normal 4 7 2 2 3 2 2" xfId="29166" xr:uid="{F085E40B-C5E6-49D6-AEE1-8FC4AA0BDC7C}"/>
    <cellStyle name="Normal 4 7 2 2 3 2 3" xfId="19503" xr:uid="{98648650-F394-48D4-AE0E-51BE9FF8CA15}"/>
    <cellStyle name="Normal 4 7 2 2 3 3" xfId="11956" xr:uid="{8F26758B-F365-4B22-97EB-7FE5B65756B4}"/>
    <cellStyle name="Normal 4 7 2 2 3 3 2" xfId="22336" xr:uid="{F4405DCB-26E9-4D89-AA90-63F15D2747C7}"/>
    <cellStyle name="Normal 4 7 2 2 3 4" xfId="24690" xr:uid="{7F0753E8-F1BD-409E-8269-F6CE2CD8D05E}"/>
    <cellStyle name="Normal 4 7 2 2 3 5" xfId="16670" xr:uid="{09AD0ACB-335F-4A42-90EB-CAD05ED9EB23}"/>
    <cellStyle name="Normal 4 7 2 2 4" xfId="5334" xr:uid="{DB1BE809-91C4-4487-99CB-BA78682A7C08}"/>
    <cellStyle name="Normal 4 7 2 2 4 2" xfId="28188" xr:uid="{A26A072C-D439-465F-8D03-1CF7DF9CD02C}"/>
    <cellStyle name="Normal 4 7 2 2 4 3" xfId="14632" xr:uid="{0139C56B-5A9C-45D6-BBB5-8554DD1B4F94}"/>
    <cellStyle name="Normal 4 7 2 2 5" xfId="7085" xr:uid="{B0630248-094C-483E-9963-30E693C048AA}"/>
    <cellStyle name="Normal 4 7 2 2 5 2" xfId="17465" xr:uid="{E06B5C2A-5D99-4097-B1BA-91F8173A2815}"/>
    <cellStyle name="Normal 4 7 2 2 6" xfId="9918" xr:uid="{7D9B4A9C-318A-435B-8C9E-76189CD7F2C3}"/>
    <cellStyle name="Normal 4 7 2 2 6 2" xfId="20298" xr:uid="{A6ED4FA1-0582-4D26-AC7A-0D47AB97FF54}"/>
    <cellStyle name="Normal 4 7 2 2 7" xfId="25433" xr:uid="{EB845783-5C7F-4EDB-A2B7-8BC7C5A27B2D}"/>
    <cellStyle name="Normal 4 7 2 2 8" xfId="13263" xr:uid="{913CF532-A37B-483B-993E-FE9409C1DF05}"/>
    <cellStyle name="Normal 4 7 2 3" xfId="3383" xr:uid="{00000000-0005-0000-0000-00009E060000}"/>
    <cellStyle name="Normal 4 7 2 3 2" xfId="4549" xr:uid="{46E8E3F4-9AB2-4D0B-B228-F3DC92A59B02}"/>
    <cellStyle name="Normal 4 7 2 3 2 2" xfId="9321" xr:uid="{2DA334AD-81EE-4891-BCB6-5089645CC691}"/>
    <cellStyle name="Normal 4 7 2 3 2 2 2" xfId="29296" xr:uid="{19A243B4-9041-4A6A-8E43-BA4AA68BEF79}"/>
    <cellStyle name="Normal 4 7 2 3 2 2 3" xfId="19701" xr:uid="{7C21054C-ACE6-499C-8990-14AA71D66B40}"/>
    <cellStyle name="Normal 4 7 2 3 2 3" xfId="12154" xr:uid="{2F241494-6F03-4B86-825D-30B31DD43E71}"/>
    <cellStyle name="Normal 4 7 2 3 2 3 2" xfId="22534" xr:uid="{AF42D84B-7E58-4283-B265-DE2E94B06C5A}"/>
    <cellStyle name="Normal 4 7 2 3 2 4" xfId="23485" xr:uid="{5B829299-0FCA-4C9C-9574-D55A1DC93103}"/>
    <cellStyle name="Normal 4 7 2 3 2 5" xfId="16868" xr:uid="{07513BF6-2D82-4EC8-B8B0-AC57E661D50E}"/>
    <cellStyle name="Normal 4 7 2 3 3" xfId="6441" xr:uid="{1DDC8553-A0E4-4B99-B2E0-F701DA3F52F6}"/>
    <cellStyle name="Normal 4 7 2 3 3 2" xfId="27027" xr:uid="{C46C6744-48A7-43D5-8CD9-3FD923C8623C}"/>
    <cellStyle name="Normal 4 7 2 3 3 3" xfId="16010" xr:uid="{070E18B2-A9DA-412A-9425-8F969BB857C8}"/>
    <cellStyle name="Normal 4 7 2 3 4" xfId="8463" xr:uid="{0B5C1032-4D0D-46D5-ADEA-0B598EFEC199}"/>
    <cellStyle name="Normal 4 7 2 3 4 2" xfId="18843" xr:uid="{71DD5A18-900F-41BE-BF88-CC0809D70932}"/>
    <cellStyle name="Normal 4 7 2 3 5" xfId="11296" xr:uid="{79F1994A-278B-4DEF-AEC2-B86E8FFB31C5}"/>
    <cellStyle name="Normal 4 7 2 3 5 2" xfId="21676" xr:uid="{B6BBE588-2FB3-42B0-A3A6-9ECB44F53A85}"/>
    <cellStyle name="Normal 4 7 2 3 6" xfId="25018" xr:uid="{AE535D31-2888-43C8-804E-538BFB7C8FF7}"/>
    <cellStyle name="Normal 4 7 2 3 7" xfId="13950" xr:uid="{EF8865A0-2634-419C-81AC-1714230109F7}"/>
    <cellStyle name="Normal 4 7 2 4" xfId="3381" xr:uid="{00000000-0005-0000-0000-00009F060000}"/>
    <cellStyle name="Normal 4 7 2 4 2" xfId="6439" xr:uid="{44311F7F-2340-4F7A-9344-E05C23D09BCD}"/>
    <cellStyle name="Normal 4 7 2 4 2 2" xfId="28423" xr:uid="{1C11FF97-9659-4FB7-AC3B-B25BE5B4DB15}"/>
    <cellStyle name="Normal 4 7 2 4 2 3" xfId="16008" xr:uid="{C08F120F-7CC1-4EEB-A06A-816B435EB5B2}"/>
    <cellStyle name="Normal 4 7 2 4 3" xfId="8461" xr:uid="{A22906B9-4109-4F4C-BBF4-B084F26F0CCC}"/>
    <cellStyle name="Normal 4 7 2 4 3 2" xfId="18841" xr:uid="{1C94C6A9-D861-4BBE-9AA3-04ABD8CF95D3}"/>
    <cellStyle name="Normal 4 7 2 4 4" xfId="11294" xr:uid="{6BD22341-7B6C-4FB8-90AE-11D2A7650CD1}"/>
    <cellStyle name="Normal 4 7 2 4 4 2" xfId="21674" xr:uid="{2F38134A-C2EE-47AB-A1CD-74FA4985A5C7}"/>
    <cellStyle name="Normal 4 7 2 4 5" xfId="24339" xr:uid="{6965742A-DABB-4B5D-9CE3-B0D88D66FD56}"/>
    <cellStyle name="Normal 4 7 2 4 6" xfId="13948" xr:uid="{B6052090-0D22-43E5-88F5-DDA9F623168E}"/>
    <cellStyle name="Normal 4 7 2 5" xfId="2522" xr:uid="{00000000-0005-0000-0000-0000A0060000}"/>
    <cellStyle name="Normal 4 7 2 5 2" xfId="5799" xr:uid="{1AC14EAF-8ADA-411F-A2C1-37BEE74DE42E}"/>
    <cellStyle name="Normal 4 7 2 5 2 2" xfId="26468" xr:uid="{117D4155-8638-4B52-8860-014C54F77B84}"/>
    <cellStyle name="Normal 4 7 2 5 2 3" xfId="15194" xr:uid="{F470E651-EC4D-4C74-8AF6-4B70F2FCE2D5}"/>
    <cellStyle name="Normal 4 7 2 5 3" xfId="7647" xr:uid="{AC2A7936-D137-45E5-821B-FF609AA4C807}"/>
    <cellStyle name="Normal 4 7 2 5 3 2" xfId="18027" xr:uid="{58297419-9B42-45A9-8950-5062F9D9CCED}"/>
    <cellStyle name="Normal 4 7 2 5 4" xfId="10480" xr:uid="{05309789-5721-4EE0-BED9-D5CC4AA4F93F}"/>
    <cellStyle name="Normal 4 7 2 5 4 2" xfId="20860" xr:uid="{16FD0403-A5A0-41B4-980F-E4E5CA6782A1}"/>
    <cellStyle name="Normal 4 7 2 5 5" xfId="23080" xr:uid="{71E1624A-1843-43BD-9FAC-84A73E78AD77}"/>
    <cellStyle name="Normal 4 7 2 5 6" xfId="12910" xr:uid="{F3420428-407E-4F95-BBFF-207AD811E7A4}"/>
    <cellStyle name="Normal 4 7 2 6" xfId="2375" xr:uid="{00000000-0005-0000-0000-00009B060000}"/>
    <cellStyle name="Normal 4 7 2 6 2" xfId="7502" xr:uid="{769F161F-E878-49EA-8072-B568DBC03A28}"/>
    <cellStyle name="Normal 4 7 2 6 2 2" xfId="17882" xr:uid="{7C18E9CA-EA6B-48B2-A9F0-EA0B1DAC3E03}"/>
    <cellStyle name="Normal 4 7 2 6 3" xfId="10335" xr:uid="{90998299-42E9-496E-8965-36CD62139D03}"/>
    <cellStyle name="Normal 4 7 2 6 3 2" xfId="20715" xr:uid="{6FAC6990-7233-46E1-B31D-9D1FDFF969E7}"/>
    <cellStyle name="Normal 4 7 2 6 4" xfId="24501" xr:uid="{1924E8D1-A701-45E4-82EE-829B5B013230}"/>
    <cellStyle name="Normal 4 7 2 6 5" xfId="15049" xr:uid="{F18E1523-3355-49B4-80C9-2784B61EFC05}"/>
    <cellStyle name="Normal 4 7 2 7" xfId="3940" xr:uid="{9A2BB48D-FADA-4B23-A83B-8D431BD98AFA}"/>
    <cellStyle name="Normal 4 7 2 7 2" xfId="8772" xr:uid="{205B2BCB-1F78-4D50-B231-1502D096C554}"/>
    <cellStyle name="Normal 4 7 2 7 2 2" xfId="19152" xr:uid="{A77F6656-C547-4095-9BA2-3AA9FE2C626B}"/>
    <cellStyle name="Normal 4 7 2 7 3" xfId="11605" xr:uid="{81CBB1C2-C06C-4A59-B37A-19E4D285DD49}"/>
    <cellStyle name="Normal 4 7 2 7 3 2" xfId="21985" xr:uid="{826A3372-9C55-4A35-8393-4EA473919891}"/>
    <cellStyle name="Normal 4 7 2 7 4" xfId="16319" xr:uid="{68465F4B-39FB-4BAF-A0DD-78AC77D86B4E}"/>
    <cellStyle name="Normal 4 7 2 8" xfId="5333" xr:uid="{13546F49-DAB2-463E-958C-F5E4FC99F3B6}"/>
    <cellStyle name="Normal 4 7 2 8 2" xfId="14631" xr:uid="{2269BC98-E52E-4AEF-9318-3A0C7BF899CA}"/>
    <cellStyle name="Normal 4 7 2 9" xfId="7084" xr:uid="{33C0665B-8DFC-4FC7-BA5E-9DFF3D24B26A}"/>
    <cellStyle name="Normal 4 7 2 9 2" xfId="17464" xr:uid="{32C2A2A0-758E-4D70-A747-30F54F2880C2}"/>
    <cellStyle name="Normal 4 7 3" xfId="1033" xr:uid="{00000000-0005-0000-0000-0000BB050000}"/>
    <cellStyle name="Normal 4 7 3 10" xfId="23217" xr:uid="{B23255F7-F4B4-46C6-BDC3-F7F7DFB45E4A}"/>
    <cellStyle name="Normal 4 7 3 11" xfId="12767" xr:uid="{5B9B4569-F3DC-453F-AD77-C2CDBB04CD4C}"/>
    <cellStyle name="Normal 4 7 3 2" xfId="2800" xr:uid="{00000000-0005-0000-0000-0000A2060000}"/>
    <cellStyle name="Normal 4 7 3 2 2" xfId="3385" xr:uid="{00000000-0005-0000-0000-0000A3060000}"/>
    <cellStyle name="Normal 4 7 3 2 2 2" xfId="6443" xr:uid="{53810B6E-C53B-43D6-AE3D-46C149E1B3A1}"/>
    <cellStyle name="Normal 4 7 3 2 2 2 2" xfId="27860" xr:uid="{922C9D80-9D89-4676-A90B-FCD9E2F55F3A}"/>
    <cellStyle name="Normal 4 7 3 2 2 2 3" xfId="16012" xr:uid="{EE8F8F7A-6623-4A9F-AC91-6EE3BC856599}"/>
    <cellStyle name="Normal 4 7 3 2 2 3" xfId="8465" xr:uid="{987597A1-1E85-465F-8B60-C8E171A18F9A}"/>
    <cellStyle name="Normal 4 7 3 2 2 3 2" xfId="18845" xr:uid="{AD69400C-C4E8-42CD-8880-52DE0A26604D}"/>
    <cellStyle name="Normal 4 7 3 2 2 4" xfId="11298" xr:uid="{25156719-1487-4052-A1B6-39B57135340C}"/>
    <cellStyle name="Normal 4 7 3 2 2 4 2" xfId="21678" xr:uid="{0694350B-6E7D-4D01-B7CC-180A5898F4DF}"/>
    <cellStyle name="Normal 4 7 3 2 2 5" xfId="24235" xr:uid="{1AA7E446-D1B4-4ADD-BC9E-A6D05A68F541}"/>
    <cellStyle name="Normal 4 7 3 2 2 6" xfId="13952" xr:uid="{57FFFDF5-F0ED-4873-B3C0-9C23ED89195F}"/>
    <cellStyle name="Normal 4 7 3 2 3" xfId="4352" xr:uid="{F2D3C5C8-BAE8-4D9C-8DFE-4C96ED79DDF2}"/>
    <cellStyle name="Normal 4 7 3 2 3 2" xfId="9124" xr:uid="{A49144D0-4FE4-49F0-A873-33B5C37A2C6A}"/>
    <cellStyle name="Normal 4 7 3 2 3 2 2" xfId="29167" xr:uid="{1A3937BD-0170-4894-8AD8-4C2E846B41A3}"/>
    <cellStyle name="Normal 4 7 3 2 3 2 3" xfId="19504" xr:uid="{174F01A6-25FE-4035-A4BF-51FD59274363}"/>
    <cellStyle name="Normal 4 7 3 2 3 3" xfId="11957" xr:uid="{8C135C48-1145-490B-B793-34B596722489}"/>
    <cellStyle name="Normal 4 7 3 2 3 3 2" xfId="22337" xr:uid="{4F9D8817-78BB-4B17-A34F-5D9FC35D447A}"/>
    <cellStyle name="Normal 4 7 3 2 3 4" xfId="25531" xr:uid="{DFC30A2A-229D-400B-B244-DFA9FC8D4734}"/>
    <cellStyle name="Normal 4 7 3 2 3 5" xfId="16671" xr:uid="{1C831B97-2D5D-4E91-86F5-9A9EEC6E1B8E}"/>
    <cellStyle name="Normal 4 7 3 2 4" xfId="6018" xr:uid="{8FFFC580-834C-44BE-8CD3-430B44793A15}"/>
    <cellStyle name="Normal 4 7 3 2 4 2" xfId="28636" xr:uid="{15FC67DB-08EC-4071-88B1-443275FF92F3}"/>
    <cellStyle name="Normal 4 7 3 2 4 3" xfId="15471" xr:uid="{F902FE6B-2ED5-47E7-91FE-6E0FF680D717}"/>
    <cellStyle name="Normal 4 7 3 2 5" xfId="7924" xr:uid="{D959163E-A8B4-47B6-96F1-4D896F486CB6}"/>
    <cellStyle name="Normal 4 7 3 2 5 2" xfId="18304" xr:uid="{0018F348-2C9B-41A8-A852-EE2BC648AA2E}"/>
    <cellStyle name="Normal 4 7 3 2 6" xfId="10757" xr:uid="{027BA73A-DF2F-4918-82A3-C0134AE5FF7B}"/>
    <cellStyle name="Normal 4 7 3 2 6 2" xfId="21137" xr:uid="{C64351CD-0232-4399-8F6D-BE020A06A669}"/>
    <cellStyle name="Normal 4 7 3 2 7" xfId="22933" xr:uid="{64832F62-A492-4AE4-BE82-8EFB4A39830D}"/>
    <cellStyle name="Normal 4 7 3 2 8" xfId="13264" xr:uid="{3905BF4B-7F26-4FB9-AD8A-D397C10486DE}"/>
    <cellStyle name="Normal 4 7 3 3" xfId="3386" xr:uid="{00000000-0005-0000-0000-0000A4060000}"/>
    <cellStyle name="Normal 4 7 3 3 2" xfId="4550" xr:uid="{1A165274-7D2D-4845-81C7-9F9CA3DCC295}"/>
    <cellStyle name="Normal 4 7 3 3 2 2" xfId="9322" xr:uid="{21017B07-9533-48F2-B76A-A9904B1E572D}"/>
    <cellStyle name="Normal 4 7 3 3 2 2 2" xfId="29297" xr:uid="{92DAF1EC-399A-4473-9A26-D4AD3C49A537}"/>
    <cellStyle name="Normal 4 7 3 3 2 2 3" xfId="19702" xr:uid="{E71B1D6B-637F-41AC-B085-44710507AB2C}"/>
    <cellStyle name="Normal 4 7 3 3 2 3" xfId="12155" xr:uid="{76545C79-C1E2-4205-AEB0-60C9055EB96D}"/>
    <cellStyle name="Normal 4 7 3 3 2 3 2" xfId="22535" xr:uid="{8252839B-50AF-4E47-B69C-62417D030820}"/>
    <cellStyle name="Normal 4 7 3 3 2 4" xfId="25615" xr:uid="{637A9F53-2129-4063-921B-5BD1687D5E8B}"/>
    <cellStyle name="Normal 4 7 3 3 2 5" xfId="16869" xr:uid="{2CBBAB85-9FF0-42EB-8DC7-FCAAD67F3D9B}"/>
    <cellStyle name="Normal 4 7 3 3 3" xfId="6444" xr:uid="{2559EC73-01AB-4BE6-A858-866E4A0C693F}"/>
    <cellStyle name="Normal 4 7 3 3 3 2" xfId="28120" xr:uid="{AB0AF7AD-5560-48ED-BBAE-26CC74CFAACA}"/>
    <cellStyle name="Normal 4 7 3 3 3 3" xfId="16013" xr:uid="{FB973B5B-099F-4680-AF5B-352F45B579C1}"/>
    <cellStyle name="Normal 4 7 3 3 4" xfId="8466" xr:uid="{367044B2-E779-46AB-A5B5-81DFF701B7A8}"/>
    <cellStyle name="Normal 4 7 3 3 4 2" xfId="18846" xr:uid="{D40E5ABF-24A8-4F3E-813F-4EA94B08E4CC}"/>
    <cellStyle name="Normal 4 7 3 3 5" xfId="11299" xr:uid="{B9B4D268-90DE-40C9-8B09-C131EF47E421}"/>
    <cellStyle name="Normal 4 7 3 3 5 2" xfId="21679" xr:uid="{8A80F0E3-ED14-4D82-8BC7-7D8F9EA01122}"/>
    <cellStyle name="Normal 4 7 3 3 6" xfId="24998" xr:uid="{7F6158B9-9876-495F-8DF5-4CACFE99AB03}"/>
    <cellStyle name="Normal 4 7 3 3 7" xfId="13953" xr:uid="{177470DF-4091-4B6E-B0A3-4B0D9B91F2E4}"/>
    <cellStyle name="Normal 4 7 3 4" xfId="3384" xr:uid="{00000000-0005-0000-0000-0000A5060000}"/>
    <cellStyle name="Normal 4 7 3 4 2" xfId="6442" xr:uid="{B57E6A99-9D37-46F1-86C4-1665A67C78CA}"/>
    <cellStyle name="Normal 4 7 3 4 2 2" xfId="27719" xr:uid="{35086D57-83FE-470F-9779-AD8EA3F5608F}"/>
    <cellStyle name="Normal 4 7 3 4 2 3" xfId="16011" xr:uid="{93D24E2A-F630-477B-9CF3-DB560698D985}"/>
    <cellStyle name="Normal 4 7 3 4 3" xfId="8464" xr:uid="{67BFA435-4966-48C1-9AEE-BE2730AED301}"/>
    <cellStyle name="Normal 4 7 3 4 3 2" xfId="18844" xr:uid="{C4D13922-CE08-4A44-A88F-FD569EC6A9B5}"/>
    <cellStyle name="Normal 4 7 3 4 4" xfId="11297" xr:uid="{BABB8930-1355-46D6-A763-80D50C44C383}"/>
    <cellStyle name="Normal 4 7 3 4 4 2" xfId="21677" xr:uid="{C907EC8E-8F9B-4F15-88B2-FD60624213FF}"/>
    <cellStyle name="Normal 4 7 3 4 5" xfId="24444" xr:uid="{C135DED2-7814-4405-B062-AEB9A2623711}"/>
    <cellStyle name="Normal 4 7 3 4 6" xfId="13951" xr:uid="{925FDADB-741E-453C-BDB1-A14A8AFBF160}"/>
    <cellStyle name="Normal 4 7 3 5" xfId="2625" xr:uid="{00000000-0005-0000-0000-0000A6060000}"/>
    <cellStyle name="Normal 4 7 3 5 2" xfId="5887" xr:uid="{467E7569-D1DD-41C7-8C42-647AD7DF3179}"/>
    <cellStyle name="Normal 4 7 3 5 2 2" xfId="26531" xr:uid="{76B339F9-1083-444A-9CBE-37140A9D40E6}"/>
    <cellStyle name="Normal 4 7 3 5 2 3" xfId="15297" xr:uid="{948ECB5D-E4FA-42A5-80B8-D9B79CF7CD33}"/>
    <cellStyle name="Normal 4 7 3 5 3" xfId="7750" xr:uid="{F56D7C1A-5CC2-4803-8EC0-F89C274DEF58}"/>
    <cellStyle name="Normal 4 7 3 5 3 2" xfId="18130" xr:uid="{84E8834E-20A7-46A3-9C3E-C6E062ED13C8}"/>
    <cellStyle name="Normal 4 7 3 5 4" xfId="10583" xr:uid="{C7D846FE-8615-42A3-BF1D-2893344EBB91}"/>
    <cellStyle name="Normal 4 7 3 5 4 2" xfId="20963" xr:uid="{BB17348A-AB35-40FE-B741-367C816F42E2}"/>
    <cellStyle name="Normal 4 7 3 5 5" xfId="24284" xr:uid="{F61C2860-C58E-46C6-8409-4FFC8CA3C0A9}"/>
    <cellStyle name="Normal 4 7 3 5 6" xfId="13013" xr:uid="{78609EAF-EFE9-4A1E-B1AE-DE10254DF8F3}"/>
    <cellStyle name="Normal 4 7 3 6" xfId="4201" xr:uid="{FB33D749-A623-47A1-A7DC-8EC67DD0405B}"/>
    <cellStyle name="Normal 4 7 3 6 2" xfId="8973" xr:uid="{FDA51955-8791-428A-8F87-6E902F65568A}"/>
    <cellStyle name="Normal 4 7 3 6 2 2" xfId="19353" xr:uid="{7140A27B-0B13-40A9-A699-67404A1F7F75}"/>
    <cellStyle name="Normal 4 7 3 6 3" xfId="11806" xr:uid="{02D7088C-C31C-4B88-947A-DDC072D56879}"/>
    <cellStyle name="Normal 4 7 3 6 3 2" xfId="22186" xr:uid="{1A8FAFBF-CC8B-4EA7-82A4-F2D76EBBB64A}"/>
    <cellStyle name="Normal 4 7 3 6 4" xfId="24265" xr:uid="{E02FEA3B-468A-40C0-BC2D-348E7AE01BFF}"/>
    <cellStyle name="Normal 4 7 3 6 5" xfId="16520" xr:uid="{B367F241-D9A8-4AB9-A5AD-1000D26A3B42}"/>
    <cellStyle name="Normal 4 7 3 7" xfId="5335" xr:uid="{58BE4E7E-F5FF-439E-978A-AF357221A2F9}"/>
    <cellStyle name="Normal 4 7 3 7 2" xfId="14633" xr:uid="{B160EAE7-2B0E-401E-8AC0-4034E825233C}"/>
    <cellStyle name="Normal 4 7 3 8" xfId="7086" xr:uid="{CECA2A84-0C2A-4E0E-BB1F-EE2345128D84}"/>
    <cellStyle name="Normal 4 7 3 8 2" xfId="17466" xr:uid="{DB124342-2633-4FBF-BD15-2D33BC0A29E7}"/>
    <cellStyle name="Normal 4 7 3 9" xfId="9919" xr:uid="{B588683A-1EF9-49B5-A3BD-82F505139439}"/>
    <cellStyle name="Normal 4 7 3 9 2" xfId="20299" xr:uid="{106BF3F6-63AD-4F0C-A036-62CAC7501F23}"/>
    <cellStyle name="Normal 4 7 4" xfId="1034" xr:uid="{00000000-0005-0000-0000-0000BC050000}"/>
    <cellStyle name="Normal 4 7 4 2" xfId="3387" xr:uid="{00000000-0005-0000-0000-0000A8060000}"/>
    <cellStyle name="Normal 4 7 4 2 2" xfId="6445" xr:uid="{FD891397-8334-4F44-B2C4-56922778E1F9}"/>
    <cellStyle name="Normal 4 7 4 2 2 2" xfId="27168" xr:uid="{14E18352-F4FB-4D06-92DF-366278A948F0}"/>
    <cellStyle name="Normal 4 7 4 2 2 3" xfId="16014" xr:uid="{A728E423-9CBE-452C-84D6-DA8535635E1E}"/>
    <cellStyle name="Normal 4 7 4 2 3" xfId="8467" xr:uid="{43FDE11D-6573-4D36-A25B-606951578EAB}"/>
    <cellStyle name="Normal 4 7 4 2 3 2" xfId="18847" xr:uid="{0E50BC27-C20A-4AAB-A0B7-C919FE3AE2BA}"/>
    <cellStyle name="Normal 4 7 4 2 4" xfId="11300" xr:uid="{5055A7E8-A0FC-4BD5-910C-28427D9345B0}"/>
    <cellStyle name="Normal 4 7 4 2 4 2" xfId="21680" xr:uid="{EB971B07-4D8E-4A44-B85D-AF9C7609AF55}"/>
    <cellStyle name="Normal 4 7 4 2 5" xfId="25509" xr:uid="{79801D7F-59F0-4C0B-93D3-156EC60B82D5}"/>
    <cellStyle name="Normal 4 7 4 2 6" xfId="13954" xr:uid="{966C5FA1-B594-4EED-9289-57738A45AFF7}"/>
    <cellStyle name="Normal 4 7 4 3" xfId="4350" xr:uid="{0171176F-39CE-44B5-A480-3D9153E12332}"/>
    <cellStyle name="Normal 4 7 4 3 2" xfId="9122" xr:uid="{FEE9070C-3614-4F3E-B87E-CC3269B95B6C}"/>
    <cellStyle name="Normal 4 7 4 3 2 2" xfId="29165" xr:uid="{CE131DC5-BF72-42BF-8EBE-38EB427C7BEC}"/>
    <cellStyle name="Normal 4 7 4 3 2 3" xfId="19502" xr:uid="{6C44936C-282E-4706-8A77-6721B9A79177}"/>
    <cellStyle name="Normal 4 7 4 3 3" xfId="11955" xr:uid="{04F42CBE-42E1-4190-BA4C-F8C08E80A45B}"/>
    <cellStyle name="Normal 4 7 4 3 3 2" xfId="22335" xr:uid="{B6D132A1-D984-4C1C-A3E6-2063CCE02F8C}"/>
    <cellStyle name="Normal 4 7 4 3 4" xfId="24655" xr:uid="{08338032-EEE5-4928-875B-7E0858B9F159}"/>
    <cellStyle name="Normal 4 7 4 3 5" xfId="16669" xr:uid="{B8B7285C-A24E-4A2C-A53B-D96F4C63D471}"/>
    <cellStyle name="Normal 4 7 4 4" xfId="5336" xr:uid="{B016F4A0-D05B-4FE3-B6DC-3B377F36D9D9}"/>
    <cellStyle name="Normal 4 7 4 4 2" xfId="27133" xr:uid="{AFBDEBCF-A32A-4D62-8D60-42CEC6EA2C9B}"/>
    <cellStyle name="Normal 4 7 4 4 3" xfId="14634" xr:uid="{B30A266E-ADB7-4B04-8ED4-270865894F7D}"/>
    <cellStyle name="Normal 4 7 4 5" xfId="7087" xr:uid="{8656F3D8-2A5D-4D5B-BBBC-E5464E3E3920}"/>
    <cellStyle name="Normal 4 7 4 5 2" xfId="17467" xr:uid="{71C7C10F-B6D6-4218-A674-F13DA0471321}"/>
    <cellStyle name="Normal 4 7 4 6" xfId="9920" xr:uid="{C4D45CEE-C45F-4FDB-A4B4-54CE41E6640E}"/>
    <cellStyle name="Normal 4 7 4 6 2" xfId="20300" xr:uid="{923A9ECC-B39B-42BE-AE4F-848FCB9F9C9A}"/>
    <cellStyle name="Normal 4 7 4 7" xfId="23634" xr:uid="{059C9136-819D-42E1-B24B-81E5236E9C4C}"/>
    <cellStyle name="Normal 4 7 4 8" xfId="13262" xr:uid="{78A61C52-0EB4-4A22-B21E-6AC973B0CB2B}"/>
    <cellStyle name="Normal 4 7 5" xfId="3388" xr:uid="{00000000-0005-0000-0000-0000A9060000}"/>
    <cellStyle name="Normal 4 7 5 2" xfId="4551" xr:uid="{1AC12079-FAAE-4952-8A63-9E520EA71BD6}"/>
    <cellStyle name="Normal 4 7 5 2 2" xfId="9323" xr:uid="{8F237C10-887B-406C-9296-1B65BC9ECACE}"/>
    <cellStyle name="Normal 4 7 5 2 2 2" xfId="29298" xr:uid="{2700BF11-F8F9-4C83-BEC9-DF9DEB27EE8A}"/>
    <cellStyle name="Normal 4 7 5 2 2 3" xfId="19703" xr:uid="{06CFF376-4B8A-4378-BD56-36D1F63F9218}"/>
    <cellStyle name="Normal 4 7 5 2 3" xfId="12156" xr:uid="{06B4C537-F745-4E19-B271-A79299626284}"/>
    <cellStyle name="Normal 4 7 5 2 3 2" xfId="22536" xr:uid="{CB6D4BA7-0D72-4DD1-948F-BC28E4DC62E2}"/>
    <cellStyle name="Normal 4 7 5 2 4" xfId="23503" xr:uid="{7A2135C5-4325-4B96-8CA5-4658F0B8CAE5}"/>
    <cellStyle name="Normal 4 7 5 2 5" xfId="16870" xr:uid="{91FEC4DC-D85D-4ECF-828A-109546493296}"/>
    <cellStyle name="Normal 4 7 5 3" xfId="6446" xr:uid="{1010A598-4F8B-4B42-BA60-88973C19D759}"/>
    <cellStyle name="Normal 4 7 5 3 2" xfId="28409" xr:uid="{EF52E748-5F8A-4362-9E35-4E655BE28529}"/>
    <cellStyle name="Normal 4 7 5 3 3" xfId="16015" xr:uid="{F7F982E8-3334-4350-9811-03001F6F76C9}"/>
    <cellStyle name="Normal 4 7 5 4" xfId="8468" xr:uid="{403FCCE6-6F4D-46CC-A7EA-58A68A8988A6}"/>
    <cellStyle name="Normal 4 7 5 4 2" xfId="18848" xr:uid="{6161F666-5627-4304-A235-3A091AE22388}"/>
    <cellStyle name="Normal 4 7 5 5" xfId="11301" xr:uid="{8B281023-1159-4147-AC5E-52CD14096041}"/>
    <cellStyle name="Normal 4 7 5 5 2" xfId="21681" xr:uid="{B0F7BB96-F83E-472F-AE1A-73C1FEE99CD3}"/>
    <cellStyle name="Normal 4 7 5 6" xfId="24108" xr:uid="{5B227303-F15B-4221-AD36-24A5A5068E25}"/>
    <cellStyle name="Normal 4 7 5 7" xfId="13955" xr:uid="{E48D1D16-C7EF-4283-9258-9D6B0B2DB5BE}"/>
    <cellStyle name="Normal 4 7 6" xfId="2944" xr:uid="{00000000-0005-0000-0000-0000AA060000}"/>
    <cellStyle name="Normal 4 7 6 2" xfId="6124" xr:uid="{F615DED7-A8A1-4773-8FB6-A8CFFB8A3E29}"/>
    <cellStyle name="Normal 4 7 6 2 2" xfId="26018" xr:uid="{EDD28773-EB40-43A0-81A7-D8703487BEFE}"/>
    <cellStyle name="Normal 4 7 6 2 3" xfId="15602" xr:uid="{2AE3843D-DAA7-4879-95D1-9719036EED47}"/>
    <cellStyle name="Normal 4 7 6 3" xfId="8055" xr:uid="{AC28A63F-6B80-4564-988E-C166759FBEA6}"/>
    <cellStyle name="Normal 4 7 6 3 2" xfId="18435" xr:uid="{F6019E17-2720-4A10-98D8-361802ADE904}"/>
    <cellStyle name="Normal 4 7 6 4" xfId="10888" xr:uid="{37A84365-2A49-43CC-A4F0-4B7CE36ADA6C}"/>
    <cellStyle name="Normal 4 7 6 4 2" xfId="21268" xr:uid="{B364E9EE-1067-4834-8492-3B98479CFE23}"/>
    <cellStyle name="Normal 4 7 6 5" xfId="23691" xr:uid="{8329929E-E0B0-43D4-A5B4-DF7C31A3F077}"/>
    <cellStyle name="Normal 4 7 6 6" xfId="13465" xr:uid="{32EC6C28-971A-4668-B6F6-4013290CF67E}"/>
    <cellStyle name="Normal 4 7 7" xfId="2462" xr:uid="{00000000-0005-0000-0000-0000AB060000}"/>
    <cellStyle name="Normal 4 7 7 2" xfId="5753" xr:uid="{1E182BFF-53A3-419D-8B78-9CF8C2552F20}"/>
    <cellStyle name="Normal 4 7 7 2 2" xfId="26645" xr:uid="{6DE66B16-01B0-4400-8558-9A854364871F}"/>
    <cellStyle name="Normal 4 7 7 2 3" xfId="15134" xr:uid="{189A590E-9E8B-4FAE-AB18-A6A3DF38D4D2}"/>
    <cellStyle name="Normal 4 7 7 3" xfId="7587" xr:uid="{9631383F-EA73-420F-9B7C-B7DBB081BD3F}"/>
    <cellStyle name="Normal 4 7 7 3 2" xfId="17967" xr:uid="{8DCEF87A-4EBB-4150-BA66-B616970B0F28}"/>
    <cellStyle name="Normal 4 7 7 4" xfId="10420" xr:uid="{E881F229-E8F5-431F-BF42-0D7520F8F52B}"/>
    <cellStyle name="Normal 4 7 7 4 2" xfId="20800" xr:uid="{50F9BEC4-804D-48B7-B495-FC7FF5063A4C}"/>
    <cellStyle name="Normal 4 7 7 5" xfId="25399" xr:uid="{182EF9FF-8287-4F59-9452-65A72BE06BC2}"/>
    <cellStyle name="Normal 4 7 7 6" xfId="12850" xr:uid="{8420457E-9B08-4741-8C26-390042569F50}"/>
    <cellStyle name="Normal 4 7 8" xfId="2216" xr:uid="{00000000-0005-0000-0000-00009A060000}"/>
    <cellStyle name="Normal 4 7 8 2" xfId="7343" xr:uid="{391F0690-FC1E-4043-AB5F-2D55CB99CFDE}"/>
    <cellStyle name="Normal 4 7 8 2 2" xfId="17723" xr:uid="{BB350AC2-7109-4CB0-B5D9-ACAF48401B53}"/>
    <cellStyle name="Normal 4 7 8 3" xfId="10176" xr:uid="{2D5AC400-5AEA-4B23-A763-438F939FC9C1}"/>
    <cellStyle name="Normal 4 7 8 3 2" xfId="20556" xr:uid="{DD553A7C-8908-4545-AB7B-0874A202CDF3}"/>
    <cellStyle name="Normal 4 7 8 4" xfId="25272" xr:uid="{44F47FBC-07A1-452C-B590-775A4DD7ECC2}"/>
    <cellStyle name="Normal 4 7 8 5" xfId="14890" xr:uid="{141A1A32-2580-4523-8911-D5D48711AF63}"/>
    <cellStyle name="Normal 4 7 9" xfId="3996" xr:uid="{F9366F69-AABF-49B2-ACE2-2A92D4BFADA6}"/>
    <cellStyle name="Normal 4 7 9 2" xfId="8820" xr:uid="{DF857D7A-A4BA-4849-BAA1-99D352DC3C25}"/>
    <cellStyle name="Normal 4 7 9 2 2" xfId="19200" xr:uid="{B4FDC014-8D46-424D-88C9-8795081D17FD}"/>
    <cellStyle name="Normal 4 7 9 3" xfId="11653" xr:uid="{0F212C51-7461-4ACB-946C-A88A76CA55D0}"/>
    <cellStyle name="Normal 4 7 9 3 2" xfId="22033" xr:uid="{42E3AB64-8C3D-4294-8A24-241D6B7BC120}"/>
    <cellStyle name="Normal 4 7 9 4" xfId="16367" xr:uid="{0F6DCDA7-6629-4A18-9260-323E0A63C54D}"/>
    <cellStyle name="Normal 4 8" xfId="1035" xr:uid="{00000000-0005-0000-0000-0000BD050000}"/>
    <cellStyle name="Normal 4 8 10" xfId="7088" xr:uid="{0E68DBD6-B580-4FB4-A252-D85A6822BE94}"/>
    <cellStyle name="Normal 4 8 10 2" xfId="17468" xr:uid="{8824C5FA-9947-42C6-AD38-C3E6D1739F48}"/>
    <cellStyle name="Normal 4 8 11" xfId="9921" xr:uid="{25430173-3613-4ECB-A55F-FC8C49491788}"/>
    <cellStyle name="Normal 4 8 11 2" xfId="20301" xr:uid="{4F67A3E3-6E0B-4957-8ABA-DD956505FBC6}"/>
    <cellStyle name="Normal 4 8 12" xfId="24987" xr:uid="{54460413-664E-4E30-BE9E-48C3BB321303}"/>
    <cellStyle name="Normal 4 8 13" xfId="12431" xr:uid="{ED88C738-33A7-448E-827E-42403932E6F6}"/>
    <cellStyle name="Normal 4 8 2" xfId="1036" xr:uid="{00000000-0005-0000-0000-0000BE050000}"/>
    <cellStyle name="Normal 4 8 2 10" xfId="9922" xr:uid="{52E3C84E-B966-45DB-8254-F2F7DEB13D1D}"/>
    <cellStyle name="Normal 4 8 2 10 2" xfId="20302" xr:uid="{DA8A5918-5FA1-481C-A682-EED4A60277A9}"/>
    <cellStyle name="Normal 4 8 2 11" xfId="23527" xr:uid="{4383186B-EFAA-4C26-B1E2-3524DDA7E32D}"/>
    <cellStyle name="Normal 4 8 2 12" xfId="12610" xr:uid="{E7A10BB2-5975-4E4F-9870-033EECFD50EB}"/>
    <cellStyle name="Normal 4 8 2 2" xfId="1037" xr:uid="{00000000-0005-0000-0000-0000BF050000}"/>
    <cellStyle name="Normal 4 8 2 2 2" xfId="3390" xr:uid="{00000000-0005-0000-0000-0000AF060000}"/>
    <cellStyle name="Normal 4 8 2 2 2 2" xfId="6448" xr:uid="{4D6A5572-506B-4738-A098-8740C14C0E42}"/>
    <cellStyle name="Normal 4 8 2 2 2 2 2" xfId="26341" xr:uid="{BE6B9EF0-AC47-43E0-B016-F13AEC884F0F}"/>
    <cellStyle name="Normal 4 8 2 2 2 2 3" xfId="27306" xr:uid="{4FDA63DE-1E05-4711-98A9-1322BB99A607}"/>
    <cellStyle name="Normal 4 8 2 2 2 2 4" xfId="16017" xr:uid="{0E300A29-A2B3-482C-8C33-AA1E0CFC7F2C}"/>
    <cellStyle name="Normal 4 8 2 2 2 3" xfId="8470" xr:uid="{C50F841F-A775-48C7-ACE5-816F7E765325}"/>
    <cellStyle name="Normal 4 8 2 2 2 3 2" xfId="28920" xr:uid="{75AF749C-2826-497C-A038-1E4DAFDDE239}"/>
    <cellStyle name="Normal 4 8 2 2 2 3 3" xfId="18850" xr:uid="{84CC2466-7A0F-4FCA-83BF-9B4FED299935}"/>
    <cellStyle name="Normal 4 8 2 2 2 4" xfId="11303" xr:uid="{57F4A539-C415-4349-B4C9-2DFEE462097F}"/>
    <cellStyle name="Normal 4 8 2 2 2 4 2" xfId="21683" xr:uid="{3CB5222B-EE71-4A68-BEA0-C37FFEDBD398}"/>
    <cellStyle name="Normal 4 8 2 2 2 5" xfId="23697" xr:uid="{94635B12-FD7A-43DA-BA4D-6DE95FA5EB48}"/>
    <cellStyle name="Normal 4 8 2 2 2 6" xfId="13957" xr:uid="{832892E7-520A-41C8-A90D-07BA918B1FCA}"/>
    <cellStyle name="Normal 4 8 2 2 3" xfId="4353" xr:uid="{46BF9421-B460-4CEA-AD65-4E77C63643CC}"/>
    <cellStyle name="Normal 4 8 2 2 3 2" xfId="9125" xr:uid="{A422A131-7302-48F1-AAE4-90C9AD87957D}"/>
    <cellStyle name="Normal 4 8 2 2 3 2 2" xfId="29168" xr:uid="{294C0ECC-CA0D-4F6F-AA64-9154E4DDEB0A}"/>
    <cellStyle name="Normal 4 8 2 2 3 2 3" xfId="19505" xr:uid="{5CBD84B9-7B0E-4182-A126-A387E0E76624}"/>
    <cellStyle name="Normal 4 8 2 2 3 3" xfId="11958" xr:uid="{416F40D4-C528-4670-9900-C208EDF59E30}"/>
    <cellStyle name="Normal 4 8 2 2 3 3 2" xfId="22338" xr:uid="{00B1E31D-A4A2-45C3-97CA-86A58ADD1BC7}"/>
    <cellStyle name="Normal 4 8 2 2 3 4" xfId="22787" xr:uid="{63212859-BC98-4112-8BEF-6665B53BAE35}"/>
    <cellStyle name="Normal 4 8 2 2 3 5" xfId="16672" xr:uid="{94F82AF7-9392-4E31-9F6B-45C925077D59}"/>
    <cellStyle name="Normal 4 8 2 2 4" xfId="5339" xr:uid="{92FF8351-AB21-49A2-B6A0-C694DF35FCDA}"/>
    <cellStyle name="Normal 4 8 2 2 4 2" xfId="25953" xr:uid="{528296E9-E0CB-4EED-8AF0-BCE95ED72426}"/>
    <cellStyle name="Normal 4 8 2 2 4 3" xfId="14637" xr:uid="{CC1D89E6-F4EC-493D-BBF1-726B013C8046}"/>
    <cellStyle name="Normal 4 8 2 2 5" xfId="7090" xr:uid="{AD482192-52D6-4C76-B092-4015CB6876A2}"/>
    <cellStyle name="Normal 4 8 2 2 5 2" xfId="17470" xr:uid="{1C37D1B3-5026-4F66-8A87-B397473DE93F}"/>
    <cellStyle name="Normal 4 8 2 2 6" xfId="9923" xr:uid="{A2453B6D-EC41-42EF-B276-E49878F827C4}"/>
    <cellStyle name="Normal 4 8 2 2 6 2" xfId="20303" xr:uid="{5C8DC2F1-B8E3-4264-9DDE-1DD6AC8F8A5B}"/>
    <cellStyle name="Normal 4 8 2 2 7" xfId="24320" xr:uid="{4FF295D4-2EB3-4F3B-AE7E-3BEF51C8677C}"/>
    <cellStyle name="Normal 4 8 2 2 8" xfId="13266" xr:uid="{703CF99C-4DA0-421C-A25E-CE4D036BF2A8}"/>
    <cellStyle name="Normal 4 8 2 3" xfId="3391" xr:uid="{00000000-0005-0000-0000-0000B0060000}"/>
    <cellStyle name="Normal 4 8 2 3 2" xfId="4552" xr:uid="{1141795F-4970-4282-A437-A02733F5A0F8}"/>
    <cellStyle name="Normal 4 8 2 3 2 2" xfId="9324" xr:uid="{3C873FE4-0564-472E-864B-1C6A151969B6}"/>
    <cellStyle name="Normal 4 8 2 3 2 2 2" xfId="29299" xr:uid="{3315FAAD-144E-47FC-9945-3BCA6AF2304B}"/>
    <cellStyle name="Normal 4 8 2 3 2 2 3" xfId="19704" xr:uid="{57807E75-751D-4D7B-8013-DC671C3CC680}"/>
    <cellStyle name="Normal 4 8 2 3 2 3" xfId="12157" xr:uid="{27D5F749-3BA6-490A-A6AD-92B708FF5813}"/>
    <cellStyle name="Normal 4 8 2 3 2 3 2" xfId="22537" xr:uid="{FC102CA3-67E6-4835-A3DD-21204F44984A}"/>
    <cellStyle name="Normal 4 8 2 3 2 4" xfId="25315" xr:uid="{FC3A0BE0-4424-4B73-A103-BF8D9D09AD60}"/>
    <cellStyle name="Normal 4 8 2 3 2 5" xfId="16871" xr:uid="{48C5E890-F0FD-4A21-8D49-3BAEEAF74020}"/>
    <cellStyle name="Normal 4 8 2 3 3" xfId="6449" xr:uid="{3F9E7AF4-5E8F-4C9A-8343-C812E4436998}"/>
    <cellStyle name="Normal 4 8 2 3 3 2" xfId="28108" xr:uid="{A7FDA864-715C-4377-B7BA-43426A29F161}"/>
    <cellStyle name="Normal 4 8 2 3 3 3" xfId="16018" xr:uid="{C7FF072F-0902-4DDE-B846-E24342A749C4}"/>
    <cellStyle name="Normal 4 8 2 3 4" xfId="8471" xr:uid="{624BB4C6-C480-4D43-97F1-5DFEECBF6BF4}"/>
    <cellStyle name="Normal 4 8 2 3 4 2" xfId="18851" xr:uid="{CEC1651B-32B1-48F6-8B75-3D5C40A6311C}"/>
    <cellStyle name="Normal 4 8 2 3 5" xfId="11304" xr:uid="{C29A85E2-83AC-4A09-9970-A5EF9DA94884}"/>
    <cellStyle name="Normal 4 8 2 3 5 2" xfId="21684" xr:uid="{90BCEC2C-9ECF-460A-A569-052CCF24F8D8}"/>
    <cellStyle name="Normal 4 8 2 3 6" xfId="24786" xr:uid="{45DFC502-CC72-4268-B85E-6082DD850264}"/>
    <cellStyle name="Normal 4 8 2 3 7" xfId="13958" xr:uid="{AC055922-E2CD-43CC-8BA4-98B09E42C8C5}"/>
    <cellStyle name="Normal 4 8 2 4" xfId="3389" xr:uid="{00000000-0005-0000-0000-0000B1060000}"/>
    <cellStyle name="Normal 4 8 2 4 2" xfId="6447" xr:uid="{3798026B-38A6-4296-9ECD-B3DA5FA7B80D}"/>
    <cellStyle name="Normal 4 8 2 4 2 2" xfId="25995" xr:uid="{91044338-5D8B-4A4B-9C80-234B5EA1807C}"/>
    <cellStyle name="Normal 4 8 2 4 2 3" xfId="16016" xr:uid="{063A03D4-A676-469E-9ECF-7E0F6126DC3F}"/>
    <cellStyle name="Normal 4 8 2 4 3" xfId="8469" xr:uid="{B1F73A7A-2F5F-42DA-92A2-5229B7FFD291}"/>
    <cellStyle name="Normal 4 8 2 4 3 2" xfId="18849" xr:uid="{143363F1-5603-4EB7-8625-8E08D1B72DD9}"/>
    <cellStyle name="Normal 4 8 2 4 4" xfId="11302" xr:uid="{90DE5F27-D816-42D1-A24E-02F4D294DDE5}"/>
    <cellStyle name="Normal 4 8 2 4 4 2" xfId="21682" xr:uid="{9CCE3B56-B7F9-4E72-89C8-B7103F3AD266}"/>
    <cellStyle name="Normal 4 8 2 4 5" xfId="25061" xr:uid="{F2EFB454-6840-45DD-94BD-C5FC99910EA0}"/>
    <cellStyle name="Normal 4 8 2 4 6" xfId="13956" xr:uid="{79473D91-F358-4B53-8DD7-29CC7AA308C5}"/>
    <cellStyle name="Normal 4 8 2 5" xfId="2608" xr:uid="{00000000-0005-0000-0000-0000B2060000}"/>
    <cellStyle name="Normal 4 8 2 5 2" xfId="5872" xr:uid="{1BB1FCFC-5CF7-4CCC-B2A9-1229C5DDA142}"/>
    <cellStyle name="Normal 4 8 2 5 2 2" xfId="28569" xr:uid="{A13AD14A-D3DB-4D74-9461-E29CCE6B6935}"/>
    <cellStyle name="Normal 4 8 2 5 2 3" xfId="15280" xr:uid="{2EDCE808-A8D3-4316-B2C5-26C904252B45}"/>
    <cellStyle name="Normal 4 8 2 5 3" xfId="7733" xr:uid="{06C16159-EB5D-4718-8E34-5371EEF470A2}"/>
    <cellStyle name="Normal 4 8 2 5 3 2" xfId="18113" xr:uid="{8B52E96D-4AC7-42B3-A93C-4CAC5AB92841}"/>
    <cellStyle name="Normal 4 8 2 5 4" xfId="10566" xr:uid="{D9501F38-DF9C-44F6-9B7D-6AF33241A956}"/>
    <cellStyle name="Normal 4 8 2 5 4 2" xfId="20946" xr:uid="{88CA89B8-1BFD-41F0-BA8A-B7A846B1A0B0}"/>
    <cellStyle name="Normal 4 8 2 5 5" xfId="24136" xr:uid="{3BC2C6F0-0BEF-47B1-B0E8-AC9481FCA77B}"/>
    <cellStyle name="Normal 4 8 2 5 6" xfId="12996" xr:uid="{47BAE656-EC9E-4146-85AB-F86AA13E01A0}"/>
    <cellStyle name="Normal 4 8 2 6" xfId="2376" xr:uid="{00000000-0005-0000-0000-0000AD060000}"/>
    <cellStyle name="Normal 4 8 2 6 2" xfId="7503" xr:uid="{DAC97AA2-E5A4-4EEA-B897-303CA1FB9CF7}"/>
    <cellStyle name="Normal 4 8 2 6 2 2" xfId="17883" xr:uid="{87971EE5-E131-4053-98C9-DDD212EC3D11}"/>
    <cellStyle name="Normal 4 8 2 6 3" xfId="10336" xr:uid="{9232C93A-DF49-480D-A771-BAE47882AFBC}"/>
    <cellStyle name="Normal 4 8 2 6 3 2" xfId="20716" xr:uid="{64F56D8A-D43E-4CA8-8BBD-0B5C4AFA41DF}"/>
    <cellStyle name="Normal 4 8 2 6 4" xfId="24629" xr:uid="{E1A84F69-C757-4E1B-9D93-15638EB0F0AF}"/>
    <cellStyle name="Normal 4 8 2 6 5" xfId="15050" xr:uid="{4D938FE7-CE85-494D-91B5-B40622B3C74F}"/>
    <cellStyle name="Normal 4 8 2 7" xfId="3941" xr:uid="{7A88FBDE-9507-4134-97EA-80923727E376}"/>
    <cellStyle name="Normal 4 8 2 7 2" xfId="8773" xr:uid="{B1FF5D05-9626-4E88-9E84-A7251C9F663E}"/>
    <cellStyle name="Normal 4 8 2 7 2 2" xfId="19153" xr:uid="{E2EF7EA5-A2CF-4CBD-8688-05541F82525E}"/>
    <cellStyle name="Normal 4 8 2 7 3" xfId="11606" xr:uid="{E0EC3274-30EB-451C-BDB3-A0323C2B11C6}"/>
    <cellStyle name="Normal 4 8 2 7 3 2" xfId="21986" xr:uid="{CF90CC8B-9D60-4ADF-B54C-454958AB6D34}"/>
    <cellStyle name="Normal 4 8 2 7 4" xfId="16320" xr:uid="{7CED60C4-3FFA-44FD-A30F-83EE1FEE1DBD}"/>
    <cellStyle name="Normal 4 8 2 8" xfId="5338" xr:uid="{902C0B0E-C4A0-4981-9707-DC0113C37539}"/>
    <cellStyle name="Normal 4 8 2 8 2" xfId="14636" xr:uid="{AA2E2A77-DEAA-4A1B-81C1-2BCA8305B4F0}"/>
    <cellStyle name="Normal 4 8 2 9" xfId="7089" xr:uid="{D0D07CCA-276A-41C2-9F72-54F476CDFE24}"/>
    <cellStyle name="Normal 4 8 2 9 2" xfId="17469" xr:uid="{A72D69C6-C74C-414E-A521-E425C04AD6D1}"/>
    <cellStyle name="Normal 4 8 3" xfId="1038" xr:uid="{00000000-0005-0000-0000-0000C0050000}"/>
    <cellStyle name="Normal 4 8 3 2" xfId="3392" xr:uid="{00000000-0005-0000-0000-0000B4060000}"/>
    <cellStyle name="Normal 4 8 3 2 2" xfId="6450" xr:uid="{6EFCB61C-7357-4684-9E3A-0FCD927DD456}"/>
    <cellStyle name="Normal 4 8 3 2 2 2" xfId="25797" xr:uid="{E04C89D1-BAA7-40C1-BC46-F7CE41911F85}"/>
    <cellStyle name="Normal 4 8 3 2 2 3" xfId="27956" xr:uid="{B28F36EE-3268-4C28-A6BC-D4ED592E6965}"/>
    <cellStyle name="Normal 4 8 3 2 2 4" xfId="16019" xr:uid="{0C7E26DA-2B7A-4895-B864-1CAB123016A7}"/>
    <cellStyle name="Normal 4 8 3 2 3" xfId="8472" xr:uid="{EED53452-5939-466E-8695-45E55BA1D2CB}"/>
    <cellStyle name="Normal 4 8 3 2 3 2" xfId="28921" xr:uid="{4FAD5E52-B238-484A-8AD5-4926695E24BF}"/>
    <cellStyle name="Normal 4 8 3 2 3 3" xfId="18852" xr:uid="{B5B0DCE4-48DA-480E-A1E0-3D2A91C35A32}"/>
    <cellStyle name="Normal 4 8 3 2 4" xfId="11305" xr:uid="{77082873-FC23-4D52-84B3-16E16D740661}"/>
    <cellStyle name="Normal 4 8 3 2 4 2" xfId="21685" xr:uid="{745341AC-5B45-4254-8AEA-490B25F78984}"/>
    <cellStyle name="Normal 4 8 3 2 5" xfId="22825" xr:uid="{A5AF6C31-5CE8-481B-BABC-0C7C8CD0A23A}"/>
    <cellStyle name="Normal 4 8 3 2 6" xfId="13959" xr:uid="{A33A0049-D6F8-4E3C-8917-26F7161B722D}"/>
    <cellStyle name="Normal 4 8 3 3" xfId="2801" xr:uid="{00000000-0005-0000-0000-0000B5060000}"/>
    <cellStyle name="Normal 4 8 3 3 2" xfId="6019" xr:uid="{A69378F3-7126-43E8-957C-AEF3A8217A72}"/>
    <cellStyle name="Normal 4 8 3 3 2 2" xfId="26563" xr:uid="{9920AF1B-1502-4153-86EE-9E491C23E980}"/>
    <cellStyle name="Normal 4 8 3 3 2 3" xfId="15472" xr:uid="{B1567AF6-EF33-4AB9-8B8F-63FE914A07E5}"/>
    <cellStyle name="Normal 4 8 3 3 3" xfId="7925" xr:uid="{2D1BB9FA-4D4A-4C54-898F-B770F4965FBD}"/>
    <cellStyle name="Normal 4 8 3 3 3 2" xfId="18305" xr:uid="{FE3FC21E-E23C-4118-ABE2-1A66E94B9357}"/>
    <cellStyle name="Normal 4 8 3 3 4" xfId="10758" xr:uid="{E2F9B43E-0A02-4C38-BA5D-ECC510BC70E6}"/>
    <cellStyle name="Normal 4 8 3 3 4 2" xfId="21138" xr:uid="{5EEA83E8-121B-42E9-94D0-B744FCB7C7D5}"/>
    <cellStyle name="Normal 4 8 3 3 5" xfId="23604" xr:uid="{6470B5F1-FD1F-4995-8318-8EC822E2DD3C}"/>
    <cellStyle name="Normal 4 8 3 3 6" xfId="13265" xr:uid="{29FB101E-D901-48D2-BE02-0A0BDDC9A648}"/>
    <cellStyle name="Normal 4 8 3 4" xfId="4202" xr:uid="{5FFDCD3D-191C-4816-9CA7-FB6D45A05F99}"/>
    <cellStyle name="Normal 4 8 3 4 2" xfId="8974" xr:uid="{070C8C1D-8AEF-46BE-8C98-0091E8D5CB10}"/>
    <cellStyle name="Normal 4 8 3 4 2 2" xfId="29056" xr:uid="{4C8275A9-C16B-4EC9-9863-FF7A8CDDDD99}"/>
    <cellStyle name="Normal 4 8 3 4 2 3" xfId="19354" xr:uid="{893AE50F-8DCF-4C57-B16A-FE83FE00F9A5}"/>
    <cellStyle name="Normal 4 8 3 4 3" xfId="11807" xr:uid="{32AC2F98-E71F-4095-BAC4-574F9FAC974E}"/>
    <cellStyle name="Normal 4 8 3 4 3 2" xfId="22187" xr:uid="{5716DFA4-B51D-4F99-95E7-5C279343345C}"/>
    <cellStyle name="Normal 4 8 3 4 4" xfId="24358" xr:uid="{1F3D2E20-3A87-41F9-AEEC-5C3F44D9E70F}"/>
    <cellStyle name="Normal 4 8 3 4 5" xfId="16521" xr:uid="{329DE75E-7547-4F7D-A283-DE84FDC4B800}"/>
    <cellStyle name="Normal 4 8 3 5" xfId="5340" xr:uid="{59B8A850-AE58-4417-9B79-645D1117C3F9}"/>
    <cellStyle name="Normal 4 8 3 5 2" xfId="27585" xr:uid="{47C431D5-BF21-485E-B445-D73E7C5FF7F3}"/>
    <cellStyle name="Normal 4 8 3 5 3" xfId="14638" xr:uid="{A085ECE6-AAED-4853-AA6D-E6CE7606978A}"/>
    <cellStyle name="Normal 4 8 3 6" xfId="7091" xr:uid="{BF5B1421-7114-4C59-84E6-FF22BF14D01C}"/>
    <cellStyle name="Normal 4 8 3 6 2" xfId="17471" xr:uid="{50F66810-BC52-4D59-B3A9-CBD2F562B7C1}"/>
    <cellStyle name="Normal 4 8 3 7" xfId="9924" xr:uid="{E1E5A673-FD43-4767-9671-202BFC3237CE}"/>
    <cellStyle name="Normal 4 8 3 7 2" xfId="20304" xr:uid="{ABB182C6-5691-4072-A342-0FE314AA56DD}"/>
    <cellStyle name="Normal 4 8 3 8" xfId="23361" xr:uid="{DA7BCDF4-2302-49E7-AFEC-1183D2581450}"/>
    <cellStyle name="Normal 4 8 3 9" xfId="12768" xr:uid="{66A1D130-8853-47BE-9E8F-EB39290D0E65}"/>
    <cellStyle name="Normal 4 8 4" xfId="1039" xr:uid="{00000000-0005-0000-0000-0000C1050000}"/>
    <cellStyle name="Normal 4 8 4 2" xfId="4553" xr:uid="{4A53458D-E17E-4BB7-9B78-E41E6108CD46}"/>
    <cellStyle name="Normal 4 8 4 2 2" xfId="9325" xr:uid="{DC6DF52B-15E0-407A-8FD8-91CCFA995276}"/>
    <cellStyle name="Normal 4 8 4 2 2 2" xfId="29300" xr:uid="{22CBBC2C-6EB7-4F8D-9BF3-8C6A7E2E0971}"/>
    <cellStyle name="Normal 4 8 4 2 2 3" xfId="19705" xr:uid="{BBE92403-9659-4990-9EB1-3C980877811E}"/>
    <cellStyle name="Normal 4 8 4 2 3" xfId="12158" xr:uid="{EC1E7D03-E6CD-4B6A-A889-E82AA6D291E8}"/>
    <cellStyle name="Normal 4 8 4 2 3 2" xfId="22538" xr:uid="{0FEE8662-2D8F-4A33-AB47-1B88ED44E02E}"/>
    <cellStyle name="Normal 4 8 4 2 4" xfId="25728" xr:uid="{B29B947F-BF6C-4162-9758-A19DE764DCC0}"/>
    <cellStyle name="Normal 4 8 4 2 5" xfId="16872" xr:uid="{BAE9BF8E-D4C8-44F9-A359-3FCB88ADBC3D}"/>
    <cellStyle name="Normal 4 8 4 3" xfId="5341" xr:uid="{2F7E15B8-6D4F-40EF-A62B-5AC6AB5CE46A}"/>
    <cellStyle name="Normal 4 8 4 3 2" xfId="27513" xr:uid="{E12BE31D-F7D8-41F8-B8F2-FF5737E4F9B6}"/>
    <cellStyle name="Normal 4 8 4 3 3" xfId="14639" xr:uid="{BAC52ED1-B28A-4108-B645-8BADC5ECED70}"/>
    <cellStyle name="Normal 4 8 4 4" xfId="7092" xr:uid="{64C2FEF8-951F-4D16-A7AE-2EC7C1FFFCB3}"/>
    <cellStyle name="Normal 4 8 4 4 2" xfId="17472" xr:uid="{9704C883-5736-4EA5-8187-F66451D5E9A7}"/>
    <cellStyle name="Normal 4 8 4 5" xfId="9925" xr:uid="{2D7F1617-CC5B-43FE-8F93-D0245C9DAE4E}"/>
    <cellStyle name="Normal 4 8 4 5 2" xfId="20305" xr:uid="{64309F65-88F7-4EF9-A4EE-6046D6192837}"/>
    <cellStyle name="Normal 4 8 4 6" xfId="24596" xr:uid="{FAFE0EDA-07F8-4FE7-9744-558229B9E9CF}"/>
    <cellStyle name="Normal 4 8 4 7" xfId="13960" xr:uid="{98860BFA-E002-4D04-B6BC-10368C072A02}"/>
    <cellStyle name="Normal 4 8 5" xfId="2945" xr:uid="{00000000-0005-0000-0000-0000B7060000}"/>
    <cellStyle name="Normal 4 8 5 2" xfId="6125" xr:uid="{3A90E411-B0E1-4D1D-8CBF-0FA213C408C9}"/>
    <cellStyle name="Normal 4 8 5 2 2" xfId="22888" xr:uid="{323BCB07-E0C4-4324-9387-BB441B091CBA}"/>
    <cellStyle name="Normal 4 8 5 2 3" xfId="27021" xr:uid="{0ADDFC1F-FD80-4CB0-9417-459BB5DA67EE}"/>
    <cellStyle name="Normal 4 8 5 2 4" xfId="15603" xr:uid="{2EE76BEA-D134-4681-ABFD-D9E13ED59382}"/>
    <cellStyle name="Normal 4 8 5 3" xfId="8056" xr:uid="{49F03E7D-F8CF-4539-A4E2-8D4E390C1C2C}"/>
    <cellStyle name="Normal 4 8 5 3 2" xfId="28758" xr:uid="{1F490A06-3F6F-4F75-AAFD-3FC8E68046D8}"/>
    <cellStyle name="Normal 4 8 5 3 3" xfId="18436" xr:uid="{663CB6D6-FD8C-425B-A1B7-45FBFF432DCC}"/>
    <cellStyle name="Normal 4 8 5 4" xfId="10889" xr:uid="{420CEDED-F913-4CED-A0A6-C8812B15D841}"/>
    <cellStyle name="Normal 4 8 5 4 2" xfId="21269" xr:uid="{7E3BF973-9134-4A00-9B1A-BA0C7D081897}"/>
    <cellStyle name="Normal 4 8 5 5" xfId="24124" xr:uid="{393509DD-5235-442B-A267-5E4D400C7C73}"/>
    <cellStyle name="Normal 4 8 5 6" xfId="13466" xr:uid="{982210BB-347A-4FD7-B053-F2B565925200}"/>
    <cellStyle name="Normal 4 8 6" xfId="2445" xr:uid="{00000000-0005-0000-0000-0000B8060000}"/>
    <cellStyle name="Normal 4 8 6 2" xfId="5739" xr:uid="{4D6A6D2A-C857-4FFE-A450-2E160D6EF7CD}"/>
    <cellStyle name="Normal 4 8 6 2 2" xfId="27101" xr:uid="{DEFD9B35-CA72-4AED-BB02-EB6A90E849D3}"/>
    <cellStyle name="Normal 4 8 6 2 3" xfId="15117" xr:uid="{D47C087F-8414-4BDA-B2D0-6329B80D357B}"/>
    <cellStyle name="Normal 4 8 6 3" xfId="7570" xr:uid="{AF799A62-90A1-4278-8CAC-411CABE1649B}"/>
    <cellStyle name="Normal 4 8 6 3 2" xfId="17950" xr:uid="{692457AA-E4A8-4130-B954-A586181B5B49}"/>
    <cellStyle name="Normal 4 8 6 4" xfId="10403" xr:uid="{04E2B5B6-D284-4423-9A0A-6EE8830E5E22}"/>
    <cellStyle name="Normal 4 8 6 4 2" xfId="20783" xr:uid="{DF578FD9-7125-4605-9C27-85F372D05A66}"/>
    <cellStyle name="Normal 4 8 6 5" xfId="22695" xr:uid="{729EE0F8-E1C5-4C04-8DF5-244E9ACA131C}"/>
    <cellStyle name="Normal 4 8 6 6" xfId="12833" xr:uid="{BC199602-588A-4E28-A840-5C19D5FBD532}"/>
    <cellStyle name="Normal 4 8 7" xfId="2199" xr:uid="{00000000-0005-0000-0000-0000AC060000}"/>
    <cellStyle name="Normal 4 8 7 2" xfId="7326" xr:uid="{6DC10D9B-AD30-4AFE-B5AB-C9BDDADD2450}"/>
    <cellStyle name="Normal 4 8 7 2 2" xfId="17706" xr:uid="{3688C2AB-DAA0-4D32-9B01-3A58F0803499}"/>
    <cellStyle name="Normal 4 8 7 3" xfId="10159" xr:uid="{2145218E-5174-4AB5-9392-445EA353E7DE}"/>
    <cellStyle name="Normal 4 8 7 3 2" xfId="20539" xr:uid="{D4414ED4-57FB-4635-A875-1F72F8E92A7F}"/>
    <cellStyle name="Normal 4 8 7 4" xfId="25046" xr:uid="{7AFBC9C0-08AB-470D-B140-140688BC0FD1}"/>
    <cellStyle name="Normal 4 8 7 5" xfId="14873" xr:uid="{F24D1869-95EF-4B26-9CB9-D07A8B793B64}"/>
    <cellStyle name="Normal 4 8 8" xfId="3997" xr:uid="{281ACFA1-D698-4080-8D6B-0AF4D83A6F8E}"/>
    <cellStyle name="Normal 4 8 8 2" xfId="8821" xr:uid="{CFB66AB3-D734-4A79-A87B-9A2EFF98D5E4}"/>
    <cellStyle name="Normal 4 8 8 2 2" xfId="19201" xr:uid="{E19055ED-866D-4B93-91A7-6B9EFA80B315}"/>
    <cellStyle name="Normal 4 8 8 3" xfId="11654" xr:uid="{639A8475-980A-43F0-953D-AA1C4BC8A225}"/>
    <cellStyle name="Normal 4 8 8 3 2" xfId="22034" xr:uid="{238B5422-CD6E-4709-A692-929601A47CEA}"/>
    <cellStyle name="Normal 4 8 8 4" xfId="16368" xr:uid="{EED70B44-2A93-4B41-9D5A-91AD6D5EE158}"/>
    <cellStyle name="Normal 4 8 9" xfId="5337" xr:uid="{AEAD4F3A-23BD-4982-A966-DE7F04C30F37}"/>
    <cellStyle name="Normal 4 8 9 2" xfId="14635" xr:uid="{88B9D1B0-17D6-4FD9-BC3D-D627679CD327}"/>
    <cellStyle name="Normal 4 9" xfId="1040" xr:uid="{00000000-0005-0000-0000-0000C2050000}"/>
    <cellStyle name="Normal 4 9 10" xfId="7093" xr:uid="{FED65E8B-9E0C-4993-9D9D-09C6A5CCBF77}"/>
    <cellStyle name="Normal 4 9 10 2" xfId="17473" xr:uid="{85C94C34-2764-4D4A-A55A-3CC3B94E06B0}"/>
    <cellStyle name="Normal 4 9 11" xfId="9926" xr:uid="{8592E14F-7933-451D-9CE9-B4860A2D52B7}"/>
    <cellStyle name="Normal 4 9 11 2" xfId="20306" xr:uid="{02417B0E-5595-45E5-90CB-41EC334685D5}"/>
    <cellStyle name="Normal 4 9 12" xfId="23728" xr:uid="{BD948A75-B0F9-44FF-BBAB-26E8C81CCBE0}"/>
    <cellStyle name="Normal 4 9 13" xfId="12493" xr:uid="{CD8A0886-089C-446A-8DE1-556D66857C2D}"/>
    <cellStyle name="Normal 4 9 2" xfId="1041" xr:uid="{00000000-0005-0000-0000-0000C3050000}"/>
    <cellStyle name="Normal 4 9 2 10" xfId="9927" xr:uid="{28370A61-F559-432A-B25C-14DD633AD195}"/>
    <cellStyle name="Normal 4 9 2 10 2" xfId="20307" xr:uid="{201A2F93-DAA0-4A27-BF79-B00C29977018}"/>
    <cellStyle name="Normal 4 9 2 11" xfId="22762" xr:uid="{0087A8B8-93CC-4BFE-AA5E-D6C7D2CA9A00}"/>
    <cellStyle name="Normal 4 9 2 12" xfId="12611" xr:uid="{74C7346E-50B0-47C0-BB11-55DFB2707C47}"/>
    <cellStyle name="Normal 4 9 2 2" xfId="1042" xr:uid="{00000000-0005-0000-0000-0000C4050000}"/>
    <cellStyle name="Normal 4 9 2 2 2" xfId="3394" xr:uid="{00000000-0005-0000-0000-0000BC060000}"/>
    <cellStyle name="Normal 4 9 2 2 2 2" xfId="6452" xr:uid="{11E9BE83-9BEF-456C-844D-D31925E7C983}"/>
    <cellStyle name="Normal 4 9 2 2 2 2 2" xfId="28693" xr:uid="{B7AD161C-F341-4DA4-8DE4-27608ACA660B}"/>
    <cellStyle name="Normal 4 9 2 2 2 2 3" xfId="28198" xr:uid="{38F0B293-0D62-432D-9C4F-EE43645FC28D}"/>
    <cellStyle name="Normal 4 9 2 2 2 2 4" xfId="16021" xr:uid="{8BDDD3B4-B9A2-45C7-AF12-56D5B99F1810}"/>
    <cellStyle name="Normal 4 9 2 2 2 3" xfId="8474" xr:uid="{9038C36F-0961-43F9-92E9-2FBEC2FD15A9}"/>
    <cellStyle name="Normal 4 9 2 2 2 3 2" xfId="28922" xr:uid="{F7762159-4A43-4FD5-B9A3-4DD12BD141F2}"/>
    <cellStyle name="Normal 4 9 2 2 2 3 3" xfId="18854" xr:uid="{917F8D4E-1CFD-4DAC-815C-226344EE8AAB}"/>
    <cellStyle name="Normal 4 9 2 2 2 4" xfId="11307" xr:uid="{FF99C08E-2FD0-44B9-A815-374563E54528}"/>
    <cellStyle name="Normal 4 9 2 2 2 4 2" xfId="21687" xr:uid="{59C14F52-2CDE-44D9-B32A-5AD6C2967E44}"/>
    <cellStyle name="Normal 4 9 2 2 2 5" xfId="24385" xr:uid="{3C35500F-A6B9-49B4-BB95-075B0AEC0C74}"/>
    <cellStyle name="Normal 4 9 2 2 2 6" xfId="13962" xr:uid="{EAE0E571-E60D-47E1-93EB-992FA5AF217A}"/>
    <cellStyle name="Normal 4 9 2 2 3" xfId="4354" xr:uid="{B7CECDB9-48DC-4889-B3EF-7E0171FF32B0}"/>
    <cellStyle name="Normal 4 9 2 2 3 2" xfId="9126" xr:uid="{B287CC7E-81A6-4F37-95CD-77D3B7A9D44B}"/>
    <cellStyle name="Normal 4 9 2 2 3 2 2" xfId="29169" xr:uid="{01E746A7-4123-43E0-AB3E-B028EF387EB6}"/>
    <cellStyle name="Normal 4 9 2 2 3 2 3" xfId="19506" xr:uid="{39187655-B24B-4182-BDE2-038D1B8846B2}"/>
    <cellStyle name="Normal 4 9 2 2 3 3" xfId="11959" xr:uid="{8211DA65-4B71-4084-AF16-B8C6040CE355}"/>
    <cellStyle name="Normal 4 9 2 2 3 3 2" xfId="22339" xr:uid="{8A3F3DA4-464D-44A0-BF17-399DABF26D3E}"/>
    <cellStyle name="Normal 4 9 2 2 3 4" xfId="24745" xr:uid="{53C96F65-A9A7-47BE-804A-52A54B7CBC06}"/>
    <cellStyle name="Normal 4 9 2 2 3 5" xfId="16673" xr:uid="{AEF97B57-EBB3-40C7-A330-5F1D3B247A08}"/>
    <cellStyle name="Normal 4 9 2 2 4" xfId="5344" xr:uid="{96342CCA-55A5-47D1-A797-2C36D42FFB2A}"/>
    <cellStyle name="Normal 4 9 2 2 4 2" xfId="27026" xr:uid="{DBE57265-6D69-4443-95A6-FC9DC1A9B761}"/>
    <cellStyle name="Normal 4 9 2 2 4 3" xfId="14642" xr:uid="{8C4ADD13-00FC-4CC3-AD26-03FC256F0E18}"/>
    <cellStyle name="Normal 4 9 2 2 5" xfId="7095" xr:uid="{3C1AF9BA-F553-4120-B127-A4197615CA77}"/>
    <cellStyle name="Normal 4 9 2 2 5 2" xfId="17475" xr:uid="{632F33F2-D68C-4055-927E-790550974824}"/>
    <cellStyle name="Normal 4 9 2 2 6" xfId="9928" xr:uid="{2C8C1A72-261D-44D7-96A5-2516D17DBD05}"/>
    <cellStyle name="Normal 4 9 2 2 6 2" xfId="20308" xr:uid="{79CDB092-0135-4613-B647-132677FBB4DC}"/>
    <cellStyle name="Normal 4 9 2 2 7" xfId="23125" xr:uid="{723A8EC1-6226-49C0-95A1-E85A20D6241E}"/>
    <cellStyle name="Normal 4 9 2 2 8" xfId="13268" xr:uid="{1C00D6FC-68F7-4724-A70D-4669B52F1AA0}"/>
    <cellStyle name="Normal 4 9 2 3" xfId="3395" xr:uid="{00000000-0005-0000-0000-0000BD060000}"/>
    <cellStyle name="Normal 4 9 2 3 2" xfId="4554" xr:uid="{429A3C00-EA96-4A8D-852C-E18122DA3BFC}"/>
    <cellStyle name="Normal 4 9 2 3 2 2" xfId="9326" xr:uid="{078A8D01-3A66-4BF7-A0C3-9EA9566C4FBA}"/>
    <cellStyle name="Normal 4 9 2 3 2 2 2" xfId="29301" xr:uid="{81E919EC-171F-4337-8F54-BAF4FAA1875E}"/>
    <cellStyle name="Normal 4 9 2 3 2 2 3" xfId="19706" xr:uid="{AEF3400C-B76F-41BC-A7D4-E6ACE6A7356F}"/>
    <cellStyle name="Normal 4 9 2 3 2 3" xfId="12159" xr:uid="{3A9B6F7D-697F-4A82-94EE-0008EAD9B053}"/>
    <cellStyle name="Normal 4 9 2 3 2 3 2" xfId="22539" xr:uid="{EF7F18C2-0586-4A8A-BEE2-3AFDB87ABC8E}"/>
    <cellStyle name="Normal 4 9 2 3 2 4" xfId="24301" xr:uid="{281778F3-8B05-4B77-B5C9-E8664219A3E7}"/>
    <cellStyle name="Normal 4 9 2 3 2 5" xfId="16873" xr:uid="{26292AE9-A676-4867-8354-8FDF65FF8704}"/>
    <cellStyle name="Normal 4 9 2 3 3" xfId="6453" xr:uid="{E0E8314D-1134-4E1C-B19E-01A0BC6639B8}"/>
    <cellStyle name="Normal 4 9 2 3 3 2" xfId="26875" xr:uid="{54796271-879F-4167-BA9B-BD66C88C0419}"/>
    <cellStyle name="Normal 4 9 2 3 3 3" xfId="16022" xr:uid="{51271DC9-1A29-44F5-97D7-BCACACE46210}"/>
    <cellStyle name="Normal 4 9 2 3 4" xfId="8475" xr:uid="{AB9A5261-844D-4CD8-A4BA-30EAD92011D8}"/>
    <cellStyle name="Normal 4 9 2 3 4 2" xfId="18855" xr:uid="{AD961A38-47B8-4F6B-937B-81803D0557EA}"/>
    <cellStyle name="Normal 4 9 2 3 5" xfId="11308" xr:uid="{B27C72B8-AD1B-44BC-BDD7-12ADA905F9B6}"/>
    <cellStyle name="Normal 4 9 2 3 5 2" xfId="21688" xr:uid="{B3F3CBB2-6F69-4275-AAFA-CB8D22E05A51}"/>
    <cellStyle name="Normal 4 9 2 3 6" xfId="23989" xr:uid="{EE707BDF-7721-4690-8488-D9E5F4960A9C}"/>
    <cellStyle name="Normal 4 9 2 3 7" xfId="13963" xr:uid="{425ACECC-3E0F-46C2-8378-FFD904F5B98A}"/>
    <cellStyle name="Normal 4 9 2 4" xfId="3393" xr:uid="{00000000-0005-0000-0000-0000BE060000}"/>
    <cellStyle name="Normal 4 9 2 4 2" xfId="6451" xr:uid="{E9DBFBC1-94F8-4265-B53D-C168DE8425DE}"/>
    <cellStyle name="Normal 4 9 2 4 2 2" xfId="27635" xr:uid="{D134B4F9-958C-4105-8EB7-56E094FF549D}"/>
    <cellStyle name="Normal 4 9 2 4 2 3" xfId="16020" xr:uid="{CD533D81-4227-4367-AD8A-972D87E4277A}"/>
    <cellStyle name="Normal 4 9 2 4 3" xfId="8473" xr:uid="{3F24AFFD-A75E-450C-A9EF-92566A7C3F04}"/>
    <cellStyle name="Normal 4 9 2 4 3 2" xfId="18853" xr:uid="{558DB0AB-D2E0-4ADC-8A48-18296A3BBF68}"/>
    <cellStyle name="Normal 4 9 2 4 4" xfId="11306" xr:uid="{1A76F0A1-8D28-4290-8946-F2B4A37D6264}"/>
    <cellStyle name="Normal 4 9 2 4 4 2" xfId="21686" xr:uid="{8B7841B6-B6A5-43C6-9864-9348B6A6EB0E}"/>
    <cellStyle name="Normal 4 9 2 4 5" xfId="25329" xr:uid="{7C7C8256-B9E5-4613-B263-AB4056C9349D}"/>
    <cellStyle name="Normal 4 9 2 4 6" xfId="13961" xr:uid="{FF2032C4-8BF9-4137-BD49-7B217EF6F85A}"/>
    <cellStyle name="Normal 4 9 2 5" xfId="2656" xr:uid="{00000000-0005-0000-0000-0000BF060000}"/>
    <cellStyle name="Normal 4 9 2 5 2" xfId="5916" xr:uid="{41952D99-ABDB-4293-834B-F38C838B1168}"/>
    <cellStyle name="Normal 4 9 2 5 2 2" xfId="27667" xr:uid="{B83C8430-3C67-4460-8840-7F0BDA03DB8B}"/>
    <cellStyle name="Normal 4 9 2 5 2 3" xfId="15328" xr:uid="{BC35F09B-CE5B-4916-9597-B10216CAA486}"/>
    <cellStyle name="Normal 4 9 2 5 3" xfId="7781" xr:uid="{9DD94790-E2C5-4C61-9D03-570B091E3C4D}"/>
    <cellStyle name="Normal 4 9 2 5 3 2" xfId="18161" xr:uid="{0ABF3531-97C8-4476-9FAD-A96156326B2F}"/>
    <cellStyle name="Normal 4 9 2 5 4" xfId="10614" xr:uid="{8C1CF07B-3467-4C48-912E-2E1C444A4F06}"/>
    <cellStyle name="Normal 4 9 2 5 4 2" xfId="20994" xr:uid="{252AC7F1-0AB2-4B98-9212-B2CC72E9BB0C}"/>
    <cellStyle name="Normal 4 9 2 5 5" xfId="24389" xr:uid="{531B2959-78A0-4777-AF18-50FB596D273D}"/>
    <cellStyle name="Normal 4 9 2 5 6" xfId="13058" xr:uid="{1A269D4F-B737-489D-B7A7-D1D28B78EA22}"/>
    <cellStyle name="Normal 4 9 2 6" xfId="2377" xr:uid="{00000000-0005-0000-0000-0000BA060000}"/>
    <cellStyle name="Normal 4 9 2 6 2" xfId="7504" xr:uid="{D6504F32-9E30-4636-8E43-11D3A1544429}"/>
    <cellStyle name="Normal 4 9 2 6 2 2" xfId="17884" xr:uid="{0A365267-F0E1-4CB9-8305-0282D4AD3D06}"/>
    <cellStyle name="Normal 4 9 2 6 3" xfId="10337" xr:uid="{E4B342D6-E1E6-4E71-B82A-B35FC665DD40}"/>
    <cellStyle name="Normal 4 9 2 6 3 2" xfId="20717" xr:uid="{6073AC3D-C593-4C95-970E-A50E189650EC}"/>
    <cellStyle name="Normal 4 9 2 6 4" xfId="24542" xr:uid="{215AFCB9-7E53-4A64-A0F6-85835A7537F7}"/>
    <cellStyle name="Normal 4 9 2 6 5" xfId="15051" xr:uid="{99D15716-0A26-4820-A1B9-0E615D69DB7C}"/>
    <cellStyle name="Normal 4 9 2 7" xfId="3954" xr:uid="{5662DC37-F90E-41B1-8934-44962F194A3A}"/>
    <cellStyle name="Normal 4 9 2 7 2" xfId="8786" xr:uid="{7D06C3E6-4AF0-4B89-8901-A8CEEF48497E}"/>
    <cellStyle name="Normal 4 9 2 7 2 2" xfId="19166" xr:uid="{D8782B79-623B-4E23-BD16-08969CEE0135}"/>
    <cellStyle name="Normal 4 9 2 7 3" xfId="11619" xr:uid="{24202C2E-E9BC-4B30-A123-54FB0FE2BA5B}"/>
    <cellStyle name="Normal 4 9 2 7 3 2" xfId="21999" xr:uid="{6B243055-76E8-4D7F-93D0-717A0B52A8C3}"/>
    <cellStyle name="Normal 4 9 2 7 4" xfId="16333" xr:uid="{D16B8EEB-DBF4-45EA-8E00-E56CA3FA07FB}"/>
    <cellStyle name="Normal 4 9 2 8" xfId="5343" xr:uid="{FA09D750-66D3-46F2-AA20-E5C5C6D5A7A2}"/>
    <cellStyle name="Normal 4 9 2 8 2" xfId="14641" xr:uid="{EB460EF6-969D-48F3-9585-CD572D0075A6}"/>
    <cellStyle name="Normal 4 9 2 9" xfId="7094" xr:uid="{7A8048F7-241E-4979-B207-70F8C28C3BBA}"/>
    <cellStyle name="Normal 4 9 2 9 2" xfId="17474" xr:uid="{9DD638C0-C0F0-4C0A-A277-0655FAB0BB6A}"/>
    <cellStyle name="Normal 4 9 3" xfId="1043" xr:uid="{00000000-0005-0000-0000-0000C5050000}"/>
    <cellStyle name="Normal 4 9 3 2" xfId="3396" xr:uid="{00000000-0005-0000-0000-0000C1060000}"/>
    <cellStyle name="Normal 4 9 3 2 2" xfId="6454" xr:uid="{EC58CF77-95B6-42C0-8B6D-E6C38386E713}"/>
    <cellStyle name="Normal 4 9 3 2 2 2" xfId="23774" xr:uid="{DC92D57D-5795-4BFD-B9C6-40860AECCF78}"/>
    <cellStyle name="Normal 4 9 3 2 2 3" xfId="27658" xr:uid="{BD270951-A7CB-4512-B042-ED92B3AF51B0}"/>
    <cellStyle name="Normal 4 9 3 2 2 4" xfId="16023" xr:uid="{F7DFEFAD-B8A4-4014-A965-79AC03EE98CA}"/>
    <cellStyle name="Normal 4 9 3 2 3" xfId="8476" xr:uid="{D017D5D2-9F67-46D6-9C65-8D3ADB37B85E}"/>
    <cellStyle name="Normal 4 9 3 2 3 2" xfId="28923" xr:uid="{3CE00559-6AD8-4A77-8FD5-69456922A500}"/>
    <cellStyle name="Normal 4 9 3 2 3 3" xfId="18856" xr:uid="{127CBB48-2A01-470A-BD74-3890FD0642C8}"/>
    <cellStyle name="Normal 4 9 3 2 4" xfId="11309" xr:uid="{72168985-3B71-4213-80CA-7C09896A4598}"/>
    <cellStyle name="Normal 4 9 3 2 4 2" xfId="21689" xr:uid="{BD9DCD0E-2F77-44EF-97C0-5BB4BFF291DF}"/>
    <cellStyle name="Normal 4 9 3 2 5" xfId="24905" xr:uid="{9BFE87F1-B694-4E99-B970-076C7ACAE04A}"/>
    <cellStyle name="Normal 4 9 3 2 6" xfId="13964" xr:uid="{BCF44529-9CE9-460D-B060-C9F0FB761974}"/>
    <cellStyle name="Normal 4 9 3 3" xfId="2802" xr:uid="{00000000-0005-0000-0000-0000C2060000}"/>
    <cellStyle name="Normal 4 9 3 3 2" xfId="6020" xr:uid="{9EDD67D1-5C2C-41FB-8DB5-F20ED392B8C6}"/>
    <cellStyle name="Normal 4 9 3 3 2 2" xfId="26494" xr:uid="{D2B1457E-7C6D-43FE-97D1-D741065D3543}"/>
    <cellStyle name="Normal 4 9 3 3 2 3" xfId="15473" xr:uid="{4C1DDB65-F2A6-453B-9303-D769A622CC45}"/>
    <cellStyle name="Normal 4 9 3 3 3" xfId="7926" xr:uid="{C4B41890-42D4-4559-BB21-ACCE2AE869DB}"/>
    <cellStyle name="Normal 4 9 3 3 3 2" xfId="18306" xr:uid="{3A0D7D73-2444-4B2D-AE17-EAC42634EFA4}"/>
    <cellStyle name="Normal 4 9 3 3 4" xfId="10759" xr:uid="{CFAD69D5-A814-46DE-87BE-BF954F5E5BF9}"/>
    <cellStyle name="Normal 4 9 3 3 4 2" xfId="21139" xr:uid="{EBAEB439-29CF-471F-B1AE-7CBD9143C4D3}"/>
    <cellStyle name="Normal 4 9 3 3 5" xfId="23429" xr:uid="{5E6BB81F-081E-4ACD-B0C1-13DEA25765B8}"/>
    <cellStyle name="Normal 4 9 3 3 6" xfId="13267" xr:uid="{17F04C83-C241-4809-AF38-EF377A2E1468}"/>
    <cellStyle name="Normal 4 9 3 4" xfId="4203" xr:uid="{59B0931E-45F8-4742-866F-5C5AC23997A1}"/>
    <cellStyle name="Normal 4 9 3 4 2" xfId="8975" xr:uid="{154E08C5-8FF7-48F4-B67A-35F5CAF52B32}"/>
    <cellStyle name="Normal 4 9 3 4 2 2" xfId="29057" xr:uid="{039F68C9-4D7A-420B-A116-ED61329DE099}"/>
    <cellStyle name="Normal 4 9 3 4 2 3" xfId="19355" xr:uid="{75FD03FC-72A0-4F5E-A0CA-5FE0B27F42F2}"/>
    <cellStyle name="Normal 4 9 3 4 3" xfId="11808" xr:uid="{B23AF0B9-02E9-4983-96E2-542D5F5C0818}"/>
    <cellStyle name="Normal 4 9 3 4 3 2" xfId="22188" xr:uid="{B783A89E-86D7-4233-B590-0C0232E081AF}"/>
    <cellStyle name="Normal 4 9 3 4 4" xfId="24447" xr:uid="{ECE1713B-6C36-4DD6-816C-09DF059B87B7}"/>
    <cellStyle name="Normal 4 9 3 4 5" xfId="16522" xr:uid="{D0E91311-55B1-4F1E-B6D0-1D0E1521AF8F}"/>
    <cellStyle name="Normal 4 9 3 5" xfId="5345" xr:uid="{B95C7F4B-9A71-4AEC-BF82-3710F3D2C35B}"/>
    <cellStyle name="Normal 4 9 3 5 2" xfId="26032" xr:uid="{D5C88AE1-B3BD-4C8F-BA05-C1B0AB621E4B}"/>
    <cellStyle name="Normal 4 9 3 5 3" xfId="14643" xr:uid="{946793D5-930B-438A-BA01-92F106EAA79C}"/>
    <cellStyle name="Normal 4 9 3 6" xfId="7096" xr:uid="{45A6AE62-1A27-4679-9355-C7565243CC36}"/>
    <cellStyle name="Normal 4 9 3 6 2" xfId="17476" xr:uid="{5E875325-DDEF-43E5-88B0-36663A002E3A}"/>
    <cellStyle name="Normal 4 9 3 7" xfId="9929" xr:uid="{438C59F0-280F-4A01-B1FA-B98BB434E128}"/>
    <cellStyle name="Normal 4 9 3 7 2" xfId="20309" xr:uid="{9760F551-7F49-4B66-9392-BC4ED1C07275}"/>
    <cellStyle name="Normal 4 9 3 8" xfId="24809" xr:uid="{06BCB86A-1997-4F11-B114-820C012B0138}"/>
    <cellStyle name="Normal 4 9 3 9" xfId="12769" xr:uid="{4234F2F0-DD76-48C3-858A-37108DC7FF33}"/>
    <cellStyle name="Normal 4 9 4" xfId="1044" xr:uid="{00000000-0005-0000-0000-0000C6050000}"/>
    <cellStyle name="Normal 4 9 4 2" xfId="4555" xr:uid="{B60F7FE0-303D-4809-9FF9-BA03D1C69B44}"/>
    <cellStyle name="Normal 4 9 4 2 2" xfId="9327" xr:uid="{D898483C-C1B9-4E7F-8610-5E7B7DD99729}"/>
    <cellStyle name="Normal 4 9 4 2 2 2" xfId="29302" xr:uid="{411B5B70-8F18-4E55-B496-BE944566B165}"/>
    <cellStyle name="Normal 4 9 4 2 2 3" xfId="19707" xr:uid="{091F6D37-CB88-4DE7-8317-5909FD2E580A}"/>
    <cellStyle name="Normal 4 9 4 2 3" xfId="12160" xr:uid="{BB3FE38A-1F1B-4F3D-B629-ADA754C185CC}"/>
    <cellStyle name="Normal 4 9 4 2 3 2" xfId="22540" xr:uid="{5FFEF487-F08A-48EB-A592-4927EE828390}"/>
    <cellStyle name="Normal 4 9 4 2 4" xfId="24396" xr:uid="{BAB0A28D-4E99-4B0E-BBA3-3FA6958A4ED7}"/>
    <cellStyle name="Normal 4 9 4 2 5" xfId="16874" xr:uid="{15504F81-1EA2-4C0E-B012-16BAE8A59B70}"/>
    <cellStyle name="Normal 4 9 4 3" xfId="5346" xr:uid="{0E040CF3-0042-422A-BA5E-6AAA80545842}"/>
    <cellStyle name="Normal 4 9 4 3 2" xfId="26419" xr:uid="{9737F622-9F4D-4215-9D5E-4603C76300E2}"/>
    <cellStyle name="Normal 4 9 4 3 3" xfId="14644" xr:uid="{1605F229-F8A2-4434-9B75-426B7260F6B9}"/>
    <cellStyle name="Normal 4 9 4 4" xfId="7097" xr:uid="{154A79A8-E326-4846-BD3C-FCF566EEFF09}"/>
    <cellStyle name="Normal 4 9 4 4 2" xfId="17477" xr:uid="{48CE7B65-0A47-49AA-A0FB-D19A0D3D9D98}"/>
    <cellStyle name="Normal 4 9 4 5" xfId="9930" xr:uid="{E883B33E-6308-4FF6-9680-F215C520DFC2}"/>
    <cellStyle name="Normal 4 9 4 5 2" xfId="20310" xr:uid="{5F0F5074-2CF6-416D-BFD7-6299FC13A09D}"/>
    <cellStyle name="Normal 4 9 4 6" xfId="25405" xr:uid="{BA7D3C25-E40B-4434-A1BB-73C9F27BBACC}"/>
    <cellStyle name="Normal 4 9 4 7" xfId="13965" xr:uid="{CE3262C7-FE81-4080-A643-90F204935236}"/>
    <cellStyle name="Normal 4 9 5" xfId="2946" xr:uid="{00000000-0005-0000-0000-0000C4060000}"/>
    <cellStyle name="Normal 4 9 5 2" xfId="6126" xr:uid="{8FE178C2-CBA3-433F-A7C2-84FC619F5B81}"/>
    <cellStyle name="Normal 4 9 5 2 2" xfId="24056" xr:uid="{4E4E5A2D-359D-46B2-A19E-DBF03D5EF5F9}"/>
    <cellStyle name="Normal 4 9 5 2 3" xfId="27543" xr:uid="{C39916A2-C003-4C43-9C9A-9AC63521D991}"/>
    <cellStyle name="Normal 4 9 5 2 4" xfId="15604" xr:uid="{4543F762-D666-4FA6-ABE4-C9631A5B5E34}"/>
    <cellStyle name="Normal 4 9 5 3" xfId="8057" xr:uid="{DE5353BF-C4EC-4276-9C20-3C9D1B71ABCA}"/>
    <cellStyle name="Normal 4 9 5 3 2" xfId="28759" xr:uid="{BC05135D-49F9-4C43-8779-B049198642E6}"/>
    <cellStyle name="Normal 4 9 5 3 3" xfId="18437" xr:uid="{AD4191F7-A8FF-4446-ABBC-0AF88631DCE5}"/>
    <cellStyle name="Normal 4 9 5 4" xfId="10890" xr:uid="{FA8A25CE-B31C-43F8-A59B-36EA28645A33}"/>
    <cellStyle name="Normal 4 9 5 4 2" xfId="21270" xr:uid="{4927AD9C-0BD5-4299-BC43-309E2FA370C1}"/>
    <cellStyle name="Normal 4 9 5 5" xfId="23971" xr:uid="{34073EE8-2408-4029-BCA1-F24C370C643F}"/>
    <cellStyle name="Normal 4 9 5 6" xfId="13467" xr:uid="{AC7DC948-1164-4B8F-BA4C-16C1F6D5BBCA}"/>
    <cellStyle name="Normal 4 9 6" xfId="2505" xr:uid="{00000000-0005-0000-0000-0000C5060000}"/>
    <cellStyle name="Normal 4 9 6 2" xfId="5785" xr:uid="{C5DB1F4C-84E0-4922-9AF3-EB13B41C9A24}"/>
    <cellStyle name="Normal 4 9 6 2 2" xfId="27872" xr:uid="{87BC2480-2AB3-4E58-946B-68C1A6688A73}"/>
    <cellStyle name="Normal 4 9 6 2 3" xfId="15177" xr:uid="{6429479B-48DE-4743-A1AE-AE3E25563ABC}"/>
    <cellStyle name="Normal 4 9 6 3" xfId="7630" xr:uid="{DC26186C-24BB-4851-B8BA-E951777B6486}"/>
    <cellStyle name="Normal 4 9 6 3 2" xfId="18010" xr:uid="{8D143DA6-04AA-4573-A04D-157B4DFCECA0}"/>
    <cellStyle name="Normal 4 9 6 4" xfId="10463" xr:uid="{6E09233B-E859-4C16-B2F7-186BEBD86034}"/>
    <cellStyle name="Normal 4 9 6 4 2" xfId="20843" xr:uid="{B2EBD67C-2D94-4BBC-9EC9-755791AC361C}"/>
    <cellStyle name="Normal 4 9 6 5" xfId="23170" xr:uid="{F03EBC55-AE1F-42DF-AB33-8551F9067632}"/>
    <cellStyle name="Normal 4 9 6 6" xfId="12893" xr:uid="{3021E087-4766-4419-B53E-DFF3977350AA}"/>
    <cellStyle name="Normal 4 9 7" xfId="2261" xr:uid="{00000000-0005-0000-0000-0000B9060000}"/>
    <cellStyle name="Normal 4 9 7 2" xfId="7388" xr:uid="{32C9A824-0488-4806-8D99-CFC51AABAF81}"/>
    <cellStyle name="Normal 4 9 7 2 2" xfId="17768" xr:uid="{DA96CD8A-5157-4F8F-9A9C-59010E38E781}"/>
    <cellStyle name="Normal 4 9 7 3" xfId="10221" xr:uid="{DC37B7A9-8333-428A-AFF8-B24F26B0F802}"/>
    <cellStyle name="Normal 4 9 7 3 2" xfId="20601" xr:uid="{09BA70BB-9E2F-4C92-BDE6-A2D55D353E26}"/>
    <cellStyle name="Normal 4 9 7 4" xfId="24844" xr:uid="{4CB515D3-9236-4373-A92A-18A2F5F6E62F}"/>
    <cellStyle name="Normal 4 9 7 5" xfId="14935" xr:uid="{A33D728C-722B-4236-A9CF-7BF81F686EC4}"/>
    <cellStyle name="Normal 4 9 8" xfId="3998" xr:uid="{FB00525F-F625-4EBD-91ED-9DCBAED536F6}"/>
    <cellStyle name="Normal 4 9 8 2" xfId="8822" xr:uid="{18EB733E-EE76-4921-A96E-C69C33C3D8B9}"/>
    <cellStyle name="Normal 4 9 8 2 2" xfId="19202" xr:uid="{30B088D8-493E-4B50-8AE3-E18AEF7C462B}"/>
    <cellStyle name="Normal 4 9 8 3" xfId="11655" xr:uid="{85D8D720-9657-4EE8-BBCD-0244CF3EF351}"/>
    <cellStyle name="Normal 4 9 8 3 2" xfId="22035" xr:uid="{0A524794-595E-421E-98C3-5BD4E863566A}"/>
    <cellStyle name="Normal 4 9 8 4" xfId="16369" xr:uid="{C46AB949-0015-4839-8683-C34DB6ABA655}"/>
    <cellStyle name="Normal 4 9 9" xfId="5342" xr:uid="{9F32A828-194D-41BB-86AC-BC1E9E4BD583}"/>
    <cellStyle name="Normal 4 9 9 2" xfId="14640"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3" xr:uid="{54CDD460-EA0A-4C9F-A2E9-D83616F70B34}"/>
    <cellStyle name="Normal 5 2 2 3 3 2 3 2 2 3" xfId="22974" xr:uid="{4F628876-254C-42A5-A33A-0B9E9D415554}"/>
    <cellStyle name="Normal 5 2 2 3 3 2 3 2 3" xfId="1057" xr:uid="{00000000-0005-0000-0000-0000D3050000}"/>
    <cellStyle name="Normal 5 2 2 3 3 2 3 2 3 2" xfId="1993" xr:uid="{00000000-0005-0000-0000-0000D4050000}"/>
    <cellStyle name="Normal 5 2 2 3 3 2 3 2 3 3" xfId="3717" xr:uid="{00000000-0005-0000-0000-000040050000}"/>
    <cellStyle name="Normal 5 2 2 3 3 2 3 2 3 3 2" xfId="4691" xr:uid="{51905AF2-C163-47F0-8B1F-2980361FD244}"/>
    <cellStyle name="Normal 5 2 2 3 3 2 3 2 3 3 3" xfId="30242" xr:uid="{CA1835E3-D7CA-494D-AA80-1B1149D5AFB8}"/>
    <cellStyle name="Normal 5 2 2 3 3 2 3 2 3 3 3 2" xfId="31385" xr:uid="{887E578E-D69D-402D-8C71-0EB314923E1C}"/>
    <cellStyle name="Normal 5 2 2 3 3 2 3 2 3 3 4" xfId="31582" xr:uid="{92D8B8E4-BB12-424E-9790-D21F8131DC73}"/>
    <cellStyle name="Normal 5 2 2 3 3 2 3 2 4" xfId="25787" xr:uid="{1D08EFFC-DA7F-41BE-978E-EC07123E36B4}"/>
    <cellStyle name="Normal 5 2 2 3 3 2 3 3" xfId="1058" xr:uid="{00000000-0005-0000-0000-0000D5050000}"/>
    <cellStyle name="Normal 5 2 2 3 3 2 3 4" xfId="2948" xr:uid="{00000000-0005-0000-0000-0000D2060000}"/>
    <cellStyle name="Normal 5 2 2 3 3 2 3 4 2" xfId="31296" xr:uid="{78CA0B19-A34B-4E31-AA24-2A14D9E7C4D2}"/>
    <cellStyle name="Normal 5 2 2 3 3 2 3 5" xfId="2101" xr:uid="{00000000-0005-0000-0000-000062020000}"/>
    <cellStyle name="Normal 5 2 2 3 3 2 3 5 2" xfId="4645" xr:uid="{DCF2241D-14ED-485A-9D65-B2AB943923E7}"/>
    <cellStyle name="Normal 5 2 2 3 3 2 3 5 3" xfId="30182" xr:uid="{A412684C-6109-4521-B609-EE02EEB536F2}"/>
    <cellStyle name="Normal 5 2 2 3 3 2 3 5 3 2" xfId="31326" xr:uid="{B0044842-2681-4637-80B7-F8CD98CD6A4C}"/>
    <cellStyle name="Normal 5 2 2 3 3 2 3 5 4" xfId="31522" xr:uid="{F88276D7-3241-416D-82B9-264DD5195C56}"/>
    <cellStyle name="Normal 5 2 2 3 3 2 3 6" xfId="4000" xr:uid="{F1B4F0B9-FD33-4680-A501-B9D0765C51F9}"/>
    <cellStyle name="Normal 5 2 2 3 3 2 3 6 2" xfId="4695" xr:uid="{87C651C8-4B39-4467-81FB-F4E1577DF4A5}"/>
    <cellStyle name="Normal 5 2 2 3 3 2 3 6 3" xfId="30303" xr:uid="{20D658DA-AA9C-4B8A-88DB-4A53FA3E1566}"/>
    <cellStyle name="Normal 5 2 2 3 3 2 3 6 3 2" xfId="31446" xr:uid="{8335C654-6A5B-43B0-9BF5-99B5E4D6EAF0}"/>
    <cellStyle name="Normal 5 2 2 3 3 2 3 6 4" xfId="31643" xr:uid="{648E6EA8-0CB8-4625-96BD-1713085C6150}"/>
    <cellStyle name="Normal 5 2 2 3 3 2 3 7" xfId="30124" xr:uid="{DAC80EA3-45F7-49F1-A349-239CC3856162}"/>
    <cellStyle name="Normal 5 2 2 3 3 2 3 7 2" xfId="30486" xr:uid="{207BB286-D44A-4530-97B5-78C32E75393D}"/>
    <cellStyle name="Normal 5 2 2 3 3 2 4" xfId="1059" xr:uid="{00000000-0005-0000-0000-0000D6050000}"/>
    <cellStyle name="Normal 5 2 2 3 3 2 4 2" xfId="2947" xr:uid="{00000000-0005-0000-0000-0000D3060000}"/>
    <cellStyle name="Normal 5 2 2 3 3 2 4 3" xfId="25592" xr:uid="{5B9280FC-9264-4B15-A200-680DEEC4D82C}"/>
    <cellStyle name="Normal 5 2 2 3 3 2 4 3 2" xfId="29624" xr:uid="{10ECCC93-74F9-4A09-802F-48DA5B303C31}"/>
    <cellStyle name="Normal 5 2 2 3 3 2 4 3 3" xfId="29600" xr:uid="{C8E61550-9BF6-4809-AD63-521FABB334AF}"/>
    <cellStyle name="Normal 5 2 2 3 3 2 4 3 3 2" xfId="29644" xr:uid="{CBBE4A4C-8051-48A5-A221-A862F98BE9FB}"/>
    <cellStyle name="Normal 5 2 2 3 3 2 4 3 3 3" xfId="30386" xr:uid="{869F3D5D-AE97-4CC5-B41A-A19DC4D969BE}"/>
    <cellStyle name="Normal 5 2 2 3 3 2 4 3 3 4" xfId="30373" xr:uid="{5CC7FCC2-30E8-4DE4-8C04-E4F3FF779ED6}"/>
    <cellStyle name="Normal 5 2 2 3 3 2 4 3 3 4 2" xfId="31712" xr:uid="{97349D98-A108-4282-8CFA-A793557F04C8}"/>
    <cellStyle name="Normal 5 2 2 3 3 2 4 3 4" xfId="30356" xr:uid="{1C60EA9A-684E-4679-89C8-749CEAB253C5}"/>
    <cellStyle name="Normal 5 2 2 3 3 2 4 3 4 2" xfId="31698" xr:uid="{AD204089-4C71-4050-991D-38E2B324F7EB}"/>
    <cellStyle name="Normal 5 2 2 3 3 2 5" xfId="2100" xr:uid="{00000000-0005-0000-0000-000060020000}"/>
    <cellStyle name="Normal 5 2 2 3 3 2 5 2" xfId="4664" xr:uid="{456E6ACB-B92B-4E09-90D7-9887AC9A6356}"/>
    <cellStyle name="Normal 5 2 2 3 3 2 5 3" xfId="30181" xr:uid="{949196C8-26F0-48F8-A360-5C93471FB753}"/>
    <cellStyle name="Normal 5 2 2 3 3 2 5 3 2" xfId="31325" xr:uid="{1776B697-3D7A-44A6-8CF4-26DCA157D5FD}"/>
    <cellStyle name="Normal 5 2 2 3 3 2 5 4" xfId="31521" xr:uid="{BEF860A1-5D07-4575-A886-606466C1C1D9}"/>
    <cellStyle name="Normal 5 2 2 3 3 2 6" xfId="3999" xr:uid="{A738EDEF-3EA0-4135-885D-6506E619A596}"/>
    <cellStyle name="Normal 5 2 2 3 3 2 6 2" xfId="4814" xr:uid="{54779593-FE24-451B-9985-E9D706451F82}"/>
    <cellStyle name="Normal 5 2 2 3 3 2 6 3" xfId="30302" xr:uid="{6891DA91-5722-4BAC-8C6B-FDD9DC564F07}"/>
    <cellStyle name="Normal 5 2 2 3 3 2 6 3 2" xfId="31445" xr:uid="{6A366D88-F890-46E2-BB04-E1D17258EF3B}"/>
    <cellStyle name="Normal 5 2 2 3 3 2 6 4" xfId="31642" xr:uid="{06A84B95-836D-4AEB-8DAA-809DFA91FB68}"/>
    <cellStyle name="Normal 5 2 2 3 3 2 7" xfId="30123" xr:uid="{16F6B502-50DE-40DF-90B1-0876CC1A1C94}"/>
    <cellStyle name="Normal 5 2 2 3 3 2 7 2" xfId="30485" xr:uid="{32F471BB-0723-4682-B1A0-F64159294218}"/>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4" xr:uid="{00000000-0005-0000-0000-0000DC050000}"/>
    <cellStyle name="Normal 5 2 2 3 3 4 2 2 2 2 2" xfId="30090" xr:uid="{2B878A51-CD5F-4DE5-B930-3F48D284360B}"/>
    <cellStyle name="Normal 5 2 2 3 3 4 2 2 2 3" xfId="3718" xr:uid="{00000000-0005-0000-0000-000047050000}"/>
    <cellStyle name="Normal 5 2 2 3 3 4 2 2 2 3 2" xfId="4815" xr:uid="{A9DAC7E2-553D-4565-B80F-940B97A51BE8}"/>
    <cellStyle name="Normal 5 2 2 3 3 4 2 2 2 3 3" xfId="30243" xr:uid="{BA581B0B-DADD-427E-9227-F1A4995BB8C9}"/>
    <cellStyle name="Normal 5 2 2 3 3 4 2 2 2 3 3 2" xfId="31386" xr:uid="{D3E5510B-31A3-4A73-B547-9B3F2D2B326B}"/>
    <cellStyle name="Normal 5 2 2 3 3 4 2 2 2 3 4" xfId="31583" xr:uid="{21BABE29-A0ED-45DF-9708-DEE6E0C6E1A6}"/>
    <cellStyle name="Normal 5 2 2 3 3 4 2 2 2 4" xfId="25782" xr:uid="{36E75808-49D3-4D14-9DA6-61DB80D655FD}"/>
    <cellStyle name="Normal 5 2 2 3 3 4 2 2 3" xfId="1995" xr:uid="{00000000-0005-0000-0000-0000DD050000}"/>
    <cellStyle name="Normal 5 2 2 3 3 4 2 2 4" xfId="23413" xr:uid="{BA854DC5-60A5-4E12-82F7-BBD7FC263D3A}"/>
    <cellStyle name="Normal 5 2 2 3 3 4 2 3" xfId="1065" xr:uid="{00000000-0005-0000-0000-0000DE050000}"/>
    <cellStyle name="Normal 5 2 2 3 3 4 2 3 2" xfId="1066" xr:uid="{00000000-0005-0000-0000-0000DF050000}"/>
    <cellStyle name="Normal 5 2 2 3 3 4 2 3 2 2" xfId="25814" xr:uid="{0AE676AB-4C86-4CA3-9C45-55D8413D79AD}"/>
    <cellStyle name="Normal 5 2 2 3 3 4 2 3 2 3" xfId="23196" xr:uid="{A05CFCBC-1C32-439E-B3B0-8BBB5EA27847}"/>
    <cellStyle name="Normal 5 2 2 3 3 4 2 3 3" xfId="1067" xr:uid="{00000000-0005-0000-0000-0000E0050000}"/>
    <cellStyle name="Normal 5 2 2 3 3 4 2 3 3 2" xfId="24261" xr:uid="{4E635149-A9CA-4E61-A008-49F6F6E6E5A8}"/>
    <cellStyle name="Normal 5 2 2 3 3 4 2 3 3 3" xfId="24682" xr:uid="{F7A47AF9-6E5B-4813-8096-B603E3BB974D}"/>
    <cellStyle name="Normal 5 2 2 3 3 4 2 3 4" xfId="2103" xr:uid="{00000000-0005-0000-0000-000068020000}"/>
    <cellStyle name="Normal 5 2 2 3 3 4 2 3 4 2" xfId="4708" xr:uid="{B07E0505-B8A6-484D-AAA8-0C41974ED4F4}"/>
    <cellStyle name="Normal 5 2 2 3 3 4 2 3 4 3" xfId="30184" xr:uid="{9A0870E9-F2F2-44FB-8B46-C48A4968FEEF}"/>
    <cellStyle name="Normal 5 2 2 3 3 4 2 3 4 3 2" xfId="31328" xr:uid="{CF04E88C-F7B3-4D7A-9717-FD9ACBD6475E}"/>
    <cellStyle name="Normal 5 2 2 3 3 4 2 3 4 4" xfId="31524" xr:uid="{A111558E-E85F-4251-9D3B-B86A6E2852FF}"/>
    <cellStyle name="Normal 5 2 2 3 3 4 2 3 5" xfId="25792" xr:uid="{BE81E2B3-54B5-44DA-A7B7-DF27FBF44B0E}"/>
    <cellStyle name="Normal 5 2 2 3 3 4 2 3 6" xfId="30536" xr:uid="{6AF04956-A4AA-40F2-9013-C6A327256590}"/>
    <cellStyle name="Normal 5 2 2 3 3 4 2 4" xfId="24194" xr:uid="{8D3CA287-FEA1-4E49-ADF5-2EF14E33D055}"/>
    <cellStyle name="Normal 5 2 2 3 3 4 3" xfId="1068" xr:uid="{00000000-0005-0000-0000-0000E1050000}"/>
    <cellStyle name="Normal 5 2 2 3 3 4 4" xfId="2949" xr:uid="{00000000-0005-0000-0000-0000DB060000}"/>
    <cellStyle name="Normal 5 2 2 3 3 4 4 2" xfId="31290" xr:uid="{DEB5B321-0F2A-4419-A5CA-930B6F07E2F7}"/>
    <cellStyle name="Normal 5 2 2 3 3 4 5" xfId="2102" xr:uid="{00000000-0005-0000-0000-000065020000}"/>
    <cellStyle name="Normal 5 2 2 3 3 4 5 2" xfId="3790" xr:uid="{BC5A38D1-BFF3-476A-8A69-EA1EE0617EC6}"/>
    <cellStyle name="Normal 5 2 2 3 3 4 5 3" xfId="30183" xr:uid="{5C24DA68-97CD-49FE-802F-E259FD9B70A3}"/>
    <cellStyle name="Normal 5 2 2 3 3 4 5 3 2" xfId="31327" xr:uid="{79426398-3EAD-4E7A-9356-7A768B6FCB74}"/>
    <cellStyle name="Normal 5 2 2 3 3 4 5 4" xfId="31523" xr:uid="{3AC3627F-72DF-4B18-B008-B92A5C21CB5D}"/>
    <cellStyle name="Normal 5 2 2 3 3 4 6" xfId="4001" xr:uid="{D8FD9E04-9092-4C4B-A910-C73C5CD42691}"/>
    <cellStyle name="Normal 5 2 2 3 3 4 6 2" xfId="4694" xr:uid="{E279391E-A262-4102-8448-E71B06C35C79}"/>
    <cellStyle name="Normal 5 2 2 3 3 4 6 3" xfId="30304" xr:uid="{A30F632E-33C2-4D26-936D-ECDA03E22F6E}"/>
    <cellStyle name="Normal 5 2 2 3 3 4 6 3 2" xfId="31447" xr:uid="{164E3A5C-7416-44FC-8177-DC798DF6E6A0}"/>
    <cellStyle name="Normal 5 2 2 3 3 4 6 4" xfId="31644" xr:uid="{B9006B00-B933-4FB1-A35A-D7221D1C0512}"/>
    <cellStyle name="Normal 5 2 2 3 3 4 7" xfId="30125" xr:uid="{703E38E7-8BA4-47CE-A103-8E02D7643E7A}"/>
    <cellStyle name="Normal 5 2 2 3 3 4 7 2" xfId="30487" xr:uid="{2C6C969A-844E-4616-8573-0FAFBA4D69CF}"/>
    <cellStyle name="Normal 5 2 2 3 3 5" xfId="1069" xr:uid="{00000000-0005-0000-0000-0000E2050000}"/>
    <cellStyle name="Normal 5 2 2 3 3 5 2" xfId="1070" xr:uid="{00000000-0005-0000-0000-0000E3050000}"/>
    <cellStyle name="Normal 5 2 2 3 3 5 3" xfId="3719" xr:uid="{00000000-0005-0000-0000-00004E050000}"/>
    <cellStyle name="Normal 5 2 2 3 3 5 3 2" xfId="4794" xr:uid="{DF0BC7BF-5428-4780-84E3-7F8E288418C8}"/>
    <cellStyle name="Normal 5 2 2 3 3 5 3 2 2" xfId="27326" xr:uid="{F12C00FE-6AFB-4D00-84B2-71822DC2DF6A}"/>
    <cellStyle name="Normal 5 2 2 3 3 5 3 3" xfId="22848" xr:uid="{659AE614-353A-4FE0-9C98-E3D2FE7BC367}"/>
    <cellStyle name="Normal 5 2 2 3 3 5 3 4" xfId="30244" xr:uid="{10F24001-7CC0-44EC-B648-411E63A266B9}"/>
    <cellStyle name="Normal 5 2 2 3 3 5 3 4 2" xfId="31387" xr:uid="{B9C0C66D-8676-4A44-BA99-B9C8122368E0}"/>
    <cellStyle name="Normal 5 2 2 3 3 5 3 5" xfId="31584" xr:uid="{747A6EBE-5AA8-4D25-B6CA-2B8E86458B98}"/>
    <cellStyle name="Normal 5 2 2 3 3 5 4" xfId="25352"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1" xr:uid="{B47C1D1D-4990-4E6D-8D87-F2D0EA821190}"/>
    <cellStyle name="Normal 5 2 2 3 4 3 2 2 3" xfId="25684" xr:uid="{C0596603-1DB0-4B26-9F87-3B5181B6B939}"/>
    <cellStyle name="Normal 5 2 2 3 4 3 2 3" xfId="1076" xr:uid="{00000000-0005-0000-0000-0000E9050000}"/>
    <cellStyle name="Normal 5 2 2 3 4 3 2 3 2" xfId="1996" xr:uid="{00000000-0005-0000-0000-0000EA050000}"/>
    <cellStyle name="Normal 5 2 2 3 4 3 2 3 3" xfId="3720" xr:uid="{00000000-0005-0000-0000-000055050000}"/>
    <cellStyle name="Normal 5 2 2 3 4 3 2 3 3 2" xfId="4778" xr:uid="{2AAB0A08-DE9A-4C96-9B2A-1DB1A63BD9DB}"/>
    <cellStyle name="Normal 5 2 2 3 4 3 2 3 3 3" xfId="30245" xr:uid="{0B60F80B-7368-4D89-BA1E-AC6E4192ADD4}"/>
    <cellStyle name="Normal 5 2 2 3 4 3 2 3 3 3 2" xfId="31388" xr:uid="{6980F92F-2E8D-4F9E-B82F-A0952100F3DD}"/>
    <cellStyle name="Normal 5 2 2 3 4 3 2 3 3 4" xfId="31585" xr:uid="{7B6E9149-EDD8-47F2-8D5F-A2FC9635B763}"/>
    <cellStyle name="Normal 5 2 2 3 4 3 2 4" xfId="25685" xr:uid="{D36B2ED3-0F57-4BA2-8ECD-62BF05B0572F}"/>
    <cellStyle name="Normal 5 2 2 3 4 3 3" xfId="1077" xr:uid="{00000000-0005-0000-0000-0000EB050000}"/>
    <cellStyle name="Normal 5 2 2 3 4 3 4" xfId="2950" xr:uid="{00000000-0005-0000-0000-0000E1060000}"/>
    <cellStyle name="Normal 5 2 2 3 4 3 4 2" xfId="31274" xr:uid="{48413553-C1B7-4B8D-A3C6-C8BF89975138}"/>
    <cellStyle name="Normal 5 2 2 3 4 3 5" xfId="2105" xr:uid="{00000000-0005-0000-0000-00006C020000}"/>
    <cellStyle name="Normal 5 2 2 3 4 3 5 2" xfId="4052" xr:uid="{49B8B7A8-4856-40A4-A58F-9BFE37881BD3}"/>
    <cellStyle name="Normal 5 2 2 3 4 3 5 3" xfId="30186" xr:uid="{A70DBE0C-D5CA-4EAB-A3CA-07F95394E9AE}"/>
    <cellStyle name="Normal 5 2 2 3 4 3 5 3 2" xfId="31330" xr:uid="{490372D4-432A-4B6E-B243-E866D76B8184}"/>
    <cellStyle name="Normal 5 2 2 3 4 3 5 4" xfId="31526" xr:uid="{90AC1405-FE79-424A-BC37-FF05E9503406}"/>
    <cellStyle name="Normal 5 2 2 3 4 3 6" xfId="4003" xr:uid="{2E9BA179-24FF-4822-9D6C-F2734EFD2CB0}"/>
    <cellStyle name="Normal 5 2 2 3 4 3 6 2" xfId="4804" xr:uid="{2387F2B7-3B47-4789-BF4E-B979001A8FAA}"/>
    <cellStyle name="Normal 5 2 2 3 4 3 6 3" xfId="30306" xr:uid="{5726D493-8CED-4265-A434-DFD8EB311CD3}"/>
    <cellStyle name="Normal 5 2 2 3 4 3 6 3 2" xfId="31449" xr:uid="{FB181689-6E48-4E44-96B3-385555CE579C}"/>
    <cellStyle name="Normal 5 2 2 3 4 3 6 4" xfId="31646" xr:uid="{0067E494-22D7-4B3A-984D-B426336F4E2D}"/>
    <cellStyle name="Normal 5 2 2 3 4 3 7" xfId="30127" xr:uid="{902DB47F-C143-433C-8E02-ECCFBB8FA346}"/>
    <cellStyle name="Normal 5 2 2 3 4 3 7 2" xfId="30489" xr:uid="{56017849-602A-438E-96E0-4DE9B6F02764}"/>
    <cellStyle name="Normal 5 2 2 3 4 4" xfId="1078" xr:uid="{00000000-0005-0000-0000-0000EC050000}"/>
    <cellStyle name="Normal 5 2 2 3 4 4 2" xfId="1997" xr:uid="{00000000-0005-0000-0000-0000ED050000}"/>
    <cellStyle name="Normal 5 2 2 3 4 4 3" xfId="3721" xr:uid="{00000000-0005-0000-0000-000058050000}"/>
    <cellStyle name="Normal 5 2 2 3 4 4 3 2" xfId="4706" xr:uid="{FB999CD8-02A8-4F7C-89CE-DB6631DE48C4}"/>
    <cellStyle name="Normal 5 2 2 3 4 4 3 3" xfId="30246" xr:uid="{EE5ADEA2-84D4-4505-87AE-A6C270C3F801}"/>
    <cellStyle name="Normal 5 2 2 3 4 4 3 3 2" xfId="31389" xr:uid="{DE289E50-B422-42E4-BB23-771C03B0FE6E}"/>
    <cellStyle name="Normal 5 2 2 3 4 4 3 4" xfId="31586" xr:uid="{8C678CD5-606D-4C9C-A7A2-159D864DB7F7}"/>
    <cellStyle name="Normal 5 2 2 3 4 5" xfId="2104" xr:uid="{00000000-0005-0000-0000-00006A020000}"/>
    <cellStyle name="Normal 5 2 2 3 4 5 2" xfId="4658" xr:uid="{67E9FDA9-5A2B-445D-B40D-93E8A98A8238}"/>
    <cellStyle name="Normal 5 2 2 3 4 5 3" xfId="30185" xr:uid="{4CB0E304-139B-42D7-9A87-E169EFE7D601}"/>
    <cellStyle name="Normal 5 2 2 3 4 5 3 2" xfId="31329" xr:uid="{0F5135EB-14E6-42DE-B2B0-75C666FB0A17}"/>
    <cellStyle name="Normal 5 2 2 3 4 5 4" xfId="31525" xr:uid="{E4FC8698-639F-4C7B-A547-7219F1D50986}"/>
    <cellStyle name="Normal 5 2 2 3 4 6" xfId="4002" xr:uid="{483D2F10-7048-47B5-8EC8-C27C7ED5C5D2}"/>
    <cellStyle name="Normal 5 2 2 3 4 6 2" xfId="4721" xr:uid="{9099B238-0B4B-4E4D-B266-C731E14F65F2}"/>
    <cellStyle name="Normal 5 2 2 3 4 6 3" xfId="30305" xr:uid="{CE79C3A2-8FAA-47C3-A986-94ABFF393284}"/>
    <cellStyle name="Normal 5 2 2 3 4 6 3 2" xfId="31448" xr:uid="{6D797409-02BE-47A8-973D-58729081A7B3}"/>
    <cellStyle name="Normal 5 2 2 3 4 6 4" xfId="31645" xr:uid="{F8C769A2-8633-48D8-9C86-DFE6F04F67C4}"/>
    <cellStyle name="Normal 5 2 2 3 4 7" xfId="30126" xr:uid="{920D9317-59AD-4444-9F3B-B0AB3DA1419C}"/>
    <cellStyle name="Normal 5 2 2 3 4 7 2" xfId="30488" xr:uid="{2D2D5388-0491-48DD-9BA0-7F231209010E}"/>
    <cellStyle name="Normal 5 2 2 3 5" xfId="2066" xr:uid="{00000000-0005-0000-0000-00005D020000}"/>
    <cellStyle name="Normal 5 2 2 3 5 2" xfId="4744" xr:uid="{D9BCE5B0-F41F-41F6-A6AC-41E5B78235A9}"/>
    <cellStyle name="Normal 5 2 2 3 5 3" xfId="30166" xr:uid="{F6DDC9EB-CD6C-4D04-8F67-4FD996169366}"/>
    <cellStyle name="Normal 5 2 2 3 5 3 2" xfId="30490" xr:uid="{063E2B6E-8838-4EF2-91BA-1A4AB6C209F2}"/>
    <cellStyle name="Normal 5 2 2 3 5 4" xfId="31506" xr:uid="{4C9C7E84-AA75-41E2-BFB1-21A740FAD8B6}"/>
    <cellStyle name="Normal 5 2 2 3 6" xfId="30103" xr:uid="{93BD7124-346B-4FA7-9E75-822A18739E86}"/>
    <cellStyle name="Normal 5 2 2 3 6 2" xfId="30471" xr:uid="{B7FC6D84-3823-4E1F-9CD2-CD3763CCF30A}"/>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5" xr:uid="{B7ABCA13-C252-49DE-8A75-C393116E6978}"/>
    <cellStyle name="Normal 5 2 2 4 3 2 2 3" xfId="25771" xr:uid="{D99DDDD1-ADF3-4C2F-9B0B-0766981E1FE4}"/>
    <cellStyle name="Normal 5 2 2 4 3 2 3" xfId="1084" xr:uid="{00000000-0005-0000-0000-0000F3050000}"/>
    <cellStyle name="Normal 5 2 2 4 3 2 3 2" xfId="1998" xr:uid="{00000000-0005-0000-0000-0000F4050000}"/>
    <cellStyle name="Normal 5 2 2 4 3 2 3 3" xfId="3722" xr:uid="{00000000-0005-0000-0000-00005F050000}"/>
    <cellStyle name="Normal 5 2 2 4 3 2 3 3 2" xfId="4736" xr:uid="{E49EB17C-CF0A-4F32-A8B8-D0C3423F7ADE}"/>
    <cellStyle name="Normal 5 2 2 4 3 2 3 3 3" xfId="30247" xr:uid="{A9BCBA25-83A3-4A30-9CD3-15C108FB8C79}"/>
    <cellStyle name="Normal 5 2 2 4 3 2 3 3 3 2" xfId="31390" xr:uid="{05EB7F35-34C6-4A04-A0F4-C81EF4E61930}"/>
    <cellStyle name="Normal 5 2 2 4 3 2 3 3 4" xfId="31587" xr:uid="{75B07DF1-2E2E-4D26-A331-293EB1A84567}"/>
    <cellStyle name="Normal 5 2 2 4 3 2 4" xfId="24570" xr:uid="{CA10D6C3-1290-4ABF-AABF-26E17988ED1A}"/>
    <cellStyle name="Normal 5 2 2 4 3 3" xfId="1085" xr:uid="{00000000-0005-0000-0000-0000F5050000}"/>
    <cellStyle name="Normal 5 2 2 4 3 4" xfId="2951" xr:uid="{00000000-0005-0000-0000-0000E8060000}"/>
    <cellStyle name="Normal 5 2 2 4 3 4 2" xfId="31277" xr:uid="{5827531A-151D-490E-B9CC-5F64E61F31DF}"/>
    <cellStyle name="Normal 5 2 2 4 3 5" xfId="2107" xr:uid="{00000000-0005-0000-0000-000070020000}"/>
    <cellStyle name="Normal 5 2 2 4 3 5 2" xfId="4629" xr:uid="{CB491582-F2CB-4E36-BE6E-EFC681D7156D}"/>
    <cellStyle name="Normal 5 2 2 4 3 5 3" xfId="30188" xr:uid="{3AAE0EAE-E8B5-495C-B313-D9EF9D9CAB64}"/>
    <cellStyle name="Normal 5 2 2 4 3 5 3 2" xfId="31332" xr:uid="{0267AC5B-64C6-4486-ADCE-246F465FDD47}"/>
    <cellStyle name="Normal 5 2 2 4 3 5 4" xfId="31528" xr:uid="{9CB041FA-68C5-4343-A51A-DA27C8958F9D}"/>
    <cellStyle name="Normal 5 2 2 4 3 6" xfId="4005" xr:uid="{D558FD0F-23C1-46DD-B9F0-9F8795729785}"/>
    <cellStyle name="Normal 5 2 2 4 3 6 2" xfId="4713" xr:uid="{B120F520-B966-4AD5-8EBE-409F270073F9}"/>
    <cellStyle name="Normal 5 2 2 4 3 6 3" xfId="30308" xr:uid="{699D5CA2-FACA-4377-99AD-77942E973491}"/>
    <cellStyle name="Normal 5 2 2 4 3 6 3 2" xfId="31451" xr:uid="{5F533371-818D-4244-ABD4-7A17DD389363}"/>
    <cellStyle name="Normal 5 2 2 4 3 6 4" xfId="31648" xr:uid="{EB53F69C-BF68-4DCA-85B3-F9FB5F32E27C}"/>
    <cellStyle name="Normal 5 2 2 4 3 7" xfId="30129" xr:uid="{BDE27110-9B13-48B7-8653-B497F720F538}"/>
    <cellStyle name="Normal 5 2 2 4 3 7 2" xfId="30492" xr:uid="{FD9D9EF5-F197-45A3-BC3A-5650DE888412}"/>
    <cellStyle name="Normal 5 2 2 4 4" xfId="1086" xr:uid="{00000000-0005-0000-0000-0000F6050000}"/>
    <cellStyle name="Normal 5 2 2 4 4 2" xfId="1087" xr:uid="{00000000-0005-0000-0000-0000F7050000}"/>
    <cellStyle name="Normal 5 2 2 4 4 3" xfId="3723" xr:uid="{00000000-0005-0000-0000-000062050000}"/>
    <cellStyle name="Normal 5 2 2 4 4 3 2" xfId="4741" xr:uid="{85B5A93A-A824-41A3-9870-5FB5020B28AB}"/>
    <cellStyle name="Normal 5 2 2 4 4 3 3" xfId="30248" xr:uid="{33C48EDD-9586-4230-8BA4-66265587F273}"/>
    <cellStyle name="Normal 5 2 2 4 4 3 3 2" xfId="31391" xr:uid="{922174FC-994D-4960-94F6-152FE500B889}"/>
    <cellStyle name="Normal 5 2 2 4 4 3 4" xfId="31588" xr:uid="{E291B842-5ED4-4126-8BEA-A2175FDD78C9}"/>
    <cellStyle name="Normal 5 2 2 4 5" xfId="2106" xr:uid="{00000000-0005-0000-0000-00006E020000}"/>
    <cellStyle name="Normal 5 2 2 4 5 2" xfId="4678" xr:uid="{1C1F360D-C6E5-496D-8E0B-7C61EF688A4B}"/>
    <cellStyle name="Normal 5 2 2 4 5 3" xfId="30187" xr:uid="{2FA02E78-E05B-4D87-8A46-DB8A8ADCC86C}"/>
    <cellStyle name="Normal 5 2 2 4 5 3 2" xfId="31331" xr:uid="{FBB927C5-8BB1-4180-BA69-EEF312036142}"/>
    <cellStyle name="Normal 5 2 2 4 5 4" xfId="31527" xr:uid="{8FFD126D-2DEA-4100-A5CD-7641C553E7A8}"/>
    <cellStyle name="Normal 5 2 2 4 6" xfId="4004" xr:uid="{487C8B09-2829-42FC-9B86-25DB3AB10663}"/>
    <cellStyle name="Normal 5 2 2 4 6 2" xfId="4777" xr:uid="{C7B64242-53F0-4D37-B483-14A3329CCC0F}"/>
    <cellStyle name="Normal 5 2 2 4 6 3" xfId="30307" xr:uid="{A106EA70-5CF5-4F4F-839A-1F540D6AFC82}"/>
    <cellStyle name="Normal 5 2 2 4 6 3 2" xfId="31450" xr:uid="{E6C509AA-8B5E-4123-B775-483D5B730539}"/>
    <cellStyle name="Normal 5 2 2 4 6 4" xfId="31647" xr:uid="{8920FE63-A71F-4725-A7D7-BA468668BA0F}"/>
    <cellStyle name="Normal 5 2 2 4 7" xfId="30128" xr:uid="{2236E3FF-3A86-4CD1-98F1-1886F111A065}"/>
    <cellStyle name="Normal 5 2 2 4 7 2" xfId="30491" xr:uid="{45FC10F0-4741-45B2-BDBE-913619A599F3}"/>
    <cellStyle name="Normal 5 2 2 5" xfId="29601" xr:uid="{51A7D0CB-4AEF-4815-897D-E9DF6C04761B}"/>
    <cellStyle name="Normal 5 2 2 5 2" xfId="29632" xr:uid="{4D46F027-DFAF-43F3-8432-E8ADA4FEF75B}"/>
    <cellStyle name="Normal 5 2 2 5 3" xfId="30357" xr:uid="{B88E4284-E474-4823-9891-BF93F08DC332}"/>
    <cellStyle name="Normal 5 2 2 5 3 2" xfId="30493" xr:uid="{31576F81-3AEC-4A0F-9C51-2A5DB1814C7E}"/>
    <cellStyle name="Normal 5 2 2 6" xfId="31498" xr:uid="{2BB411DD-5D15-4B7F-BAEC-F1A8EC41C4E3}"/>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7" xr:uid="{4777385D-2B03-4739-880A-360C2F6CA172}"/>
    <cellStyle name="Normal 5 2 4 3 2 3 2 2 3" xfId="25591" xr:uid="{4194AEC9-B5D1-4293-B8C5-62D7DE423C61}"/>
    <cellStyle name="Normal 5 2 4 3 2 3 2 3" xfId="1100" xr:uid="{00000000-0005-0000-0000-000004060000}"/>
    <cellStyle name="Normal 5 2 4 3 2 3 2 3 2" xfId="1999" xr:uid="{00000000-0005-0000-0000-000005060000}"/>
    <cellStyle name="Normal 5 2 4 3 2 3 2 3 3" xfId="3724" xr:uid="{00000000-0005-0000-0000-000070050000}"/>
    <cellStyle name="Normal 5 2 4 3 2 3 2 3 3 2" xfId="4753" xr:uid="{FD3276C6-408C-4237-B809-AE73C12F6AE6}"/>
    <cellStyle name="Normal 5 2 4 3 2 3 2 3 3 3" xfId="30249" xr:uid="{8E939996-71BD-47CE-9BF4-4ED640E9C488}"/>
    <cellStyle name="Normal 5 2 4 3 2 3 2 3 3 3 2" xfId="31392" xr:uid="{E5FDB7D8-82CC-42F9-B24A-1AB0B72AE30F}"/>
    <cellStyle name="Normal 5 2 4 3 2 3 2 3 3 4" xfId="31589" xr:uid="{169BD90C-78A7-48C8-8B4D-B8A3362C27BE}"/>
    <cellStyle name="Normal 5 2 4 3 2 3 2 4" xfId="23145" xr:uid="{70717655-02F4-404C-95BB-4DB5536E3E99}"/>
    <cellStyle name="Normal 5 2 4 3 2 3 3" xfId="1101" xr:uid="{00000000-0005-0000-0000-000006060000}"/>
    <cellStyle name="Normal 5 2 4 3 2 3 4" xfId="2953" xr:uid="{00000000-0005-0000-0000-0000F4060000}"/>
    <cellStyle name="Normal 5 2 4 3 2 3 4 2" xfId="31278" xr:uid="{51508AF3-39AA-43A7-A514-BBE022261B7A}"/>
    <cellStyle name="Normal 5 2 4 3 2 3 5" xfId="2109" xr:uid="{00000000-0005-0000-0000-000079020000}"/>
    <cellStyle name="Normal 5 2 4 3 2 3 5 2" xfId="4628" xr:uid="{D9BC3CB2-5DA1-450C-BCAA-C84E226AB1E6}"/>
    <cellStyle name="Normal 5 2 4 3 2 3 5 3" xfId="30190" xr:uid="{2FCB911F-22F5-4527-8AEA-8BB8AA3518F0}"/>
    <cellStyle name="Normal 5 2 4 3 2 3 5 3 2" xfId="31334" xr:uid="{C304E2DA-C317-4027-B01C-219F31AF267C}"/>
    <cellStyle name="Normal 5 2 4 3 2 3 5 4" xfId="31530" xr:uid="{0DF2BB2A-E61A-4C92-BAFA-3A88549AEB66}"/>
    <cellStyle name="Normal 5 2 4 3 2 3 6" xfId="4007" xr:uid="{993A1062-C514-464B-A529-806C1AF30B6A}"/>
    <cellStyle name="Normal 5 2 4 3 2 3 6 2" xfId="4693" xr:uid="{C18C23D0-B407-4C1A-B972-7E83A621B743}"/>
    <cellStyle name="Normal 5 2 4 3 2 3 6 3" xfId="30310" xr:uid="{487F42B9-1B4B-44C3-988E-42342B8A86DF}"/>
    <cellStyle name="Normal 5 2 4 3 2 3 6 3 2" xfId="31453" xr:uid="{27CFB7E5-D04B-4E2D-9DC7-CDEAC6CF78C9}"/>
    <cellStyle name="Normal 5 2 4 3 2 3 6 4" xfId="31650" xr:uid="{4D303C41-AC8E-454A-A937-02A3DD263DCF}"/>
    <cellStyle name="Normal 5 2 4 3 2 3 7" xfId="30131" xr:uid="{83341974-E50B-44D0-9696-9A6A4FF79FC7}"/>
    <cellStyle name="Normal 5 2 4 3 2 3 7 2" xfId="30495" xr:uid="{62A7FCD7-3DD3-460C-A526-2E072EA83AC6}"/>
    <cellStyle name="Normal 5 2 4 3 2 4" xfId="1102" xr:uid="{00000000-0005-0000-0000-000007060000}"/>
    <cellStyle name="Normal 5 2 4 3 2 4 2" xfId="2952" xr:uid="{00000000-0005-0000-0000-0000F5060000}"/>
    <cellStyle name="Normal 5 2 4 3 2 4 3" xfId="24689" xr:uid="{973BBD0D-C702-493A-B63A-7B759697D574}"/>
    <cellStyle name="Normal 5 2 4 3 2 4 3 2" xfId="29621" xr:uid="{75BA985B-775E-4986-B0DE-8AF96A156831}"/>
    <cellStyle name="Normal 5 2 4 3 2 4 3 3" xfId="29602" xr:uid="{406D4EA0-1A70-4389-8944-9FA1A8219A8A}"/>
    <cellStyle name="Normal 5 2 4 3 2 4 3 3 2" xfId="29645" xr:uid="{923DCAA1-B380-4E41-9BA9-6417B9F666E0}"/>
    <cellStyle name="Normal 5 2 4 3 2 4 3 3 3" xfId="30387" xr:uid="{1139EB9C-6328-4471-8AA4-7F81A5EA54F4}"/>
    <cellStyle name="Normal 5 2 4 3 2 4 3 3 4" xfId="30374" xr:uid="{E276286F-A8BD-43EF-B465-B006F70E65A1}"/>
    <cellStyle name="Normal 5 2 4 3 2 4 3 3 4 2" xfId="31713" xr:uid="{71AE4F98-CC52-4A8A-914B-1B3A2FF29A1C}"/>
    <cellStyle name="Normal 5 2 4 3 2 4 3 4" xfId="30358" xr:uid="{BB7BBCD9-B969-4973-A8B6-6CB722F841E4}"/>
    <cellStyle name="Normal 5 2 4 3 2 4 3 4 2" xfId="31699" xr:uid="{F60ECDD6-7D39-47D2-80B0-FE4508F286D8}"/>
    <cellStyle name="Normal 5 2 4 3 2 5" xfId="2108" xr:uid="{00000000-0005-0000-0000-000077020000}"/>
    <cellStyle name="Normal 5 2 4 3 2 5 2" xfId="4633" xr:uid="{CE0C5B6A-2719-4A04-925F-57872C2DEC2B}"/>
    <cellStyle name="Normal 5 2 4 3 2 5 3" xfId="30189" xr:uid="{6A370297-6A41-4E24-B999-B6EBAA07B436}"/>
    <cellStyle name="Normal 5 2 4 3 2 5 3 2" xfId="31333" xr:uid="{966323EF-1FDA-4294-B815-716BB4BA52AC}"/>
    <cellStyle name="Normal 5 2 4 3 2 5 4" xfId="31529" xr:uid="{08096505-C56A-4159-AECA-7DFEAECA569B}"/>
    <cellStyle name="Normal 5 2 4 3 2 6" xfId="4006" xr:uid="{21BCC244-DE2D-4E05-B4CA-800C7ACB717D}"/>
    <cellStyle name="Normal 5 2 4 3 2 6 2" xfId="4808" xr:uid="{FE4BE598-DEBE-491E-8102-65FC12E0DC06}"/>
    <cellStyle name="Normal 5 2 4 3 2 6 3" xfId="30309" xr:uid="{F505CACC-2E7E-4908-B592-B7E4ACA029E0}"/>
    <cellStyle name="Normal 5 2 4 3 2 6 3 2" xfId="31452" xr:uid="{39A1DB0C-5820-4471-897E-0EF9158064D9}"/>
    <cellStyle name="Normal 5 2 4 3 2 6 4" xfId="31649" xr:uid="{5F240F98-984C-4E11-894B-FD68B60B2DC6}"/>
    <cellStyle name="Normal 5 2 4 3 2 7" xfId="30130" xr:uid="{C81275DE-CA30-40D7-AD33-FAB62E0FACED}"/>
    <cellStyle name="Normal 5 2 4 3 2 7 2" xfId="30494" xr:uid="{8AAC8AE9-2926-47D6-87B5-9E837B1CDB4A}"/>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0" xr:uid="{00000000-0005-0000-0000-00000D060000}"/>
    <cellStyle name="Normal 5 2 4 3 4 2 2 2 2 2" xfId="30091" xr:uid="{00FBE9D4-901D-40C4-AE9A-A01535727F0E}"/>
    <cellStyle name="Normal 5 2 4 3 4 2 2 2 3" xfId="3725" xr:uid="{00000000-0005-0000-0000-000077050000}"/>
    <cellStyle name="Normal 5 2 4 3 4 2 2 2 3 2" xfId="4699" xr:uid="{D86AE0E5-80AB-45CC-BB51-27009840DF19}"/>
    <cellStyle name="Normal 5 2 4 3 4 2 2 2 3 3" xfId="30250" xr:uid="{A5913D0B-F3AB-4685-B461-6789188CB0C7}"/>
    <cellStyle name="Normal 5 2 4 3 4 2 2 2 3 3 2" xfId="31393" xr:uid="{607078C3-D295-4A84-8F6C-C1F600B3DD7A}"/>
    <cellStyle name="Normal 5 2 4 3 4 2 2 2 3 4" xfId="31590" xr:uid="{A5395D31-9BC9-49DA-9AD2-437533C755D4}"/>
    <cellStyle name="Normal 5 2 4 3 4 2 2 2 4" xfId="25813" xr:uid="{68E33F85-01FB-4372-96FF-2C95551D6F42}"/>
    <cellStyle name="Normal 5 2 4 3 4 2 2 3" xfId="2001" xr:uid="{00000000-0005-0000-0000-00000E060000}"/>
    <cellStyle name="Normal 5 2 4 3 4 2 2 4" xfId="24562" xr:uid="{1ABF2154-0515-420D-BA6C-050AA83C1161}"/>
    <cellStyle name="Normal 5 2 4 3 4 2 3" xfId="1108" xr:uid="{00000000-0005-0000-0000-00000F060000}"/>
    <cellStyle name="Normal 5 2 4 3 4 2 3 2" xfId="1109" xr:uid="{00000000-0005-0000-0000-000010060000}"/>
    <cellStyle name="Normal 5 2 4 3 4 2 3 2 2" xfId="25779" xr:uid="{C55AA561-4A9A-4C64-850D-C3D11D4FEE4B}"/>
    <cellStyle name="Normal 5 2 4 3 4 2 3 2 3" xfId="24692" xr:uid="{A05F800E-9125-4B87-98E6-688A386B1177}"/>
    <cellStyle name="Normal 5 2 4 3 4 2 3 3" xfId="1110" xr:uid="{00000000-0005-0000-0000-000011060000}"/>
    <cellStyle name="Normal 5 2 4 3 4 2 3 3 2" xfId="25378" xr:uid="{F68CF08F-A168-4264-B126-2A6CE38A1A26}"/>
    <cellStyle name="Normal 5 2 4 3 4 2 3 3 3" xfId="25763" xr:uid="{FAF7D7DA-B154-4388-9D93-722B021D173F}"/>
    <cellStyle name="Normal 5 2 4 3 4 2 3 4" xfId="2111" xr:uid="{00000000-0005-0000-0000-00007F020000}"/>
    <cellStyle name="Normal 5 2 4 3 4 2 3 4 2" xfId="4771" xr:uid="{C01071CA-2E5F-4969-B1C0-9DBB04C21783}"/>
    <cellStyle name="Normal 5 2 4 3 4 2 3 4 3" xfId="30192" xr:uid="{CFC6C10D-19C1-4175-B722-F9F6FF830FDB}"/>
    <cellStyle name="Normal 5 2 4 3 4 2 3 4 3 2" xfId="31336" xr:uid="{DE48491A-8E71-4D53-BF3A-74F36656ED66}"/>
    <cellStyle name="Normal 5 2 4 3 4 2 3 4 4" xfId="31532" xr:uid="{28552DF3-DBCC-498D-A367-6FA965B21C26}"/>
    <cellStyle name="Normal 5 2 4 3 4 2 3 5" xfId="25281" xr:uid="{C7B4FAF3-1BA0-45BB-BA6F-44260C736B84}"/>
    <cellStyle name="Normal 5 2 4 3 4 2 3 6" xfId="30537" xr:uid="{63E07DC7-F18F-4505-A38A-112CFA74FEBB}"/>
    <cellStyle name="Normal 5 2 4 3 4 2 4" xfId="23057" xr:uid="{C7716834-6B7F-4C7C-AB0F-D110ACFBAC7A}"/>
    <cellStyle name="Normal 5 2 4 3 4 3" xfId="1111" xr:uid="{00000000-0005-0000-0000-000012060000}"/>
    <cellStyle name="Normal 5 2 4 3 4 4" xfId="2954" xr:uid="{00000000-0005-0000-0000-0000FD060000}"/>
    <cellStyle name="Normal 5 2 4 3 4 4 2" xfId="31283" xr:uid="{853362D5-299F-4808-978A-B0AF91C9FCCD}"/>
    <cellStyle name="Normal 5 2 4 3 4 5" xfId="2110" xr:uid="{00000000-0005-0000-0000-00007C020000}"/>
    <cellStyle name="Normal 5 2 4 3 4 5 2" xfId="4639" xr:uid="{9499810A-4B41-448D-89FA-46D00AE72935}"/>
    <cellStyle name="Normal 5 2 4 3 4 5 3" xfId="30191" xr:uid="{13D06800-6809-4CE8-A6F4-CD71FDE8EAC6}"/>
    <cellStyle name="Normal 5 2 4 3 4 5 3 2" xfId="31335" xr:uid="{F5FBEC01-0219-4E30-92D7-6771A93AA2AE}"/>
    <cellStyle name="Normal 5 2 4 3 4 5 4" xfId="31531" xr:uid="{FACAD6D8-BE20-4E78-A39A-9835E1A36A9E}"/>
    <cellStyle name="Normal 5 2 4 3 4 6" xfId="4008" xr:uid="{F6561F36-B5FA-449D-8623-6523BDF6513B}"/>
    <cellStyle name="Normal 5 2 4 3 4 6 2" xfId="4821" xr:uid="{2C1739FD-A387-4815-9D44-5238B913A269}"/>
    <cellStyle name="Normal 5 2 4 3 4 6 3" xfId="30311" xr:uid="{E1453DD1-D0D4-41B1-96A4-D543CB7B3645}"/>
    <cellStyle name="Normal 5 2 4 3 4 6 3 2" xfId="31454" xr:uid="{58F3D4EC-46BD-4B36-8C1D-A3BFAD097151}"/>
    <cellStyle name="Normal 5 2 4 3 4 6 4" xfId="31651" xr:uid="{740B3970-8CB7-4886-90DB-201FFA1F7212}"/>
    <cellStyle name="Normal 5 2 4 3 4 7" xfId="30132" xr:uid="{0FF9C2E0-D12A-4ABC-95BB-3755B3F83C84}"/>
    <cellStyle name="Normal 5 2 4 3 4 7 2" xfId="30496" xr:uid="{FC91A448-0B30-4A6D-BA82-B1E29BB27650}"/>
    <cellStyle name="Normal 5 2 4 3 5" xfId="1112" xr:uid="{00000000-0005-0000-0000-000013060000}"/>
    <cellStyle name="Normal 5 2 4 3 5 2" xfId="1113" xr:uid="{00000000-0005-0000-0000-000014060000}"/>
    <cellStyle name="Normal 5 2 4 3 5 3" xfId="3726" xr:uid="{00000000-0005-0000-0000-00007E050000}"/>
    <cellStyle name="Normal 5 2 4 3 5 3 2" xfId="4769" xr:uid="{CC143ED1-937D-4F73-A068-C4CF9C5A1DF7}"/>
    <cellStyle name="Normal 5 2 4 3 5 3 2 2" xfId="27327" xr:uid="{17D2031A-E82D-4478-9366-F21AB81BBD6E}"/>
    <cellStyle name="Normal 5 2 4 3 5 3 3" xfId="25640" xr:uid="{DFF53FD4-FEAE-46B9-BCF3-B4723EA48D7C}"/>
    <cellStyle name="Normal 5 2 4 3 5 3 4" xfId="30251" xr:uid="{E82F2118-577E-4536-B0CB-18761AB513DD}"/>
    <cellStyle name="Normal 5 2 4 3 5 3 4 2" xfId="31394" xr:uid="{AB0E8E94-3AAB-4649-AC96-B3051481793B}"/>
    <cellStyle name="Normal 5 2 4 3 5 3 5" xfId="31591" xr:uid="{A3F63B78-3266-4C42-90CB-09F9D2C3C287}"/>
    <cellStyle name="Normal 5 2 4 3 5 4" xfId="24429"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4" xr:uid="{AF438C16-2BAB-4175-8465-C867CB828BCF}"/>
    <cellStyle name="Normal 5 2 4 4 3 2 2 3" xfId="25291" xr:uid="{7DBC5392-EC70-48EA-818B-C50A30347B3B}"/>
    <cellStyle name="Normal 5 2 4 4 3 2 3" xfId="1119" xr:uid="{00000000-0005-0000-0000-00001A060000}"/>
    <cellStyle name="Normal 5 2 4 4 3 2 3 2" xfId="2002" xr:uid="{00000000-0005-0000-0000-00001B060000}"/>
    <cellStyle name="Normal 5 2 4 4 3 2 3 3" xfId="3727" xr:uid="{00000000-0005-0000-0000-000085050000}"/>
    <cellStyle name="Normal 5 2 4 4 3 2 3 3 2" xfId="4719" xr:uid="{F35494D6-FE07-48A7-A0C8-E98B5ABBC110}"/>
    <cellStyle name="Normal 5 2 4 4 3 2 3 3 3" xfId="30252" xr:uid="{3371D826-E6D0-4F85-B3CB-12EC5DC11E04}"/>
    <cellStyle name="Normal 5 2 4 4 3 2 3 3 3 2" xfId="31395" xr:uid="{9F866689-093F-47B5-BB7A-A67F81465E01}"/>
    <cellStyle name="Normal 5 2 4 4 3 2 3 3 4" xfId="31592" xr:uid="{DF05E4B7-CFDF-423C-9FBA-EF6B9FF57097}"/>
    <cellStyle name="Normal 5 2 4 4 3 2 4" xfId="24798" xr:uid="{868BB01E-4989-41C7-8624-51DC12DB0459}"/>
    <cellStyle name="Normal 5 2 4 4 3 3" xfId="1120" xr:uid="{00000000-0005-0000-0000-00001C060000}"/>
    <cellStyle name="Normal 5 2 4 4 3 4" xfId="2955" xr:uid="{00000000-0005-0000-0000-000003070000}"/>
    <cellStyle name="Normal 5 2 4 4 3 4 2" xfId="31273" xr:uid="{FA2917AE-C3BA-4BE1-A1E6-01DBDC065E54}"/>
    <cellStyle name="Normal 5 2 4 4 3 5" xfId="2113" xr:uid="{00000000-0005-0000-0000-000083020000}"/>
    <cellStyle name="Normal 5 2 4 4 3 5 2" xfId="3782" xr:uid="{D037D556-2DF5-490C-8D04-4D0D0B902C7F}"/>
    <cellStyle name="Normal 5 2 4 4 3 5 3" xfId="30194" xr:uid="{ADC3C70D-ACE5-4A69-B04D-15C35B0C6A21}"/>
    <cellStyle name="Normal 5 2 4 4 3 5 3 2" xfId="31338" xr:uid="{3649E89F-2542-4741-8FC6-5FCC29A22267}"/>
    <cellStyle name="Normal 5 2 4 4 3 5 4" xfId="31534" xr:uid="{8641E7A6-2611-4D56-836F-9152DD7762A5}"/>
    <cellStyle name="Normal 5 2 4 4 3 6" xfId="4010" xr:uid="{48584F99-0955-4DD2-8F83-B7B1E99DDE13}"/>
    <cellStyle name="Normal 5 2 4 4 3 6 2" xfId="4709" xr:uid="{05F490C6-261E-4F3C-99BE-89B9730F2236}"/>
    <cellStyle name="Normal 5 2 4 4 3 6 3" xfId="30313" xr:uid="{56E9FF0F-F58B-4D2E-A832-37CBBFB3815E}"/>
    <cellStyle name="Normal 5 2 4 4 3 6 3 2" xfId="31456" xr:uid="{A5973D2C-5654-4EBD-BEEE-E7F4FF14014D}"/>
    <cellStyle name="Normal 5 2 4 4 3 6 4" xfId="31653" xr:uid="{784DD7EA-AE1F-40B9-95A6-82033FC6AD60}"/>
    <cellStyle name="Normal 5 2 4 4 3 7" xfId="30134" xr:uid="{043D8D7C-0FB5-4B99-8C37-48CD2D0D46E8}"/>
    <cellStyle name="Normal 5 2 4 4 3 7 2" xfId="30498" xr:uid="{530030F0-59D0-4660-8567-AD5B7CB24B9B}"/>
    <cellStyle name="Normal 5 2 4 4 4" xfId="1121" xr:uid="{00000000-0005-0000-0000-00001D060000}"/>
    <cellStyle name="Normal 5 2 4 4 4 2" xfId="1122" xr:uid="{00000000-0005-0000-0000-00001E060000}"/>
    <cellStyle name="Normal 5 2 4 4 4 3" xfId="3728" xr:uid="{00000000-0005-0000-0000-000088050000}"/>
    <cellStyle name="Normal 5 2 4 4 4 3 2" xfId="4704" xr:uid="{2B3CDEAC-4952-4F4E-97D6-E795D826D395}"/>
    <cellStyle name="Normal 5 2 4 4 4 3 3" xfId="30253" xr:uid="{E704B8BC-41EA-4454-AEA2-EF033FDE6340}"/>
    <cellStyle name="Normal 5 2 4 4 4 3 3 2" xfId="31396" xr:uid="{16EDD962-7E8E-4EA1-8369-937E3100EBBC}"/>
    <cellStyle name="Normal 5 2 4 4 4 3 4" xfId="31593" xr:uid="{EC278FCC-DA37-4F41-BA29-08FBF8957A8D}"/>
    <cellStyle name="Normal 5 2 4 4 5" xfId="1123" xr:uid="{00000000-0005-0000-0000-00001F060000}"/>
    <cellStyle name="Normal 5 2 4 4 5 2" xfId="4684" xr:uid="{00564EB2-1CAC-4E4B-B4B3-F5A40DFD44F8}"/>
    <cellStyle name="Normal 5 2 4 4 5 2 2" xfId="4825" xr:uid="{83E1FB17-2E9A-4803-B6F4-091CC3A05E18}"/>
    <cellStyle name="Normal 5 2 4 4 5 2 3" xfId="30351" xr:uid="{6DA91CAE-6F39-4002-B1F0-4B89033CE666}"/>
    <cellStyle name="Normal 5 2 4 4 5 2 3 2" xfId="31491" xr:uid="{383E5E58-7C91-413E-8FD2-3A67B7B19328}"/>
    <cellStyle name="Normal 5 2 4 4 5 2 4" xfId="31691" xr:uid="{20B02469-8862-47FA-AED8-8278520D8ED1}"/>
    <cellStyle name="Normal 5 2 4 4 5 3" xfId="4659" xr:uid="{B6A07F6F-9F13-4228-A8E1-D1C6B6C8E7AD}"/>
    <cellStyle name="Normal 5 2 4 4 5 4" xfId="24641" xr:uid="{11EB602C-CBF5-439D-843C-5A00AA8F3884}"/>
    <cellStyle name="Normal 5 2 4 4 6" xfId="2112" xr:uid="{00000000-0005-0000-0000-000081020000}"/>
    <cellStyle name="Normal 5 2 4 4 6 2" xfId="4696" xr:uid="{FE5B8EF5-9CD7-4287-865B-5A904A0E530B}"/>
    <cellStyle name="Normal 5 2 4 4 6 3" xfId="30193" xr:uid="{C315FB79-57F9-4A65-8EAE-6F681E6F5074}"/>
    <cellStyle name="Normal 5 2 4 4 6 3 2" xfId="31337" xr:uid="{BDB4D344-5AF5-4D2B-8B4E-5754C69F2E50}"/>
    <cellStyle name="Normal 5 2 4 4 6 4" xfId="31533" xr:uid="{B5BD0CD0-E8AF-4AEB-A2ED-0582CF3CA95A}"/>
    <cellStyle name="Normal 5 2 4 4 7" xfId="4009" xr:uid="{AD80C160-AEC5-4928-B410-574B477C1DBC}"/>
    <cellStyle name="Normal 5 2 4 4 7 2" xfId="4786" xr:uid="{F6E3D3A6-20C3-4DDD-A8D0-C82F8B32B771}"/>
    <cellStyle name="Normal 5 2 4 4 7 3" xfId="30312" xr:uid="{2CBF5DFB-D0DB-46CD-865F-1F5D4869B49D}"/>
    <cellStyle name="Normal 5 2 4 4 7 3 2" xfId="31455" xr:uid="{28056046-37C5-4210-A45E-87C91033B72C}"/>
    <cellStyle name="Normal 5 2 4 4 7 4" xfId="31652" xr:uid="{4A0F218C-119A-4271-A509-C12DF0B83723}"/>
    <cellStyle name="Normal 5 2 4 4 8" xfId="30133" xr:uid="{2E70D3D9-38AE-4F46-AE0C-D4B00782AB6B}"/>
    <cellStyle name="Normal 5 2 4 4 8 2" xfId="30497" xr:uid="{FF04236F-3AE0-4DDD-A3DA-183F84BE2F5D}"/>
    <cellStyle name="Normal 5 2 4 5" xfId="1124" xr:uid="{00000000-0005-0000-0000-000020060000}"/>
    <cellStyle name="Normal 5 2 4 5 2" xfId="1125" xr:uid="{00000000-0005-0000-0000-000021060000}"/>
    <cellStyle name="Normal 5 2 4 5 3" xfId="3729" xr:uid="{00000000-0005-0000-0000-00008A050000}"/>
    <cellStyle name="Normal 5 2 4 5 3 2" xfId="4793" xr:uid="{D64666DE-161D-45A7-8501-FCDF6FF74294}"/>
    <cellStyle name="Normal 5 2 4 5 3 3" xfId="30254" xr:uid="{6575DB17-95F3-4C95-905B-3ABC9211C442}"/>
    <cellStyle name="Normal 5 2 4 5 3 3 2" xfId="31397" xr:uid="{DE834904-B2BD-403C-9730-C8010FF03FF0}"/>
    <cellStyle name="Normal 5 2 4 5 3 4" xfId="31594" xr:uid="{F648D83E-0FF1-4AAA-9876-4826AC71E7EB}"/>
    <cellStyle name="Normal 5 2 4 5 4" xfId="30460" xr:uid="{15BA9B86-0397-4682-A1E5-049E65187509}"/>
    <cellStyle name="Normal 5 2 4 5 5" xfId="30499" xr:uid="{0311EE71-B5C4-4A8B-9CB9-F51438F5F7D7}"/>
    <cellStyle name="Normal 5 2 4 6" xfId="2067" xr:uid="{00000000-0005-0000-0000-000074020000}"/>
    <cellStyle name="Normal 5 2 4 6 2" xfId="4760" xr:uid="{35A1BC4F-2451-4737-BD49-D3AC91FFB2BF}"/>
    <cellStyle name="Normal 5 2 4 6 3" xfId="30167" xr:uid="{A6018F4F-C528-4905-BDB0-BF5E3AC61E88}"/>
    <cellStyle name="Normal 5 2 4 6 3 2" xfId="31315" xr:uid="{83AC687E-87C2-48AA-9A5B-F5AA4831B64D}"/>
    <cellStyle name="Normal 5 2 4 6 4" xfId="31507" xr:uid="{0746594F-F8C7-4596-9514-82C67CEA6E76}"/>
    <cellStyle name="Normal 5 2 4 7" xfId="30112" xr:uid="{342BA205-8867-43D9-9B72-B399D3F5B164}"/>
    <cellStyle name="Normal 5 2 4 7 2" xfId="30472" xr:uid="{BD37669B-A0D9-4854-A41E-C8C8D8D8F3B6}"/>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0" xr:uid="{C484C0D9-74CC-4C6B-88A9-79BE48F69CF0}"/>
    <cellStyle name="Normal 5 2 6 3 2 2 3" xfId="23163" xr:uid="{577E5655-507A-4621-891F-DE0F7D1E369D}"/>
    <cellStyle name="Normal 5 2 6 3 2 3" xfId="1132" xr:uid="{00000000-0005-0000-0000-000028060000}"/>
    <cellStyle name="Normal 5 2 6 3 2 3 2" xfId="2003" xr:uid="{00000000-0005-0000-0000-000029060000}"/>
    <cellStyle name="Normal 5 2 6 3 2 3 3" xfId="3730" xr:uid="{00000000-0005-0000-0000-000092050000}"/>
    <cellStyle name="Normal 5 2 6 3 2 3 3 2" xfId="4711" xr:uid="{7604220B-D70E-4A63-A63C-24114FAE80C9}"/>
    <cellStyle name="Normal 5 2 6 3 2 3 3 3" xfId="30255" xr:uid="{B80B6B77-F421-43D1-972F-1A065BDBB1AC}"/>
    <cellStyle name="Normal 5 2 6 3 2 3 3 3 2" xfId="31398" xr:uid="{6EB86A97-DCE1-4A16-9432-1F99543E9238}"/>
    <cellStyle name="Normal 5 2 6 3 2 3 3 4" xfId="31595" xr:uid="{B6C515EE-3083-4209-8122-BC69D0B770D5}"/>
    <cellStyle name="Normal 5 2 6 3 2 4" xfId="23096" xr:uid="{84EBBAC2-5BAF-4007-9F20-78E3A440C6FD}"/>
    <cellStyle name="Normal 5 2 6 3 3" xfId="1133" xr:uid="{00000000-0005-0000-0000-00002A060000}"/>
    <cellStyle name="Normal 5 2 6 3 4" xfId="2957" xr:uid="{00000000-0005-0000-0000-00000B070000}"/>
    <cellStyle name="Normal 5 2 6 3 4 2" xfId="31280" xr:uid="{0E491AE0-2453-47A6-807A-49B64C0F5E81}"/>
    <cellStyle name="Normal 5 2 6 3 5" xfId="2115" xr:uid="{00000000-0005-0000-0000-000088020000}"/>
    <cellStyle name="Normal 5 2 6 3 5 2" xfId="4642" xr:uid="{55F936E5-2268-4048-890B-2E7F45921A47}"/>
    <cellStyle name="Normal 5 2 6 3 5 3" xfId="30196" xr:uid="{A8DA4185-04D3-45D0-99D2-1ED1AAD9939F}"/>
    <cellStyle name="Normal 5 2 6 3 5 3 2" xfId="31340" xr:uid="{CA9214E1-83A5-4F08-8718-28FA7D00E0BF}"/>
    <cellStyle name="Normal 5 2 6 3 5 4" xfId="31536" xr:uid="{9226D559-0753-4299-B3BF-2E415381B2FD}"/>
    <cellStyle name="Normal 5 2 6 3 6" xfId="4012" xr:uid="{28ED6A24-2FD5-4CA1-A14B-0556FD75683B}"/>
    <cellStyle name="Normal 5 2 6 3 6 2" xfId="4701" xr:uid="{B1BE088F-0CAA-4678-941E-5E508D832414}"/>
    <cellStyle name="Normal 5 2 6 3 6 3" xfId="30315" xr:uid="{3495266E-E1CD-4625-9ADF-210DC6DA8762}"/>
    <cellStyle name="Normal 5 2 6 3 6 3 2" xfId="31458" xr:uid="{88902C99-11AB-43A0-AE1B-DC07654E0B23}"/>
    <cellStyle name="Normal 5 2 6 3 6 4" xfId="31655" xr:uid="{566768B4-29FC-49F4-B34F-DAB710351185}"/>
    <cellStyle name="Normal 5 2 6 3 7" xfId="30136" xr:uid="{42B1072C-8B2A-4FA2-81EC-269C4E84A3A5}"/>
    <cellStyle name="Normal 5 2 6 3 7 2" xfId="30501" xr:uid="{54FBF52F-2716-45C2-84B6-D21E6196F530}"/>
    <cellStyle name="Normal 5 2 6 4" xfId="2956" xr:uid="{00000000-0005-0000-0000-00000C070000}"/>
    <cellStyle name="Normal 5 2 6 4 2" xfId="24397" xr:uid="{2449F7EF-3427-4B32-B170-EFC2A75FD0B4}"/>
    <cellStyle name="Normal 5 2 6 4 2 2" xfId="29619" xr:uid="{6BBA2B63-2EFB-461D-82A5-559378679EC0}"/>
    <cellStyle name="Normal 5 2 6 4 2 3" xfId="29603" xr:uid="{134584C4-53AD-45C7-B411-6D77BBDF85B0}"/>
    <cellStyle name="Normal 5 2 6 4 2 3 2" xfId="29646" xr:uid="{461ECB6C-10C9-41E7-B594-2C35C2ABB073}"/>
    <cellStyle name="Normal 5 2 6 4 2 3 3" xfId="30388" xr:uid="{F9B0019A-EB20-4842-B28E-89F54920EB78}"/>
    <cellStyle name="Normal 5 2 6 4 2 3 4" xfId="30375" xr:uid="{5FD3BC8F-F873-4B95-A007-369961038735}"/>
    <cellStyle name="Normal 5 2 6 4 2 3 4 2" xfId="31714" xr:uid="{C9092062-1AFC-4823-96DF-C19A312C94F8}"/>
    <cellStyle name="Normal 5 2 6 4 2 4" xfId="30359" xr:uid="{704420A6-BB13-4C4A-98E2-F5E54ACD7C79}"/>
    <cellStyle name="Normal 5 2 6 4 2 4 2" xfId="31700" xr:uid="{BFDDA610-75E9-4FB0-AECA-C28A0E3EE21C}"/>
    <cellStyle name="Normal 5 2 6 4 3" xfId="25735" xr:uid="{4B868893-5D9C-42B3-BD3C-3EDE8A95AE5E}"/>
    <cellStyle name="Normal 5 2 6 5" xfId="2114" xr:uid="{00000000-0005-0000-0000-000086020000}"/>
    <cellStyle name="Normal 5 2 6 5 2" xfId="3960" xr:uid="{FFE7DF02-3E33-41D1-A9B4-B30866C5927C}"/>
    <cellStyle name="Normal 5 2 6 5 3" xfId="30195" xr:uid="{E9C91989-B50D-4FEA-A02E-215D82A86398}"/>
    <cellStyle name="Normal 5 2 6 5 3 2" xfId="31339" xr:uid="{A1057280-B42D-4151-91E2-1101E0CD1D18}"/>
    <cellStyle name="Normal 5 2 6 5 4" xfId="31535" xr:uid="{E4FEB8EC-79F4-4159-9C42-EA456D479CB2}"/>
    <cellStyle name="Normal 5 2 6 6" xfId="4011" xr:uid="{C0B50273-D7A8-4911-83A8-B33EA77B3B8D}"/>
    <cellStyle name="Normal 5 2 6 6 2" xfId="4767" xr:uid="{B2AFAC66-1BE6-4CD0-9FFF-950CE52A8934}"/>
    <cellStyle name="Normal 5 2 6 6 3" xfId="30314" xr:uid="{766558CD-EAD6-40AD-BA68-9A404E0FB833}"/>
    <cellStyle name="Normal 5 2 6 6 3 2" xfId="31457" xr:uid="{09F532D0-1510-46DA-9DD7-4C6D46EEAB85}"/>
    <cellStyle name="Normal 5 2 6 6 4" xfId="31654" xr:uid="{CDD3E2C2-BDCA-4455-AFE6-F094AEF3D047}"/>
    <cellStyle name="Normal 5 2 6 7" xfId="30135" xr:uid="{E209EADA-9019-48FA-A3B0-FD7DD812FC2D}"/>
    <cellStyle name="Normal 5 2 6 7 2" xfId="30500" xr:uid="{806443B8-0098-40D3-A0A9-566A12CC2022}"/>
    <cellStyle name="Normal 5 2 7" xfId="1134" xr:uid="{00000000-0005-0000-0000-00002B060000}"/>
    <cellStyle name="Normal 5 2 7 2" xfId="1135" xr:uid="{00000000-0005-0000-0000-00002C060000}"/>
    <cellStyle name="Normal 5 2 7 2 2" xfId="30567" xr:uid="{EFFE7416-A60C-4E91-9C16-93A8F1582E4A}"/>
    <cellStyle name="Normal 5 2 7 2 2 2" xfId="30910" xr:uid="{B189041D-921E-4278-AAEF-960878300956}"/>
    <cellStyle name="Normal 5 2 7 3" xfId="1136" xr:uid="{00000000-0005-0000-0000-00002D060000}"/>
    <cellStyle name="Normal 5 2 7 3 2" xfId="31302" xr:uid="{34BD8BB5-E918-46B8-B0DF-8A393CE8E137}"/>
    <cellStyle name="Normal 5 2 7 4" xfId="3731" xr:uid="{00000000-0005-0000-0000-000095050000}"/>
    <cellStyle name="Normal 5 2 7 4 2" xfId="4772" xr:uid="{5E06A59F-611A-44B3-A971-E98276EE6A1C}"/>
    <cellStyle name="Normal 5 2 7 4 3" xfId="30256" xr:uid="{0B3F8B24-1002-4B57-966D-2232D44A5100}"/>
    <cellStyle name="Normal 5 2 7 4 3 2" xfId="31399" xr:uid="{AF1E7F16-F380-4E11-96CC-725B4E0771E5}"/>
    <cellStyle name="Normal 5 2 7 4 4" xfId="31596" xr:uid="{3DFA295E-7844-49B0-8B82-BE58EA95FF05}"/>
    <cellStyle name="Normal 5 2 7 5" xfId="29604" xr:uid="{0A6BA937-6FA9-46C5-B401-7A4E2A3B41BE}"/>
    <cellStyle name="Normal 5 2 7 5 2" xfId="29635" xr:uid="{35914BEE-4FA7-4AE4-8E19-11A63582B5DB}"/>
    <cellStyle name="Normal 5 2 7 5 3" xfId="30360" xr:uid="{7D9FA1DC-0177-4EB4-91BF-12DA7B230617}"/>
    <cellStyle name="Normal 5 2 7 5 3 2" xfId="31248" xr:uid="{596C7602-7F83-46A5-B111-7EE427D394BC}"/>
    <cellStyle name="Normal 5 2 7 5 4" xfId="30461" xr:uid="{EE1BBC0C-DEC6-48E2-9E76-8915452D4F3C}"/>
    <cellStyle name="Normal 5 2 7 6" xfId="30465" xr:uid="{B67CE484-5AAE-4B38-A64C-FCA93C257D22}"/>
    <cellStyle name="Normal 5 2 7 7" xfId="30502" xr:uid="{F7491843-7F9F-43C5-8AC2-233B453AC06B}"/>
    <cellStyle name="Normal 5 2 8" xfId="31263" xr:uid="{3941616B-0E99-4AFF-91D2-813ADB9BBB4A}"/>
    <cellStyle name="Normal 5 2 9" xfId="31497" xr:uid="{A165ECB7-4FA4-404B-9049-7226479F944C}"/>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8" xr:uid="{7AABC8CD-E7F8-4AD3-82FF-7CFED1DB242B}"/>
    <cellStyle name="Normal 5 3 3 2 3 2 2 3" xfId="23201" xr:uid="{D84663E2-9630-4E63-AD15-6FC3E0D20873}"/>
    <cellStyle name="Normal 5 3 3 2 3 2 3" xfId="1145" xr:uid="{00000000-0005-0000-0000-000036060000}"/>
    <cellStyle name="Normal 5 3 3 2 3 2 3 2" xfId="2004" xr:uid="{00000000-0005-0000-0000-000037060000}"/>
    <cellStyle name="Normal 5 3 3 2 3 2 3 3" xfId="3732" xr:uid="{00000000-0005-0000-0000-00009F050000}"/>
    <cellStyle name="Normal 5 3 3 2 3 2 3 3 2" xfId="4800" xr:uid="{3B592359-610D-414E-8647-51F1C23BDEBE}"/>
    <cellStyle name="Normal 5 3 3 2 3 2 3 3 3" xfId="30257" xr:uid="{53839113-09EB-44FD-9EEB-21FE5DD300D4}"/>
    <cellStyle name="Normal 5 3 3 2 3 2 3 3 3 2" xfId="31400" xr:uid="{43EB51E9-16CE-41A9-A7B7-D8DAA664D14C}"/>
    <cellStyle name="Normal 5 3 3 2 3 2 3 3 4" xfId="31597" xr:uid="{B617D199-4CED-4730-8A7F-1F5E3EB22FE3}"/>
    <cellStyle name="Normal 5 3 3 2 3 2 4" xfId="25762" xr:uid="{228DCD5C-5DC3-4868-97DD-445981D2F756}"/>
    <cellStyle name="Normal 5 3 3 2 3 3" xfId="1146" xr:uid="{00000000-0005-0000-0000-000038060000}"/>
    <cellStyle name="Normal 5 3 3 2 3 4" xfId="2958" xr:uid="{00000000-0005-0000-0000-000015070000}"/>
    <cellStyle name="Normal 5 3 3 2 3 4 2" xfId="31279" xr:uid="{10A152D0-5DF9-4181-A6B6-C858B6F9085A}"/>
    <cellStyle name="Normal 5 3 3 2 3 5" xfId="2117" xr:uid="{00000000-0005-0000-0000-00008F020000}"/>
    <cellStyle name="Normal 5 3 3 2 3 5 2" xfId="4666" xr:uid="{9506A050-893F-44B9-8047-501E583497C1}"/>
    <cellStyle name="Normal 5 3 3 2 3 5 3" xfId="30198" xr:uid="{8D8A1CE9-FEE7-4142-8793-E6203B687F03}"/>
    <cellStyle name="Normal 5 3 3 2 3 5 3 2" xfId="31342" xr:uid="{D7925A58-8098-4AE1-98BB-5CA947DA6131}"/>
    <cellStyle name="Normal 5 3 3 2 3 5 4" xfId="31538" xr:uid="{CCFCB723-F6AD-462F-92D2-0C0CFB839584}"/>
    <cellStyle name="Normal 5 3 3 2 3 6" xfId="4014" xr:uid="{31A0DB43-85D3-4869-AD70-E01D62E64B6B}"/>
    <cellStyle name="Normal 5 3 3 2 3 6 2" xfId="4745" xr:uid="{6436B6BC-B08C-4B15-8C97-B396796FEFE9}"/>
    <cellStyle name="Normal 5 3 3 2 3 6 3" xfId="30317" xr:uid="{EB6FEB56-F905-4D2F-8C85-EEBBA0E88454}"/>
    <cellStyle name="Normal 5 3 3 2 3 6 3 2" xfId="31460" xr:uid="{80FFA81D-979C-43E1-8A33-E20BC8074AB0}"/>
    <cellStyle name="Normal 5 3 3 2 3 6 4" xfId="31657" xr:uid="{9DC2141B-F0B4-4E56-8BF2-20FADB2BC459}"/>
    <cellStyle name="Normal 5 3 3 2 3 7" xfId="30138" xr:uid="{CEEC2368-E04C-4884-B7E9-1C0EF9192CCC}"/>
    <cellStyle name="Normal 5 3 3 2 3 7 2" xfId="30504" xr:uid="{40091B9F-9A6C-4CD3-B1C9-52952B51C49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3" xr:uid="{00000000-0005-0000-0000-0000A2050000}"/>
    <cellStyle name="Normal 5 3 3 2 4 4 2" xfId="4824" xr:uid="{D70A007E-549D-49FA-BB0C-2AAD55339FA5}"/>
    <cellStyle name="Normal 5 3 3 2 4 4 3" xfId="30258" xr:uid="{CEDC34C4-7C4F-42F8-A728-9E1B2B72E5DF}"/>
    <cellStyle name="Normal 5 3 3 2 4 4 3 2" xfId="31401" xr:uid="{04E1DCED-0041-4798-B5EF-C75E7638C8D7}"/>
    <cellStyle name="Normal 5 3 3 2 4 4 4" xfId="31598" xr:uid="{8CEB4D3F-87E4-4675-A00E-13A23237EE90}"/>
    <cellStyle name="Normal 5 3 3 2 5" xfId="2116" xr:uid="{00000000-0005-0000-0000-00008D020000}"/>
    <cellStyle name="Normal 5 3 3 2 5 2" xfId="4641" xr:uid="{6378A6EC-FE82-4A4D-B72E-F6F245354E18}"/>
    <cellStyle name="Normal 5 3 3 2 5 3" xfId="30197" xr:uid="{0981AB84-2DA6-4145-8664-7123FC7576F6}"/>
    <cellStyle name="Normal 5 3 3 2 5 3 2" xfId="31341" xr:uid="{EB2B9519-500F-4130-8E51-DAC57147922E}"/>
    <cellStyle name="Normal 5 3 3 2 5 4" xfId="31537" xr:uid="{0371D498-EC60-404F-B603-BA455C09888E}"/>
    <cellStyle name="Normal 5 3 3 2 6" xfId="4013" xr:uid="{336F4594-40A6-452F-A442-AD096348AEFF}"/>
    <cellStyle name="Normal 5 3 3 2 6 2" xfId="4752" xr:uid="{9079EEE4-247F-4C6E-9514-EE91EF9D4BBA}"/>
    <cellStyle name="Normal 5 3 3 2 6 3" xfId="30316" xr:uid="{B0057DC8-8D51-4F0B-8203-572F5C4F51C8}"/>
    <cellStyle name="Normal 5 3 3 2 6 3 2" xfId="31459" xr:uid="{64DB68D6-4682-48F1-BA8A-90265E89A3AD}"/>
    <cellStyle name="Normal 5 3 3 2 6 4" xfId="31656" xr:uid="{472E5388-6075-4B31-97C3-77FAE2C3A31D}"/>
    <cellStyle name="Normal 5 3 3 2 7" xfId="30137" xr:uid="{D531B8A8-AA54-477A-BB5E-9C4205A9F66B}"/>
    <cellStyle name="Normal 5 3 3 2 7 2" xfId="30503" xr:uid="{F0BFF427-E566-43AB-88DF-26A10FC54877}"/>
    <cellStyle name="Normal 5 3 3 3" xfId="1150" xr:uid="{00000000-0005-0000-0000-00003C060000}"/>
    <cellStyle name="Normal 5 3 3 3 2" xfId="1151" xr:uid="{00000000-0005-0000-0000-00003D060000}"/>
    <cellStyle name="Normal 5 3 3 3 3" xfId="3734" xr:uid="{00000000-0005-0000-0000-0000A4050000}"/>
    <cellStyle name="Normal 5 3 3 3 3 2" xfId="4718" xr:uid="{8F567422-14B6-49FC-9961-886E57C38FD3}"/>
    <cellStyle name="Normal 5 3 3 3 3 3" xfId="30259" xr:uid="{408ABDB9-2147-48DA-BFA3-76DF31BA6EC1}"/>
    <cellStyle name="Normal 5 3 3 3 3 3 2" xfId="31402" xr:uid="{A65CE80A-A839-4049-ADFD-AAF8F6EE6D79}"/>
    <cellStyle name="Normal 5 3 3 3 3 4" xfId="31599" xr:uid="{4B81E7BD-6142-432E-988B-18B93FCA55D9}"/>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5" xr:uid="{00000000-0005-0000-0000-000042060000}"/>
    <cellStyle name="Normal 5 3 3 4 2 2 2 2 2" xfId="30082" xr:uid="{E69CF877-FED2-44A6-9C89-2AAF3ED69E2C}"/>
    <cellStyle name="Normal 5 3 3 4 2 2 2 3" xfId="3735" xr:uid="{00000000-0005-0000-0000-0000A9050000}"/>
    <cellStyle name="Normal 5 3 3 4 2 2 2 3 2" xfId="4717" xr:uid="{445C2ED0-AA7A-4C15-99E2-A6CE07F7E750}"/>
    <cellStyle name="Normal 5 3 3 4 2 2 2 3 3" xfId="30260" xr:uid="{4500CED2-90B4-4C83-84D6-D51298D69CD2}"/>
    <cellStyle name="Normal 5 3 3 4 2 2 2 3 3 2" xfId="31403" xr:uid="{E891891A-4822-421D-B2CD-A770A72BB211}"/>
    <cellStyle name="Normal 5 3 3 4 2 2 2 3 4" xfId="31600" xr:uid="{1B9D8C01-B3C8-4875-9346-DF245DF8B53F}"/>
    <cellStyle name="Normal 5 3 3 4 2 2 2 4" xfId="24306" xr:uid="{B84CB32D-E550-4F7F-8234-69C0A8DFB328}"/>
    <cellStyle name="Normal 5 3 3 4 2 2 3" xfId="2006" xr:uid="{00000000-0005-0000-0000-000043060000}"/>
    <cellStyle name="Normal 5 3 3 4 2 2 4" xfId="25456" xr:uid="{8817E783-FA64-4F82-BECB-0B2150089D6E}"/>
    <cellStyle name="Normal 5 3 3 4 2 3" xfId="1156" xr:uid="{00000000-0005-0000-0000-000044060000}"/>
    <cellStyle name="Normal 5 3 3 4 2 3 2" xfId="1157" xr:uid="{00000000-0005-0000-0000-000045060000}"/>
    <cellStyle name="Normal 5 3 3 4 2 3 2 2" xfId="23074" xr:uid="{734DB718-C965-4982-84A7-9AB74327D0C2}"/>
    <cellStyle name="Normal 5 3 3 4 2 3 2 3" xfId="23238" xr:uid="{B7DA6B19-166C-4C18-AA12-FA39D1A5F057}"/>
    <cellStyle name="Normal 5 3 3 4 2 3 3" xfId="1158" xr:uid="{00000000-0005-0000-0000-000046060000}"/>
    <cellStyle name="Normal 5 3 3 4 2 3 3 2" xfId="25738" xr:uid="{F10BEF07-3DB5-4991-93CD-1FB98106BECB}"/>
    <cellStyle name="Normal 5 3 3 4 2 3 3 3" xfId="25089" xr:uid="{F1AF3DEA-DD47-4D7C-AA76-F553B9892BA2}"/>
    <cellStyle name="Normal 5 3 3 4 2 3 4" xfId="2119" xr:uid="{00000000-0005-0000-0000-000095020000}"/>
    <cellStyle name="Normal 5 3 3 4 2 3 4 2" xfId="4716" xr:uid="{9B130290-3EDE-4BC8-974D-86A484E65339}"/>
    <cellStyle name="Normal 5 3 3 4 2 3 4 3" xfId="30200" xr:uid="{FC394264-21C2-443A-85AC-A09B6102770E}"/>
    <cellStyle name="Normal 5 3 3 4 2 3 4 3 2" xfId="31344" xr:uid="{B397F56A-E127-4FEB-B511-42354C6ED55C}"/>
    <cellStyle name="Normal 5 3 3 4 2 3 4 4" xfId="31540" xr:uid="{807C005B-BCFB-47D1-823C-E799B44488B6}"/>
    <cellStyle name="Normal 5 3 3 4 2 3 5" xfId="24943" xr:uid="{9F045087-C642-46A8-91FD-AAF692F573EC}"/>
    <cellStyle name="Normal 5 3 3 4 2 3 6" xfId="30538" xr:uid="{4F060E07-9DDD-4899-B86B-3CC298685E95}"/>
    <cellStyle name="Normal 5 3 3 4 2 4" xfId="24107" xr:uid="{948204CC-FE7E-44DB-B145-20BC57C9DDCF}"/>
    <cellStyle name="Normal 5 3 3 4 3" xfId="1159" xr:uid="{00000000-0005-0000-0000-000047060000}"/>
    <cellStyle name="Normal 5 3 3 4 4" xfId="2959" xr:uid="{00000000-0005-0000-0000-00001E070000}"/>
    <cellStyle name="Normal 5 3 3 4 4 2" xfId="31292" xr:uid="{F161427D-9EB4-4451-9A6A-06D7E603F9F7}"/>
    <cellStyle name="Normal 5 3 3 4 5" xfId="2118" xr:uid="{00000000-0005-0000-0000-000092020000}"/>
    <cellStyle name="Normal 5 3 3 4 5 2" xfId="4669" xr:uid="{C1D65F0E-85F0-4012-A373-B75FD3E1BAA3}"/>
    <cellStyle name="Normal 5 3 3 4 5 3" xfId="30199" xr:uid="{BA5F1E7E-EAF0-4465-897E-F4668DC5C4A0}"/>
    <cellStyle name="Normal 5 3 3 4 5 3 2" xfId="31343" xr:uid="{ABFF19D9-FA8A-40A6-A15A-35E0040E4045}"/>
    <cellStyle name="Normal 5 3 3 4 5 4" xfId="31539" xr:uid="{50683AFB-0840-4025-A64C-4D13E7846670}"/>
    <cellStyle name="Normal 5 3 3 4 6" xfId="4015" xr:uid="{D2756F3F-6B90-4F0D-A058-F63FBCF3FF7E}"/>
    <cellStyle name="Normal 5 3 3 4 6 2" xfId="4782" xr:uid="{6E3C98E3-D3AA-4BD6-A38C-7B56FF88A673}"/>
    <cellStyle name="Normal 5 3 3 4 6 3" xfId="30318" xr:uid="{A1494EBF-E472-4D23-9E90-66371198EBEC}"/>
    <cellStyle name="Normal 5 3 3 4 6 3 2" xfId="31461" xr:uid="{5598B1F7-1EC4-47B1-BDD3-05CD60976B56}"/>
    <cellStyle name="Normal 5 3 3 4 6 4" xfId="31658" xr:uid="{02121827-5E2D-4E5E-A409-436155C20907}"/>
    <cellStyle name="Normal 5 3 3 4 7" xfId="30139" xr:uid="{347E797A-C3DA-48FE-923F-48D6C2483068}"/>
    <cellStyle name="Normal 5 3 3 4 7 2" xfId="30505" xr:uid="{2B8EC82B-053E-4181-83D9-DD6F2D19A0F7}"/>
    <cellStyle name="Normal 5 3 3 5" xfId="1160" xr:uid="{00000000-0005-0000-0000-000048060000}"/>
    <cellStyle name="Normal 5 3 3 5 2" xfId="1161" xr:uid="{00000000-0005-0000-0000-000049060000}"/>
    <cellStyle name="Normal 5 3 3 5 3" xfId="3736" xr:uid="{00000000-0005-0000-0000-0000B0050000}"/>
    <cellStyle name="Normal 5 3 3 5 3 2" xfId="4807" xr:uid="{13429663-B3E8-4F7D-8BB0-5D8781B62C1D}"/>
    <cellStyle name="Normal 5 3 3 5 3 2 2" xfId="27328" xr:uid="{D1D742DB-1D3F-4ADA-891E-043A0C8CE4C5}"/>
    <cellStyle name="Normal 5 3 3 5 3 3" xfId="25683" xr:uid="{AE73F470-D748-4439-B078-FE8783C376B5}"/>
    <cellStyle name="Normal 5 3 3 5 3 4" xfId="30261" xr:uid="{2013BC4F-1489-4ABC-B72A-BF4F1AE08F66}"/>
    <cellStyle name="Normal 5 3 3 5 3 4 2" xfId="31404" xr:uid="{DFB6642C-C241-44DB-BD6A-3B774736CE12}"/>
    <cellStyle name="Normal 5 3 3 5 3 5" xfId="31601" xr:uid="{03BEB35F-10DC-466C-B4F6-64DC8F5CFD34}"/>
    <cellStyle name="Normal 5 3 3 5 4" xfId="25355" xr:uid="{F5A8C535-4FB1-4A24-9D3B-16620EFF46D1}"/>
    <cellStyle name="Normal 5 3 3 6" xfId="1162" xr:uid="{00000000-0005-0000-0000-00004A060000}"/>
    <cellStyle name="Normal 5 3 3 6 2" xfId="2007" xr:uid="{00000000-0005-0000-0000-00004B060000}"/>
    <cellStyle name="Normal 5 3 3 6 3" xfId="3737" xr:uid="{00000000-0005-0000-0000-0000B2050000}"/>
    <cellStyle name="Normal 5 3 3 6 3 2" xfId="4732" xr:uid="{F69489D8-2553-48CA-8E76-55D2E5877230}"/>
    <cellStyle name="Normal 5 3 3 6 3 3" xfId="30262" xr:uid="{D9421690-CFB8-4A7F-8514-10825D246B89}"/>
    <cellStyle name="Normal 5 3 3 6 3 3 2" xfId="31405" xr:uid="{3C2573D1-AC8F-4143-A4EB-DB65B7B44633}"/>
    <cellStyle name="Normal 5 3 3 6 3 4" xfId="31602" xr:uid="{CEF19B6A-2698-4B31-94DB-D232E456FD88}"/>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2" xr:uid="{84C347B8-748F-45AB-A28A-FBC4824CE893}"/>
    <cellStyle name="Normal 5 3 4 3 2 2 3" xfId="24139" xr:uid="{FA3D550E-3B4F-40AE-8C7B-1B723D4CDDFF}"/>
    <cellStyle name="Normal 5 3 4 3 2 3" xfId="1168" xr:uid="{00000000-0005-0000-0000-000051060000}"/>
    <cellStyle name="Normal 5 3 4 3 2 3 2" xfId="2008" xr:uid="{00000000-0005-0000-0000-000052060000}"/>
    <cellStyle name="Normal 5 3 4 3 2 3 3" xfId="3738" xr:uid="{00000000-0005-0000-0000-0000B9050000}"/>
    <cellStyle name="Normal 5 3 4 3 2 3 3 2" xfId="4758" xr:uid="{27CD84D7-B911-4190-A3D0-FB0C125E7707}"/>
    <cellStyle name="Normal 5 3 4 3 2 3 3 3" xfId="30263" xr:uid="{BF899BB0-E15F-4E51-901D-CDD6A013BF10}"/>
    <cellStyle name="Normal 5 3 4 3 2 3 3 3 2" xfId="31406" xr:uid="{C4B75909-CC22-4C7F-BDF8-B7847156ED0A}"/>
    <cellStyle name="Normal 5 3 4 3 2 3 3 4" xfId="31603" xr:uid="{D1B3BD06-D116-43C5-A228-6E03144C7F35}"/>
    <cellStyle name="Normal 5 3 4 3 2 4" xfId="24654" xr:uid="{5F063B03-3FE5-47FE-9028-D7BB1C893E88}"/>
    <cellStyle name="Normal 5 3 4 3 3" xfId="1169" xr:uid="{00000000-0005-0000-0000-000053060000}"/>
    <cellStyle name="Normal 5 3 4 3 4" xfId="2960" xr:uid="{00000000-0005-0000-0000-000024070000}"/>
    <cellStyle name="Normal 5 3 4 3 4 2" xfId="31287" xr:uid="{DCD0F34B-C807-48EF-AD43-4F507781571A}"/>
    <cellStyle name="Normal 5 3 4 3 5" xfId="2121" xr:uid="{00000000-0005-0000-0000-000099020000}"/>
    <cellStyle name="Normal 5 3 4 3 5 2" xfId="3817" xr:uid="{9369DBB9-DD67-4338-8EB8-DA10B04D3AFA}"/>
    <cellStyle name="Normal 5 3 4 3 5 3" xfId="30202" xr:uid="{93B0F0FE-EEB4-4F30-BC7B-21D74A10E953}"/>
    <cellStyle name="Normal 5 3 4 3 5 3 2" xfId="31346" xr:uid="{C1C74FE2-D0BD-48ED-92BA-3137D666D3B8}"/>
    <cellStyle name="Normal 5 3 4 3 5 4" xfId="31542" xr:uid="{E2D064AD-4A27-4CEF-A265-0794D4FEB3DD}"/>
    <cellStyle name="Normal 5 3 4 3 6" xfId="4017" xr:uid="{1613ADCD-F7DC-4D24-BE2E-0512CCDB9F7E}"/>
    <cellStyle name="Normal 5 3 4 3 6 2" xfId="4697" xr:uid="{DE044A17-1F25-42F0-A6B5-42ABCA6D7CD9}"/>
    <cellStyle name="Normal 5 3 4 3 6 3" xfId="30320" xr:uid="{AD79B433-505B-4DDB-81D4-604D12CD1CB9}"/>
    <cellStyle name="Normal 5 3 4 3 6 3 2" xfId="31463" xr:uid="{1800BDA3-11C3-40C5-978D-FA7BA615088A}"/>
    <cellStyle name="Normal 5 3 4 3 6 4" xfId="31660" xr:uid="{26F0A201-B426-425F-9086-BCB13F3DABE8}"/>
    <cellStyle name="Normal 5 3 4 3 7" xfId="30141" xr:uid="{8464588B-FBC9-4AEB-8137-4B7B64E1AFE0}"/>
    <cellStyle name="Normal 5 3 4 3 7 2" xfId="30507" xr:uid="{0455E1FF-3A8B-40C3-BF3A-C60A750C7BEF}"/>
    <cellStyle name="Normal 5 3 4 4" xfId="1170" xr:uid="{00000000-0005-0000-0000-000054060000}"/>
    <cellStyle name="Normal 5 3 4 4 2" xfId="2009" xr:uid="{00000000-0005-0000-0000-000055060000}"/>
    <cellStyle name="Normal 5 3 4 4 3" xfId="3739" xr:uid="{00000000-0005-0000-0000-0000BC050000}"/>
    <cellStyle name="Normal 5 3 4 4 3 2" xfId="4813" xr:uid="{0CFAAAB0-0B1B-448C-AA6F-6335CBAD8CA9}"/>
    <cellStyle name="Normal 5 3 4 4 3 3" xfId="30264" xr:uid="{A5471799-C0C9-4589-A46E-238EA1C8E213}"/>
    <cellStyle name="Normal 5 3 4 4 3 3 2" xfId="31407" xr:uid="{AF8662C3-806E-4CF6-8668-C63E00A0A729}"/>
    <cellStyle name="Normal 5 3 4 4 3 4" xfId="31604" xr:uid="{9B29F8B9-D0B4-45B0-BBC8-179A09C7733D}"/>
    <cellStyle name="Normal 5 3 4 5" xfId="2120" xr:uid="{00000000-0005-0000-0000-000097020000}"/>
    <cellStyle name="Normal 5 3 4 5 2" xfId="4651" xr:uid="{AE4239F0-8210-40A2-B60A-C02B564418C5}"/>
    <cellStyle name="Normal 5 3 4 5 3" xfId="30201" xr:uid="{C013D1DD-471B-403F-9025-A8E80966F87F}"/>
    <cellStyle name="Normal 5 3 4 5 3 2" xfId="31345" xr:uid="{1C4CE880-E9D0-4A50-950B-816A84BF1515}"/>
    <cellStyle name="Normal 5 3 4 5 4" xfId="31541" xr:uid="{3131D79D-CA78-43D8-8AFB-AF83F6987B75}"/>
    <cellStyle name="Normal 5 3 4 6" xfId="4016" xr:uid="{CB599806-7C8A-45F6-9C5C-00B11E4887E0}"/>
    <cellStyle name="Normal 5 3 4 6 2" xfId="4688" xr:uid="{C33C1D9E-89E1-44FF-859F-F450C4814C70}"/>
    <cellStyle name="Normal 5 3 4 6 3" xfId="30319" xr:uid="{AF3B5E87-0871-4E2F-8B2C-CF43843C27F0}"/>
    <cellStyle name="Normal 5 3 4 6 3 2" xfId="31462" xr:uid="{1899F4E4-4289-40CD-8114-19BEC7B0B04B}"/>
    <cellStyle name="Normal 5 3 4 6 4" xfId="31659" xr:uid="{67082448-0D89-4D8D-8399-AD957CCFD59C}"/>
    <cellStyle name="Normal 5 3 4 7" xfId="30140" xr:uid="{C5086DE0-3D25-4310-955C-9881B5375DBB}"/>
    <cellStyle name="Normal 5 3 4 7 2" xfId="30506" xr:uid="{0691E9B7-B979-49A9-82BB-8C389DE41776}"/>
    <cellStyle name="Normal 5 3 5" xfId="2068" xr:uid="{00000000-0005-0000-0000-00008A020000}"/>
    <cellStyle name="Normal 5 3 5 2" xfId="4723" xr:uid="{FB219402-4458-4731-8217-11E2AB428DAD}"/>
    <cellStyle name="Normal 5 3 5 3" xfId="30168" xr:uid="{22C0B9B5-A215-40E0-90E4-E9BF49B6C962}"/>
    <cellStyle name="Normal 5 3 5 3 2" xfId="30508" xr:uid="{2A3E056B-8875-48CA-B07B-074ED168B004}"/>
    <cellStyle name="Normal 5 3 5 4" xfId="31508" xr:uid="{19BA7BD3-B108-41EE-8AED-7AF73153AA44}"/>
    <cellStyle name="Normal 5 3 6" xfId="30113" xr:uid="{FF7EC34F-1D03-426F-944C-8DDEC9BD14BD}"/>
    <cellStyle name="Normal 5 3 6 2" xfId="30473" xr:uid="{C83318F6-E85A-4A71-88FC-A52912529995}"/>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0" xr:uid="{00000000-0005-0000-0000-0000C0050000}"/>
    <cellStyle name="Normal 5 4 3 3 2" xfId="4734" xr:uid="{BBB8E0E2-487A-48FB-95C7-D6B07942FE10}"/>
    <cellStyle name="Normal 5 4 3 3 3" xfId="30265" xr:uid="{077BAFD6-31C2-403C-B6C9-D7A0B0C4E389}"/>
    <cellStyle name="Normal 5 4 3 3 3 2" xfId="31408" xr:uid="{92C0E6B0-540E-4500-9E66-230FB68E0A0F}"/>
    <cellStyle name="Normal 5 4 3 3 4" xfId="31605" xr:uid="{6882488E-1D4B-4A30-B2F8-B692B5523CCB}"/>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3" xr:uid="{7BEF7BD9-5746-4FE3-9C2C-1E90F10823D3}"/>
    <cellStyle name="Normal 5 5 10 2 2 3" xfId="24784" xr:uid="{48FBF7A8-E27A-4A77-93F4-283DB42E8DF1}"/>
    <cellStyle name="Normal 5 5 10 2 3" xfId="1179" xr:uid="{00000000-0005-0000-0000-00005E060000}"/>
    <cellStyle name="Normal 5 5 10 2 3 2" xfId="2010" xr:uid="{00000000-0005-0000-0000-00005F060000}"/>
    <cellStyle name="Normal 5 5 10 2 3 3" xfId="3741" xr:uid="{00000000-0005-0000-0000-0000C6050000}"/>
    <cellStyle name="Normal 5 5 10 2 3 3 2" xfId="4768" xr:uid="{D86CB2CB-E6BC-4EBE-8C63-9FA0944B44AD}"/>
    <cellStyle name="Normal 5 5 10 2 3 3 3" xfId="30266" xr:uid="{59D125B9-F39A-46E1-A17C-98D62824EB27}"/>
    <cellStyle name="Normal 5 5 10 2 3 3 3 2" xfId="31409" xr:uid="{E71ACD12-B317-427B-BB6C-C76E5FC66E22}"/>
    <cellStyle name="Normal 5 5 10 2 3 3 4" xfId="31606" xr:uid="{28520A92-387B-4256-98CB-37A8D127A231}"/>
    <cellStyle name="Normal 5 5 10 2 4" xfId="25772" xr:uid="{C3D50B18-259C-4014-9BCC-0D850B8A97C8}"/>
    <cellStyle name="Normal 5 5 10 3" xfId="1180" xr:uid="{00000000-0005-0000-0000-000060060000}"/>
    <cellStyle name="Normal 5 5 10 4" xfId="2961" xr:uid="{00000000-0005-0000-0000-00002C070000}"/>
    <cellStyle name="Normal 5 5 10 4 2" xfId="31297" xr:uid="{5A6D113D-41BD-4B2B-84F1-322D480A3CB5}"/>
    <cellStyle name="Normal 5 5 10 5" xfId="2123" xr:uid="{00000000-0005-0000-0000-00009E020000}"/>
    <cellStyle name="Normal 5 5 10 5 2" xfId="3789" xr:uid="{3E02F4FD-1C4C-4539-A2B7-19465E26278C}"/>
    <cellStyle name="Normal 5 5 10 5 3" xfId="30204" xr:uid="{CD6EF2D4-0244-497A-A1A2-5CB7CEACAD08}"/>
    <cellStyle name="Normal 5 5 10 5 3 2" xfId="31348" xr:uid="{F4393F33-33B7-414E-8C16-1CC9B8AEEB67}"/>
    <cellStyle name="Normal 5 5 10 5 4" xfId="31544" xr:uid="{C11D04CC-F052-44CD-9EC7-277082F56C47}"/>
    <cellStyle name="Normal 5 5 10 6" xfId="4019" xr:uid="{337F88F3-5843-4A8A-A4B2-DC8C7B59A64B}"/>
    <cellStyle name="Normal 5 5 10 6 2" xfId="4805" xr:uid="{9AEE980B-AC49-472C-ABA8-56F2FAA76E03}"/>
    <cellStyle name="Normal 5 5 10 6 3" xfId="30322" xr:uid="{0EA3F919-8FF0-462B-A82C-815D3F9A6A5F}"/>
    <cellStyle name="Normal 5 5 10 6 3 2" xfId="31465" xr:uid="{7CB46D50-7B99-484C-ABB1-4B35FE53302E}"/>
    <cellStyle name="Normal 5 5 10 6 4" xfId="31662" xr:uid="{E4914706-502A-4324-8E26-B98952712100}"/>
    <cellStyle name="Normal 5 5 10 7" xfId="30143" xr:uid="{9EC4A54E-D459-477E-95C3-D8EED714DA54}"/>
    <cellStyle name="Normal 5 5 10 7 2" xfId="30509" xr:uid="{642D08F6-4146-4DCF-BE9E-E70107F064A1}"/>
    <cellStyle name="Normal 5 5 11" xfId="1181" xr:uid="{00000000-0005-0000-0000-000061060000}"/>
    <cellStyle name="Normal 5 5 11 10" xfId="12612" xr:uid="{3695D5BB-0027-43FC-862D-FE558296E53C}"/>
    <cellStyle name="Normal 5 5 11 2" xfId="2421" xr:uid="{00000000-0005-0000-0000-00002E070000}"/>
    <cellStyle name="Normal 5 5 11 2 2" xfId="2962" xr:uid="{00000000-0005-0000-0000-00002F070000}"/>
    <cellStyle name="Normal 5 5 11 2 2 2" xfId="6127" xr:uid="{6B6DFC32-4C86-484E-9F0D-05B0CA9AFC4E}"/>
    <cellStyle name="Normal 5 5 11 2 2 2 2" xfId="28662" xr:uid="{AB134B89-BE15-45E9-8841-CE546E5E36B1}"/>
    <cellStyle name="Normal 5 5 11 2 2 2 3" xfId="15605" xr:uid="{4D39A6A8-7A7F-438F-A7D2-922C4E407832}"/>
    <cellStyle name="Normal 5 5 11 2 2 3" xfId="8058" xr:uid="{D73A85DE-8AFC-4B29-A497-15A97CDC8239}"/>
    <cellStyle name="Normal 5 5 11 2 2 3 2" xfId="18438" xr:uid="{D015D82A-5C92-43F1-A834-20DE716815CA}"/>
    <cellStyle name="Normal 5 5 11 2 2 4" xfId="10891" xr:uid="{D7F68CFE-1F16-43B1-91AF-967BDDF8B1EA}"/>
    <cellStyle name="Normal 5 5 11 2 2 4 2" xfId="21271" xr:uid="{3E5E31A2-BC10-4DEC-A3C3-1B5362DBF4E4}"/>
    <cellStyle name="Normal 5 5 11 2 2 5" xfId="22809" xr:uid="{E340BE55-C53D-4F9C-AA48-991977BA3FFB}"/>
    <cellStyle name="Normal 5 5 11 2 2 6" xfId="13468" xr:uid="{7CC0BDF1-6F6C-4746-850D-023E13317478}"/>
    <cellStyle name="Normal 5 5 11 2 3" xfId="5721" xr:uid="{9BE5C6E4-E2C9-48C3-AB52-3478219966FB}"/>
    <cellStyle name="Normal 5 5 11 2 3 2" xfId="27025" xr:uid="{B1287434-8E5C-4373-8888-488DDEEC0B6C}"/>
    <cellStyle name="Normal 5 5 11 2 3 3" xfId="27158" xr:uid="{806EAF91-4C2D-47DE-B377-2CE9A7AA0708}"/>
    <cellStyle name="Normal 5 5 11 2 3 4" xfId="15095" xr:uid="{C3B6A006-328F-418C-BB38-F69FBD755191}"/>
    <cellStyle name="Normal 5 5 11 2 4" xfId="7548" xr:uid="{415416B5-E375-4437-87B7-0758EC39A30B}"/>
    <cellStyle name="Normal 5 5 11 2 4 2" xfId="27290" xr:uid="{AEFB8BCF-F11B-45DE-9971-ECE126C5CE6F}"/>
    <cellStyle name="Normal 5 5 11 2 4 3" xfId="17928" xr:uid="{E548CEBA-9B5D-4B7E-9B3E-8136EECC299E}"/>
    <cellStyle name="Normal 5 5 11 2 5" xfId="10381" xr:uid="{B7434DEA-6F17-46AA-9E39-B50A5312E7E5}"/>
    <cellStyle name="Normal 5 5 11 2 5 2" xfId="20761" xr:uid="{FC75A6E3-5DDB-43D4-B3A6-95BBF0818C2D}"/>
    <cellStyle name="Normal 5 5 11 2 6" xfId="24106" xr:uid="{2D4EA2C9-7135-49BC-ADCE-AA5ACAC67B81}"/>
    <cellStyle name="Normal 5 5 11 2 7" xfId="12770" xr:uid="{62206668-18DB-43EA-9408-0077C7249362}"/>
    <cellStyle name="Normal 5 5 11 3" xfId="2803" xr:uid="{00000000-0005-0000-0000-000030070000}"/>
    <cellStyle name="Normal 5 5 11 3 2" xfId="6021" xr:uid="{76E518A2-B733-4064-B276-5CD1D06EB90E}"/>
    <cellStyle name="Normal 5 5 11 3 2 2" xfId="27255" xr:uid="{425BE3AF-6ED2-44EB-9844-BC4DA8F32718}"/>
    <cellStyle name="Normal 5 5 11 3 2 3" xfId="15474" xr:uid="{FFB8BC64-B790-495D-9EA9-B7745AC47F64}"/>
    <cellStyle name="Normal 5 5 11 3 3" xfId="7927" xr:uid="{4DB0E811-7A07-4B47-94C9-51910B29B70F}"/>
    <cellStyle name="Normal 5 5 11 3 3 2" xfId="18307" xr:uid="{6F54EB1A-1311-4D27-8097-8CD8D1563D00}"/>
    <cellStyle name="Normal 5 5 11 3 4" xfId="10760" xr:uid="{48B315A3-3C3E-4BEA-8461-C941A4EB87CC}"/>
    <cellStyle name="Normal 5 5 11 3 4 2" xfId="21140" xr:uid="{B930A244-317C-412E-8650-57C826C87A35}"/>
    <cellStyle name="Normal 5 5 11 3 5" xfId="22661" xr:uid="{4334BD2E-352E-42EE-A7C7-D2F9B2A11289}"/>
    <cellStyle name="Normal 5 5 11 3 6" xfId="13269" xr:uid="{604FBC59-3295-4B13-A9F1-F981AAB3DE81}"/>
    <cellStyle name="Normal 5 5 11 4" xfId="2378" xr:uid="{00000000-0005-0000-0000-00002D070000}"/>
    <cellStyle name="Normal 5 5 11 4 2" xfId="7505" xr:uid="{FCF08EC3-F309-4899-81CE-96FD1B16F63A}"/>
    <cellStyle name="Normal 5 5 11 4 2 2" xfId="25976" xr:uid="{2F8CFD30-2F39-4BF0-AA2D-0FF044118CA5}"/>
    <cellStyle name="Normal 5 5 11 4 2 3" xfId="17885" xr:uid="{04A88E33-8E60-442A-ACB4-D5B6750B17F3}"/>
    <cellStyle name="Normal 5 5 11 4 3" xfId="10338" xr:uid="{17D7B839-A0C6-4451-8C04-70D84E4DBEDC}"/>
    <cellStyle name="Normal 5 5 11 4 3 2" xfId="20718" xr:uid="{DCCB5FD8-3287-41BE-881B-BF4A28D4EB70}"/>
    <cellStyle name="Normal 5 5 11 4 4" xfId="24783" xr:uid="{9C89D61B-0979-4EE4-8EAE-4F41590389BD}"/>
    <cellStyle name="Normal 5 5 11 4 5" xfId="15052" xr:uid="{EE4A4ECD-ED50-426C-A966-AC3CA98DA575}"/>
    <cellStyle name="Normal 5 5 11 5" xfId="4020" xr:uid="{48FCAB28-1DBD-45FB-903C-24765057A287}"/>
    <cellStyle name="Normal 5 5 11 5 2" xfId="8823" xr:uid="{9DCC1B39-D915-4DEC-98C8-9A4B33B982B5}"/>
    <cellStyle name="Normal 5 5 11 5 2 2" xfId="19203" xr:uid="{3836725B-8785-4F07-A102-D6BA5B9BBB56}"/>
    <cellStyle name="Normal 5 5 11 5 3" xfId="11656" xr:uid="{9912C377-C28E-4D27-BE9A-6F6221DE7E31}"/>
    <cellStyle name="Normal 5 5 11 5 3 2" xfId="22036" xr:uid="{E4CC2B2D-5B99-4DD1-8C43-1C4FEE8F706D}"/>
    <cellStyle name="Normal 5 5 11 5 4" xfId="27258" xr:uid="{E1C89664-C2E8-43E4-9FBC-FFE5060CDD3E}"/>
    <cellStyle name="Normal 5 5 11 5 5" xfId="16370" xr:uid="{17B663D9-77B7-4F71-B339-7819DE68ED7F}"/>
    <cellStyle name="Normal 5 5 11 6" xfId="5347" xr:uid="{8A7CB6DC-62A6-4A41-BD63-39B130266C07}"/>
    <cellStyle name="Normal 5 5 11 6 2" xfId="14645" xr:uid="{8502C43C-794E-4B6F-B67D-BD0D4D682ECE}"/>
    <cellStyle name="Normal 5 5 11 7" xfId="7098" xr:uid="{75D9ED91-7E43-489A-A8B4-89D35DF5508A}"/>
    <cellStyle name="Normal 5 5 11 7 2" xfId="17478" xr:uid="{D3798922-15BD-4391-B2DB-2869E632F67C}"/>
    <cellStyle name="Normal 5 5 11 8" xfId="9931" xr:uid="{C9B053E7-DAD6-4D4E-AF63-D9C4E93DF7D7}"/>
    <cellStyle name="Normal 5 5 11 8 2" xfId="20311" xr:uid="{6D49E5DE-4DD4-4781-A18A-ECEDA2030118}"/>
    <cellStyle name="Normal 5 5 11 9" xfId="24224" xr:uid="{7F2AEEC7-788B-48EF-8D12-1F317B985EA8}"/>
    <cellStyle name="Normal 5 5 12" xfId="1182" xr:uid="{00000000-0005-0000-0000-000062060000}"/>
    <cellStyle name="Normal 5 5 12 2" xfId="1183" xr:uid="{00000000-0005-0000-0000-000063060000}"/>
    <cellStyle name="Normal 5 5 12 2 2" xfId="25906" xr:uid="{ACDBEB07-C175-4F8A-AF35-7A83D073F597}"/>
    <cellStyle name="Normal 5 5 12 2 2 2" xfId="27058" xr:uid="{73488BCF-2C51-42DE-9E58-72168444506D}"/>
    <cellStyle name="Normal 5 5 12 2 2 3" xfId="31493" xr:uid="{8C768011-0350-4625-9C22-6E5BAC343524}"/>
    <cellStyle name="Normal 5 5 12 2 2 4" xfId="31303" xr:uid="{4E92DD05-9DE3-47E0-9C33-4A23B380A4BC}"/>
    <cellStyle name="Normal 5 5 12 2 3" xfId="27499" xr:uid="{C60B8A07-C87E-417E-81F5-A75D4AE0518D}"/>
    <cellStyle name="Normal 5 5 12 2 4" xfId="27363" xr:uid="{FCABEA70-D790-4657-BF9A-CD1687570BD1}"/>
    <cellStyle name="Normal 5 5 12 2 5" xfId="31252" xr:uid="{29DBD238-5483-4789-AB60-4DC6E160D543}"/>
    <cellStyle name="Normal 5 5 12 3" xfId="1184" xr:uid="{00000000-0005-0000-0000-000064060000}"/>
    <cellStyle name="Normal 5 5 12 3 2" xfId="1185" xr:uid="{00000000-0005-0000-0000-000065060000}"/>
    <cellStyle name="Normal 5 5 12 3 2 2" xfId="7099" xr:uid="{7DC8D161-DB25-42F7-A675-B9ABA09E6623}"/>
    <cellStyle name="Normal 5 5 12 3 2 2 2" xfId="17479" xr:uid="{CB8E9133-3D83-4494-9F60-E776A3EA70F0}"/>
    <cellStyle name="Normal 5 5 12 3 2 3" xfId="9932" xr:uid="{75CD5C8B-75F0-4E18-B7D2-91830223CFAA}"/>
    <cellStyle name="Normal 5 5 12 3 2 3 2" xfId="20312" xr:uid="{4A077567-9598-4D3C-9AEB-03C07E8EA24F}"/>
    <cellStyle name="Normal 5 5 12 3 2 4" xfId="25580" xr:uid="{DBCD1220-8789-4BF8-809A-A3A65496A92B}"/>
    <cellStyle name="Normal 5 5 12 3 2 5" xfId="14646" xr:uid="{A45105C8-7446-4B1D-BB0F-E6E66EEAF4EB}"/>
    <cellStyle name="Normal 5 5 12 3 3" xfId="3772" xr:uid="{D3491984-6149-4A4F-97CA-96AC04F0A2CD}"/>
    <cellStyle name="Normal 5 5 12 3 3 2" xfId="4806" xr:uid="{62869006-B692-4B88-AA1D-967FD650D28C}"/>
    <cellStyle name="Normal 5 5 12 3 3 3" xfId="30294" xr:uid="{0809AC62-F3B7-493F-BB49-1E9941AC2340}"/>
    <cellStyle name="Normal 5 5 12 3 3 3 2" xfId="31437" xr:uid="{7019EB67-3295-429D-8D0F-44B17EE0D105}"/>
    <cellStyle name="Normal 5 5 12 3 3 4" xfId="31634" xr:uid="{7ED5B869-69B2-431F-9CC3-F41F5D450414}"/>
    <cellStyle name="Normal 5 5 12 3 4" xfId="24795" xr:uid="{EC1A1E87-7558-46ED-8398-DDED782A19A9}"/>
    <cellStyle name="Normal 5 5 12 4" xfId="1186" xr:uid="{00000000-0005-0000-0000-000066060000}"/>
    <cellStyle name="Normal 5 5 12 4 2" xfId="2011" xr:uid="{00000000-0005-0000-0000-000067060000}"/>
    <cellStyle name="Normal 5 5 12 4 2 2" xfId="28244" xr:uid="{C0C981C0-058E-4026-91E4-71DD03B00545}"/>
    <cellStyle name="Normal 5 5 12 4 2 3" xfId="27487" xr:uid="{1A5E8FF4-C6F3-4045-99D5-5EFB1C02A4ED}"/>
    <cellStyle name="Normal 5 5 12 4 3" xfId="3742" xr:uid="{00000000-0005-0000-0000-0000CD050000}"/>
    <cellStyle name="Normal 5 5 12 4 3 2" xfId="4731" xr:uid="{D383C0AB-15AA-4183-8653-F3BF4C9DCA49}"/>
    <cellStyle name="Normal 5 5 12 4 3 3" xfId="30267" xr:uid="{0A57DE32-6FA3-493D-BCD5-EF945C4BCD4C}"/>
    <cellStyle name="Normal 5 5 12 4 3 3 2" xfId="31410" xr:uid="{8D615E02-7AB1-47B9-B5C0-EFCC16FE5595}"/>
    <cellStyle name="Normal 5 5 12 4 3 4" xfId="31607" xr:uid="{333049E4-D2E4-478B-A9A7-397D8F1AD60F}"/>
    <cellStyle name="Normal 5 5 12 4 4" xfId="23738" xr:uid="{584E66C2-83BD-4415-897A-413EAACEC637}"/>
    <cellStyle name="Normal 5 5 12 4 5" xfId="23069" xr:uid="{445314E8-3702-42F9-96C4-4F1E3E1FC2C9}"/>
    <cellStyle name="Normal 5 5 12 4 6" xfId="26120" xr:uid="{972A4539-7000-4879-8DC1-AC3C9DAB57C7}"/>
    <cellStyle name="Normal 5 5 12 5" xfId="1187" xr:uid="{00000000-0005-0000-0000-000068060000}"/>
    <cellStyle name="Normal 5 5 12 5 2" xfId="26127" xr:uid="{0C3713C4-0CF4-45B5-BE60-F039348800A1}"/>
    <cellStyle name="Normal 5 5 12 5 3" xfId="26555" xr:uid="{46B5948C-5A50-4947-9B43-BD3926155E12}"/>
    <cellStyle name="Normal 5 5 12 6" xfId="2012" xr:uid="{00000000-0005-0000-0000-000069060000}"/>
    <cellStyle name="Normal 5 5 12 6 2" xfId="25718" xr:uid="{6E76D09D-B907-43F5-8545-1CFD81722536}"/>
    <cellStyle name="Normal 5 5 12 6 3" xfId="24484" xr:uid="{D6BD1202-D166-4806-99B6-7721F3E5DC6E}"/>
    <cellStyle name="Normal 5 5 12 6 4" xfId="30396" xr:uid="{A373ECD6-01CF-4482-A92D-8D307049E070}"/>
    <cellStyle name="Normal 5 5 12 7" xfId="2133" xr:uid="{00000000-0005-0000-0000-0000A1020000}"/>
    <cellStyle name="Normal 5 5 12 7 2" xfId="4819" xr:uid="{933CD350-3DDB-4FFC-B65F-DBC9B5AC6FAA}"/>
    <cellStyle name="Normal 5 5 12 7 3" xfId="30214" xr:uid="{827A0F38-C1A0-4EEE-9A2A-D5F26A0F3BC4}"/>
    <cellStyle name="Normal 5 5 12 7 3 2" xfId="31358" xr:uid="{12077E98-D42B-4C46-B42E-477CDA1BC168}"/>
    <cellStyle name="Normal 5 5 12 7 4" xfId="31554" xr:uid="{ED0A659F-49C6-47AD-A8E9-D609C6FE0B98}"/>
    <cellStyle name="Normal 5 5 12 8" xfId="4039" xr:uid="{339DDFF4-B60C-4AB4-A281-8CA03C0100FF}"/>
    <cellStyle name="Normal 5 5 12 8 2" xfId="4817" xr:uid="{7550A7D3-C1EF-43A3-A121-A8E9FC3C1D0F}"/>
    <cellStyle name="Normal 5 5 12 8 3" xfId="30331" xr:uid="{D7DBAFC5-F908-4480-B7AC-0D36D243E461}"/>
    <cellStyle name="Normal 5 5 12 8 3 2" xfId="30467" xr:uid="{008082A2-179F-4EAE-9BED-194B26EA3013}"/>
    <cellStyle name="Normal 5 5 12 8 4" xfId="31671" xr:uid="{958C0CF7-489D-4DFD-AFD0-0923A7F799E9}"/>
    <cellStyle name="Normal 5 5 12 9" xfId="25795" xr:uid="{E3CEE472-2575-4086-9B70-8587E190341C}"/>
    <cellStyle name="Normal 5 5 12 9 2" xfId="26400" xr:uid="{EE6D3784-0C10-40B4-B5A5-246641421871}"/>
    <cellStyle name="Normal 5 5 12 9 3" xfId="31165" xr:uid="{1A4271D5-26B0-4441-8D15-E29ECA5F4D9D}"/>
    <cellStyle name="Normal 5 5 13" xfId="1188" xr:uid="{00000000-0005-0000-0000-00006A060000}"/>
    <cellStyle name="Normal 5 5 13 2" xfId="4556" xr:uid="{38105DB8-0B13-45DB-93CB-A7A2B7B10682}"/>
    <cellStyle name="Normal 5 5 13 2 2" xfId="9328" xr:uid="{0F5DC92B-D17F-4932-B880-4EB216E0BB19}"/>
    <cellStyle name="Normal 5 5 13 2 2 2" xfId="29303" xr:uid="{A528E6A3-E5CF-41CD-8A5A-85D9B57ECB1A}"/>
    <cellStyle name="Normal 5 5 13 2 2 3" xfId="19708" xr:uid="{B187A614-F1FD-4C04-8325-25B84F0A4B75}"/>
    <cellStyle name="Normal 5 5 13 2 3" xfId="12161" xr:uid="{7CDD758D-F939-4E92-9942-827284B6582E}"/>
    <cellStyle name="Normal 5 5 13 2 3 2" xfId="22541" xr:uid="{15B03982-7DF5-45B6-B4D5-42116C944D4D}"/>
    <cellStyle name="Normal 5 5 13 2 4" xfId="23763" xr:uid="{1C157A74-79B0-4AE9-B1C8-C0BCC2BE83BE}"/>
    <cellStyle name="Normal 5 5 13 2 5" xfId="16875" xr:uid="{039AE286-CAD9-40EC-9813-C989AE274BDE}"/>
    <cellStyle name="Normal 5 5 13 3" xfId="5348" xr:uid="{5A847891-704E-4D1C-A49B-5183AFA3F5F8}"/>
    <cellStyle name="Normal 5 5 13 3 2" xfId="25717" xr:uid="{BA89B0B9-DB42-4CE7-A4A3-ECE24486E886}"/>
    <cellStyle name="Normal 5 5 13 3 3" xfId="25873" xr:uid="{45F60256-2B71-41F7-8537-374E0F6D4207}"/>
    <cellStyle name="Normal 5 5 13 3 4" xfId="14647" xr:uid="{5CE4162D-AD48-4C0F-BA62-B934F4EA9B59}"/>
    <cellStyle name="Normal 5 5 13 4" xfId="7100" xr:uid="{9A900B08-9AE9-41AC-BA20-2AA538F9927D}"/>
    <cellStyle name="Normal 5 5 13 4 2" xfId="22947" xr:uid="{97C5DAE0-DA9C-4F0F-BCD1-117901AE5D5C}"/>
    <cellStyle name="Normal 5 5 13 4 3" xfId="27064" xr:uid="{D13F99A1-37DD-4A26-B175-7EDE3659B42B}"/>
    <cellStyle name="Normal 5 5 13 4 4" xfId="17480" xr:uid="{5AED7AF1-2763-4797-82AA-CF475C5E3EE4}"/>
    <cellStyle name="Normal 5 5 13 5" xfId="9933" xr:uid="{18FE5CF4-E9A5-4356-8158-B3F8919FD961}"/>
    <cellStyle name="Normal 5 5 13 5 2" xfId="29432" xr:uid="{5879B14D-2429-4E4A-9882-196F79DE5875}"/>
    <cellStyle name="Normal 5 5 13 5 3" xfId="20313" xr:uid="{0267A0D3-C892-4DAA-A391-47195DB4C23E}"/>
    <cellStyle name="Normal 5 5 13 6" xfId="24213" xr:uid="{6BA6356E-FEFE-4288-B90B-406AF9C7B10D}"/>
    <cellStyle name="Normal 5 5 13 7" xfId="13966" xr:uid="{9949E944-6653-48A5-B6AF-827C31A6C8F2}"/>
    <cellStyle name="Normal 5 5 13 8" xfId="31251" xr:uid="{74A630F6-B0B0-425A-B58E-98533DCF93A3}"/>
    <cellStyle name="Normal 5 5 14" xfId="1189" xr:uid="{00000000-0005-0000-0000-00006B060000}"/>
    <cellStyle name="Normal 5 5 14 2" xfId="1190" xr:uid="{00000000-0005-0000-0000-00006C060000}"/>
    <cellStyle name="Normal 5 5 14 3" xfId="3743" xr:uid="{00000000-0005-0000-0000-0000D2050000}"/>
    <cellStyle name="Normal 5 5 14 3 2" xfId="4726" xr:uid="{38D387F4-79B0-4AC8-8B84-16D0B67DE4C8}"/>
    <cellStyle name="Normal 5 5 14 3 2 2" xfId="28466" xr:uid="{8C94C9FE-AE2A-4793-A8B8-55E759787D53}"/>
    <cellStyle name="Normal 5 5 14 3 3" xfId="26888" xr:uid="{B149FF73-7C82-4791-B193-8AF6ACE56154}"/>
    <cellStyle name="Normal 5 5 14 3 4" xfId="30268" xr:uid="{D54B79A8-5499-4F5C-A60A-015D6BE65FD9}"/>
    <cellStyle name="Normal 5 5 14 3 4 2" xfId="31411" xr:uid="{575483AF-AA95-4D48-B584-5A9993226AA8}"/>
    <cellStyle name="Normal 5 5 14 3 5" xfId="31608" xr:uid="{14E7F71F-AA9C-4825-9092-BF0C8A1EFF2F}"/>
    <cellStyle name="Normal 5 5 14 4" xfId="28547" xr:uid="{11F1C702-C94E-40E4-AA7E-C36BBAF97840}"/>
    <cellStyle name="Normal 5 5 15" xfId="2439" xr:uid="{00000000-0005-0000-0000-000035070000}"/>
    <cellStyle name="Normal 5 5 15 2" xfId="5734" xr:uid="{7DB3CBEA-D902-42B2-B26F-9421550EC6CD}"/>
    <cellStyle name="Normal 5 5 15 2 2" xfId="27302" xr:uid="{F2621A6C-0918-4A36-97E3-78A546121BE8}"/>
    <cellStyle name="Normal 5 5 15 2 3" xfId="15111" xr:uid="{05B98610-ECCC-4335-8398-4FB0B93CE0B1}"/>
    <cellStyle name="Normal 5 5 15 3" xfId="7564" xr:uid="{35D911EE-CA73-4C5D-9B99-8E5C459EE06E}"/>
    <cellStyle name="Normal 5 5 15 3 2" xfId="17944" xr:uid="{38B158EE-2C47-4BA9-93C3-58BBE1E0AD96}"/>
    <cellStyle name="Normal 5 5 15 4" xfId="10397" xr:uid="{5DEE6F7F-8E03-4FC8-9594-1274073636D5}"/>
    <cellStyle name="Normal 5 5 15 4 2" xfId="20777" xr:uid="{9D104917-06C4-40D3-830F-73A016A7D825}"/>
    <cellStyle name="Normal 5 5 15 5" xfId="24793" xr:uid="{98197A97-5624-49B2-8B85-1F5369343C3E}"/>
    <cellStyle name="Normal 5 5 15 6" xfId="12826" xr:uid="{25B2FA1F-E539-4D97-AD51-FB2C4B7972FE}"/>
    <cellStyle name="Normal 5 5 16" xfId="2169" xr:uid="{00000000-0005-0000-0000-000028070000}"/>
    <cellStyle name="Normal 5 5 16 2" xfId="7296" xr:uid="{E92BBBE8-8A65-484D-9CC1-3D51172C4C28}"/>
    <cellStyle name="Normal 5 5 16 2 2" xfId="28152" xr:uid="{A3A849C5-5574-4D15-95F8-4036D0CDEF59}"/>
    <cellStyle name="Normal 5 5 16 2 3" xfId="17676" xr:uid="{09A459B7-30EB-40B8-87C5-77F00D92A2FA}"/>
    <cellStyle name="Normal 5 5 16 3" xfId="10129" xr:uid="{F0A238C6-4582-4CBB-BADA-A9399A706E74}"/>
    <cellStyle name="Normal 5 5 16 3 2" xfId="20509" xr:uid="{334612D8-071C-4D16-88C2-0DED4F515CFC}"/>
    <cellStyle name="Normal 5 5 16 4" xfId="22844" xr:uid="{73C69CF9-2844-4024-B796-ADEC93F6100C}"/>
    <cellStyle name="Normal 5 5 16 5" xfId="14843" xr:uid="{0D04833F-70A4-4B17-A011-739F53913398}"/>
    <cellStyle name="Normal 5 5 17" xfId="2122" xr:uid="{00000000-0005-0000-0000-00009D020000}"/>
    <cellStyle name="Normal 5 5 17 2" xfId="4710" xr:uid="{1F0EAC01-3B78-43E3-B983-74B1E0899491}"/>
    <cellStyle name="Normal 5 5 17 2 2" xfId="28528" xr:uid="{9F244A23-EF37-4CA3-9C32-8399EE7045C9}"/>
    <cellStyle name="Normal 5 5 17 3" xfId="27862" xr:uid="{94C316B2-9303-4343-AB75-17DFAF12E21D}"/>
    <cellStyle name="Normal 5 5 17 4" xfId="30203" xr:uid="{36B20FD2-E384-4E2C-943F-B6158FB818DE}"/>
    <cellStyle name="Normal 5 5 17 4 2" xfId="31347" xr:uid="{5F08F1D5-89EB-4C5D-BB57-1B880E6EB770}"/>
    <cellStyle name="Normal 5 5 17 5" xfId="31543" xr:uid="{3B55F720-3305-4D8B-B69F-321B180500C4}"/>
    <cellStyle name="Normal 5 5 18" xfId="4018" xr:uid="{F3938208-EDFC-4F17-ABB5-42A544677995}"/>
    <cellStyle name="Normal 5 5 18 2" xfId="4810" xr:uid="{F76BFFF7-F65C-4C10-94AE-340164E71EC1}"/>
    <cellStyle name="Normal 5 5 18 3" xfId="30321" xr:uid="{3F8752F1-9A5A-4A0A-9B43-2AF1C30DFDF6}"/>
    <cellStyle name="Normal 5 5 18 3 2" xfId="31464" xr:uid="{0CEB44F4-8608-49C7-AFD9-B308A93AF5D4}"/>
    <cellStyle name="Normal 5 5 18 4" xfId="31661" xr:uid="{67F64D7D-87AA-4672-BBA5-A417E15A374F}"/>
    <cellStyle name="Normal 5 5 19" xfId="24510" xr:uid="{2A1B3C75-EDBD-4134-9FA6-33FD8035DA32}"/>
    <cellStyle name="Normal 5 5 2" xfId="1191" xr:uid="{00000000-0005-0000-0000-00006D060000}"/>
    <cellStyle name="Normal 5 5 2 10" xfId="26256" xr:uid="{5DE0041A-A395-4337-A4C4-595A0109A733}"/>
    <cellStyle name="Normal 5 5 2 11" xfId="27201" xr:uid="{576765FF-1DD2-4048-9596-D0B7D8E5602E}"/>
    <cellStyle name="Normal 5 5 2 12" xfId="12424" xr:uid="{362E694F-978F-4355-B29B-573EACCA035C}"/>
    <cellStyle name="Normal 5 5 2 2" xfId="1192" xr:uid="{00000000-0005-0000-0000-00006E060000}"/>
    <cellStyle name="Normal 5 5 2 2 10" xfId="7101" xr:uid="{B0B4E6F4-CC37-40E9-80EA-BED5690BE15D}"/>
    <cellStyle name="Normal 5 5 2 2 10 2" xfId="17481" xr:uid="{2E4C73EB-3E1A-4761-96CA-1DE9565E7346}"/>
    <cellStyle name="Normal 5 5 2 2 11" xfId="9934" xr:uid="{F88CE84F-A75A-405A-85F5-7077666D2DA0}"/>
    <cellStyle name="Normal 5 5 2 2 11 2" xfId="20314" xr:uid="{7BAFE316-3944-4915-8BE3-1A5642390C24}"/>
    <cellStyle name="Normal 5 5 2 2 12" xfId="24557" xr:uid="{DB9B9E18-2DAE-4360-A9FC-C823D4674C38}"/>
    <cellStyle name="Normal 5 5 2 2 13" xfId="12484" xr:uid="{C15E1874-5A7B-419B-A795-ECC2719E4B4E}"/>
    <cellStyle name="Normal 5 5 2 2 2" xfId="1193" xr:uid="{00000000-0005-0000-0000-00006F060000}"/>
    <cellStyle name="Normal 5 5 2 2 2 10" xfId="9935" xr:uid="{F46A6A26-8631-4AEC-8C24-F217A2A7B3F9}"/>
    <cellStyle name="Normal 5 5 2 2 2 10 2" xfId="20315" xr:uid="{0F1B2E8D-661B-421F-A428-2548615D2947}"/>
    <cellStyle name="Normal 5 5 2 2 2 11" xfId="22902" xr:uid="{0ACF97C6-F5AF-4F36-A2CC-B0340721807C}"/>
    <cellStyle name="Normal 5 5 2 2 2 12" xfId="12613" xr:uid="{1A299909-22DC-4007-AC4D-C1AE15C09573}"/>
    <cellStyle name="Normal 5 5 2 2 2 2" xfId="2805" xr:uid="{00000000-0005-0000-0000-000039070000}"/>
    <cellStyle name="Normal 5 5 2 2 2 2 2" xfId="3398" xr:uid="{00000000-0005-0000-0000-00003A070000}"/>
    <cellStyle name="Normal 5 5 2 2 2 2 2 2" xfId="6456" xr:uid="{B693116F-FEF4-432D-A5BF-701A0649DF30}"/>
    <cellStyle name="Normal 5 5 2 2 2 2 2 2 2" xfId="27807" xr:uid="{004B866A-C76F-45A8-808C-C75755EC1086}"/>
    <cellStyle name="Normal 5 5 2 2 2 2 2 2 3" xfId="26534" xr:uid="{5EEAA4AB-3C3E-4C53-A277-A707876DE5EC}"/>
    <cellStyle name="Normal 5 5 2 2 2 2 2 2 4" xfId="16025" xr:uid="{C3ACAFC0-D7C2-42C7-B4DB-7ED8EAC47E68}"/>
    <cellStyle name="Normal 5 5 2 2 2 2 2 3" xfId="8478" xr:uid="{17E6980B-06A1-43B6-BE43-611354CBBEB0}"/>
    <cellStyle name="Normal 5 5 2 2 2 2 2 3 2" xfId="28924" xr:uid="{2BA3EE89-B748-4827-8F21-A2E506D72BC1}"/>
    <cellStyle name="Normal 5 5 2 2 2 2 2 3 3" xfId="18858" xr:uid="{230430B1-9100-4B76-B9BD-F64508174F52}"/>
    <cellStyle name="Normal 5 5 2 2 2 2 2 4" xfId="11311" xr:uid="{ED3C4ACD-C51D-4BCF-A4E8-96036E058BC2}"/>
    <cellStyle name="Normal 5 5 2 2 2 2 2 4 2" xfId="21691" xr:uid="{C080D9CA-17F9-461C-BB69-7B4915B83AEE}"/>
    <cellStyle name="Normal 5 5 2 2 2 2 2 5" xfId="25283" xr:uid="{7EECCA54-9783-4BBF-8C42-BADB856D8B4F}"/>
    <cellStyle name="Normal 5 5 2 2 2 2 2 6" xfId="13968" xr:uid="{EACC5766-D3D6-44EE-B595-1F5883978ED0}"/>
    <cellStyle name="Normal 5 5 2 2 2 2 3" xfId="4355" xr:uid="{42FF46A1-3943-4358-A655-8294E62CEED5}"/>
    <cellStyle name="Normal 5 5 2 2 2 2 3 2" xfId="9127" xr:uid="{45B9D55E-2186-44A0-B273-E1A0BC1506FA}"/>
    <cellStyle name="Normal 5 5 2 2 2 2 3 2 2" xfId="29170" xr:uid="{1140FD3F-198E-4BE1-8F06-A8CC335DBE44}"/>
    <cellStyle name="Normal 5 5 2 2 2 2 3 2 3" xfId="19507" xr:uid="{D17F7F4F-1A46-4910-97EE-82CDCD2E107F}"/>
    <cellStyle name="Normal 5 5 2 2 2 2 3 3" xfId="11960" xr:uid="{EFE23553-F273-457E-8C06-1E2A03F6FE27}"/>
    <cellStyle name="Normal 5 5 2 2 2 2 3 3 2" xfId="22340" xr:uid="{6CADACF1-9D51-44A3-9B24-E581EC859066}"/>
    <cellStyle name="Normal 5 5 2 2 2 2 3 4" xfId="23123" xr:uid="{B72063E7-D175-445C-9430-BB26FE783578}"/>
    <cellStyle name="Normal 5 5 2 2 2 2 3 5" xfId="16674" xr:uid="{255421F1-8B49-49EF-B50C-7FEA55A0C4D7}"/>
    <cellStyle name="Normal 5 5 2 2 2 2 4" xfId="6023" xr:uid="{7E2B3A4D-18A7-41AE-9703-8F1DD1C41124}"/>
    <cellStyle name="Normal 5 5 2 2 2 2 4 2" xfId="26661" xr:uid="{F952BBFA-15EB-48C0-894C-CF0A26F279D2}"/>
    <cellStyle name="Normal 5 5 2 2 2 2 4 3" xfId="15476" xr:uid="{3DA3D78E-B3D0-4042-BBF9-EADB3DB9540E}"/>
    <cellStyle name="Normal 5 5 2 2 2 2 5" xfId="7929" xr:uid="{028A5E22-1E60-4C6D-B1A8-9DE76CBD3299}"/>
    <cellStyle name="Normal 5 5 2 2 2 2 5 2" xfId="18309" xr:uid="{5B658F29-19A3-4C8F-8C89-874C7FC593B0}"/>
    <cellStyle name="Normal 5 5 2 2 2 2 6" xfId="10762" xr:uid="{39021503-6D23-4026-AADD-CEECF31F2E18}"/>
    <cellStyle name="Normal 5 5 2 2 2 2 6 2" xfId="21142" xr:uid="{79DF7F93-3D36-4E82-B3C2-21FBC05247DD}"/>
    <cellStyle name="Normal 5 5 2 2 2 2 7" xfId="23800" xr:uid="{B54B0BB9-E6CF-4A46-9F3A-B3E751558D28}"/>
    <cellStyle name="Normal 5 5 2 2 2 2 8" xfId="13271" xr:uid="{C4529065-302D-4BBB-8DEA-0825232BFC5B}"/>
    <cellStyle name="Normal 5 5 2 2 2 3" xfId="3399" xr:uid="{00000000-0005-0000-0000-00003B070000}"/>
    <cellStyle name="Normal 5 5 2 2 2 3 2" xfId="4557" xr:uid="{5061FD9F-2244-4556-BA81-017209E54E57}"/>
    <cellStyle name="Normal 5 5 2 2 2 3 2 2" xfId="9329" xr:uid="{63D3143B-3A50-4839-B294-F3935BB8C913}"/>
    <cellStyle name="Normal 5 5 2 2 2 3 2 2 2" xfId="29304" xr:uid="{9C4F8361-A348-40D6-BDC8-184E1ED0AEEB}"/>
    <cellStyle name="Normal 5 5 2 2 2 3 2 2 3" xfId="19709" xr:uid="{2232B086-86C9-44E8-ACC9-F05AE9E85F48}"/>
    <cellStyle name="Normal 5 5 2 2 2 3 2 3" xfId="12162" xr:uid="{F278D5A6-BB19-4A71-909D-4B185E053A15}"/>
    <cellStyle name="Normal 5 5 2 2 2 3 2 3 2" xfId="22542" xr:uid="{FF77EDCE-32AF-4B79-86CC-5D0FC410DFDE}"/>
    <cellStyle name="Normal 5 5 2 2 2 3 2 4" xfId="28115" xr:uid="{21DB635F-914E-44BB-A5BA-96824586B764}"/>
    <cellStyle name="Normal 5 5 2 2 2 3 2 5" xfId="16876" xr:uid="{DA1DE3AE-D369-465E-B70F-9C5DCCD86772}"/>
    <cellStyle name="Normal 5 5 2 2 2 3 3" xfId="6457" xr:uid="{6C9958EC-64CD-4EFE-AD25-5341EAC58E19}"/>
    <cellStyle name="Normal 5 5 2 2 2 3 3 2" xfId="26306" xr:uid="{10785CCF-BC71-459D-8435-C52D33AD31DA}"/>
    <cellStyle name="Normal 5 5 2 2 2 3 3 3" xfId="16026" xr:uid="{2AC0485A-BBA8-4B3B-8289-888B36D3D1A8}"/>
    <cellStyle name="Normal 5 5 2 2 2 3 4" xfId="8479" xr:uid="{35104300-7B7B-4930-AA22-97CBEA0E597A}"/>
    <cellStyle name="Normal 5 5 2 2 2 3 4 2" xfId="18859" xr:uid="{BCD25388-0DE1-4453-B0E2-7C53AEE133CA}"/>
    <cellStyle name="Normal 5 5 2 2 2 3 5" xfId="11312" xr:uid="{7B72F5E2-F4A0-4DAF-A072-8BB8EE9CF698}"/>
    <cellStyle name="Normal 5 5 2 2 2 3 5 2" xfId="21692" xr:uid="{4A7BD036-C2BA-45A6-87CB-029FEA504C56}"/>
    <cellStyle name="Normal 5 5 2 2 2 3 6" xfId="25115" xr:uid="{82B60B71-A98F-4867-B481-3777DF42A92A}"/>
    <cellStyle name="Normal 5 5 2 2 2 3 7" xfId="13969" xr:uid="{CDB8CBB4-B877-4130-B85B-07A03F751A31}"/>
    <cellStyle name="Normal 5 5 2 2 2 4" xfId="3397" xr:uid="{00000000-0005-0000-0000-00003C070000}"/>
    <cellStyle name="Normal 5 5 2 2 2 4 2" xfId="6455" xr:uid="{65CAC8DB-A56D-46C3-87F9-F4F75AAA66E8}"/>
    <cellStyle name="Normal 5 5 2 2 2 4 2 2" xfId="26021" xr:uid="{17070FC0-3C6C-4245-8F38-027CA186084B}"/>
    <cellStyle name="Normal 5 5 2 2 2 4 2 3" xfId="16024" xr:uid="{ECC0695D-BED6-47AA-9185-A5C5234CEBF3}"/>
    <cellStyle name="Normal 5 5 2 2 2 4 3" xfId="8477" xr:uid="{14C93518-D0C9-4908-BAB1-9DCD1EEEA571}"/>
    <cellStyle name="Normal 5 5 2 2 2 4 3 2" xfId="18857" xr:uid="{ECDDFA73-36FF-49D5-82B7-03A53E73BDAB}"/>
    <cellStyle name="Normal 5 5 2 2 2 4 4" xfId="11310" xr:uid="{8B1E5D26-8A8D-4AC7-9715-3F1243DFF57E}"/>
    <cellStyle name="Normal 5 5 2 2 2 4 4 2" xfId="21690" xr:uid="{344B6013-3AA0-45E1-85B1-D40B03FD4C40}"/>
    <cellStyle name="Normal 5 5 2 2 2 4 5" xfId="24506" xr:uid="{5CB2466F-53D5-49FA-A5CA-E50A3B9646E6}"/>
    <cellStyle name="Normal 5 5 2 2 2 4 6" xfId="13967" xr:uid="{C763E544-01F0-4302-8299-E43E37CE24BA}"/>
    <cellStyle name="Normal 5 5 2 2 2 5" xfId="2649" xr:uid="{00000000-0005-0000-0000-00003D070000}"/>
    <cellStyle name="Normal 5 5 2 2 2 5 2" xfId="5911" xr:uid="{E9B39E86-C76E-4FBD-A137-EE230CDA99AC}"/>
    <cellStyle name="Normal 5 5 2 2 2 5 2 2" xfId="26217" xr:uid="{691A211D-DDC5-4CF4-9FFE-159D307D29B3}"/>
    <cellStyle name="Normal 5 5 2 2 2 5 2 3" xfId="15321" xr:uid="{855B6DC1-1534-436D-91E0-D2640689A3F2}"/>
    <cellStyle name="Normal 5 5 2 2 2 5 3" xfId="7774" xr:uid="{60B7B1BA-B192-4DB5-8FB7-5B1053A8F3F3}"/>
    <cellStyle name="Normal 5 5 2 2 2 5 3 2" xfId="18154" xr:uid="{EC3B7F3F-BCF3-470D-9D43-126F2EB40004}"/>
    <cellStyle name="Normal 5 5 2 2 2 5 4" xfId="10607" xr:uid="{531C608E-CD0C-4B40-BC39-F0CCB15B2BDB}"/>
    <cellStyle name="Normal 5 5 2 2 2 5 4 2" xfId="20987" xr:uid="{29A04457-3328-4866-8B61-39382E330D84}"/>
    <cellStyle name="Normal 5 5 2 2 2 5 5" xfId="25346" xr:uid="{FA1D4321-F923-4174-B5D0-070FD482717B}"/>
    <cellStyle name="Normal 5 5 2 2 2 5 6" xfId="13049" xr:uid="{414A8D75-BE7B-45D4-8C3A-A99EAB138365}"/>
    <cellStyle name="Normal 5 5 2 2 2 6" xfId="2379" xr:uid="{00000000-0005-0000-0000-000038070000}"/>
    <cellStyle name="Normal 5 5 2 2 2 6 2" xfId="7506" xr:uid="{A1858BD0-3E6E-4D42-83BF-145C6C4D43DF}"/>
    <cellStyle name="Normal 5 5 2 2 2 6 2 2" xfId="17886" xr:uid="{FACD421A-A9BB-4B7F-906E-07EE7C2EF2B8}"/>
    <cellStyle name="Normal 5 5 2 2 2 6 3" xfId="10339" xr:uid="{6D389701-D329-41F9-BFEA-4C1354AC4875}"/>
    <cellStyle name="Normal 5 5 2 2 2 6 3 2" xfId="20719" xr:uid="{F1A12A08-1164-4488-A8B4-F6266E11AB30}"/>
    <cellStyle name="Normal 5 5 2 2 2 6 4" xfId="24990" xr:uid="{67298546-BF93-45C6-AFAE-B9A60F49A89F}"/>
    <cellStyle name="Normal 5 5 2 2 2 6 5" xfId="15053" xr:uid="{23599E62-A5C5-4F45-A758-20E3649CEB60}"/>
    <cellStyle name="Normal 5 5 2 2 2 7" xfId="4051" xr:uid="{EC54DFC6-9A1E-4C42-8373-D8A0D006B582}"/>
    <cellStyle name="Normal 5 5 2 2 2 7 2" xfId="8837" xr:uid="{F198D4A2-3B39-49A2-8553-811CD5569DB0}"/>
    <cellStyle name="Normal 5 5 2 2 2 7 2 2" xfId="19217" xr:uid="{695B1472-84E2-4093-ABA0-2537DF9ADA20}"/>
    <cellStyle name="Normal 5 5 2 2 2 7 3" xfId="11670" xr:uid="{358B6E7B-0337-430F-9A6B-737BE1E2DA12}"/>
    <cellStyle name="Normal 5 5 2 2 2 7 3 2" xfId="22050" xr:uid="{B5C359F9-33D3-4677-911E-4FBEB3C90639}"/>
    <cellStyle name="Normal 5 5 2 2 2 7 4" xfId="16384" xr:uid="{2F36583D-13FE-480E-AFDA-6739E674159F}"/>
    <cellStyle name="Normal 5 5 2 2 2 8" xfId="5350" xr:uid="{7A875D4A-C397-4525-BE3A-8192E68F8551}"/>
    <cellStyle name="Normal 5 5 2 2 2 8 2" xfId="14649" xr:uid="{2F2081C4-AAE6-4920-8CA4-EBB5256087C6}"/>
    <cellStyle name="Normal 5 5 2 2 2 9" xfId="7102" xr:uid="{2B3871C3-57A8-4A8B-88EE-B3736054FB29}"/>
    <cellStyle name="Normal 5 5 2 2 2 9 2" xfId="17482" xr:uid="{070D8DBB-57B4-4D3B-B9B3-AC7655AB8F30}"/>
    <cellStyle name="Normal 5 5 2 2 3" xfId="1194" xr:uid="{00000000-0005-0000-0000-000070060000}"/>
    <cellStyle name="Normal 5 5 2 2 3 2" xfId="3400" xr:uid="{00000000-0005-0000-0000-00003F070000}"/>
    <cellStyle name="Normal 5 5 2 2 3 2 2" xfId="6458" xr:uid="{5F4BDF0C-AD38-489E-945C-592418F3D60F}"/>
    <cellStyle name="Normal 5 5 2 2 3 2 2 2" xfId="27906" xr:uid="{59078814-849A-48FA-838A-3AFDDFEFD8E7}"/>
    <cellStyle name="Normal 5 5 2 2 3 2 2 3" xfId="28003" xr:uid="{28FDFF76-16BE-4E21-9F52-18072D3E868F}"/>
    <cellStyle name="Normal 5 5 2 2 3 2 2 4" xfId="16027" xr:uid="{38177F33-B1C7-46B5-A5E4-6B6D90111A41}"/>
    <cellStyle name="Normal 5 5 2 2 3 2 3" xfId="8480" xr:uid="{0542C4C6-33F3-4561-ABF9-B301DE495CC8}"/>
    <cellStyle name="Normal 5 5 2 2 3 2 3 2" xfId="28925" xr:uid="{DF4CA095-1D0A-4D01-AE9E-CD634DC17B5F}"/>
    <cellStyle name="Normal 5 5 2 2 3 2 3 3" xfId="18860" xr:uid="{37AFCBB9-FBB2-4771-AE08-1F6302956FA8}"/>
    <cellStyle name="Normal 5 5 2 2 3 2 4" xfId="11313" xr:uid="{BF39D8A6-DE77-46ED-8E7C-2A59A59A9E7E}"/>
    <cellStyle name="Normal 5 5 2 2 3 2 4 2" xfId="21693" xr:uid="{0A1F768E-1922-4983-B1A0-87585BE81350}"/>
    <cellStyle name="Normal 5 5 2 2 3 2 5" xfId="24719" xr:uid="{82D4A560-5319-4D31-AF03-8AE6CFD5F1B4}"/>
    <cellStyle name="Normal 5 5 2 2 3 2 6" xfId="13970" xr:uid="{ADBDC445-9129-45A7-9B94-818CEE590A24}"/>
    <cellStyle name="Normal 5 5 2 2 3 3" xfId="2804" xr:uid="{00000000-0005-0000-0000-000040070000}"/>
    <cellStyle name="Normal 5 5 2 2 3 3 2" xfId="6022" xr:uid="{029B14EC-CF2B-481F-91F2-B0945A0C6EF0}"/>
    <cellStyle name="Normal 5 5 2 2 3 3 2 2" xfId="26997" xr:uid="{E5486205-ECBC-4852-924A-35CB4B00C793}"/>
    <cellStyle name="Normal 5 5 2 2 3 3 2 3" xfId="15475" xr:uid="{B4C09E91-DD80-4E71-92A6-C67FE0301C28}"/>
    <cellStyle name="Normal 5 5 2 2 3 3 3" xfId="7928" xr:uid="{C889EAB7-8D62-4D1F-9E5B-398749ABC41B}"/>
    <cellStyle name="Normal 5 5 2 2 3 3 3 2" xfId="18308" xr:uid="{824B5F40-8C47-4CBC-91EB-361E40A47A1B}"/>
    <cellStyle name="Normal 5 5 2 2 3 3 4" xfId="10761" xr:uid="{3DC114F8-6FC0-4D7E-A8C4-1B9E3BA197CA}"/>
    <cellStyle name="Normal 5 5 2 2 3 3 4 2" xfId="21141" xr:uid="{6C576C60-FC58-4C63-A93E-E194261DE55E}"/>
    <cellStyle name="Normal 5 5 2 2 3 3 5" xfId="23101" xr:uid="{AEBA479B-8B2B-4998-9E1E-9D0CC7F7AB55}"/>
    <cellStyle name="Normal 5 5 2 2 3 3 6" xfId="13270" xr:uid="{E80B7A3C-79FD-4DE7-AB06-D90D9C613D3B}"/>
    <cellStyle name="Normal 5 5 2 2 3 4" xfId="4204" xr:uid="{6834EE51-D997-4526-AFF7-7674E8CD52E1}"/>
    <cellStyle name="Normal 5 5 2 2 3 4 2" xfId="8976" xr:uid="{52CD7849-99F2-4A76-BEEC-7B45BE4C8AF9}"/>
    <cellStyle name="Normal 5 5 2 2 3 4 2 2" xfId="29058" xr:uid="{B9264E2E-ADFB-412E-B317-31A678C723CF}"/>
    <cellStyle name="Normal 5 5 2 2 3 4 2 3" xfId="19356" xr:uid="{179490EC-FDCB-402B-94EF-CA95ADD2D46F}"/>
    <cellStyle name="Normal 5 5 2 2 3 4 3" xfId="11809" xr:uid="{B5398A6F-9362-45CF-AD20-330DCF6A5113}"/>
    <cellStyle name="Normal 5 5 2 2 3 4 3 2" xfId="22189" xr:uid="{E683215B-69A9-4332-9ECA-A7146EBB9B6E}"/>
    <cellStyle name="Normal 5 5 2 2 3 4 4" xfId="24702" xr:uid="{1937E98F-1082-4654-912E-0E73F0FDECC6}"/>
    <cellStyle name="Normal 5 5 2 2 3 4 5" xfId="16523" xr:uid="{5FADDBF1-E6AD-4528-9DFD-7644B9EB274D}"/>
    <cellStyle name="Normal 5 5 2 2 3 5" xfId="5351" xr:uid="{D5B7A08C-93AF-4A8B-BAA3-33FC879FD868}"/>
    <cellStyle name="Normal 5 5 2 2 3 5 2" xfId="25876" xr:uid="{FFA69AF7-DCDD-478C-8045-146B1AA29976}"/>
    <cellStyle name="Normal 5 5 2 2 3 5 3" xfId="14650" xr:uid="{10343649-8127-45A8-BAD7-61F3D08369E2}"/>
    <cellStyle name="Normal 5 5 2 2 3 6" xfId="7103" xr:uid="{D97AF51E-6842-470A-A302-FB9E180CC5C0}"/>
    <cellStyle name="Normal 5 5 2 2 3 6 2" xfId="17483" xr:uid="{26D064AD-96E7-408C-B91A-A1976D6CC141}"/>
    <cellStyle name="Normal 5 5 2 2 3 7" xfId="9936" xr:uid="{9DD9D7F5-B940-4982-9CA5-B0B35070AC85}"/>
    <cellStyle name="Normal 5 5 2 2 3 7 2" xfId="20316" xr:uid="{007E509E-1ECD-466D-BDF6-DBFFD34B46D0}"/>
    <cellStyle name="Normal 5 5 2 2 3 8" xfId="25198" xr:uid="{D07689EE-8698-490A-8B28-CDB5E7DC64F0}"/>
    <cellStyle name="Normal 5 5 2 2 3 9" xfId="12771" xr:uid="{043A9170-707A-4857-BAA4-9D3A7C21999E}"/>
    <cellStyle name="Normal 5 5 2 2 4" xfId="3401" xr:uid="{00000000-0005-0000-0000-000041070000}"/>
    <cellStyle name="Normal 5 5 2 2 4 2" xfId="4558" xr:uid="{3CF4326C-D6BE-478D-A5AB-70D5107A7187}"/>
    <cellStyle name="Normal 5 5 2 2 4 2 2" xfId="9330" xr:uid="{E4D7FA6F-D905-4DC4-9BC7-4EA3BE03A3B3}"/>
    <cellStyle name="Normal 5 5 2 2 4 2 2 2" xfId="29305" xr:uid="{F28EC19A-FBD0-4F93-B03F-F0F80AE7A4BE}"/>
    <cellStyle name="Normal 5 5 2 2 4 2 2 3" xfId="19710" xr:uid="{76CB73A2-CD86-444B-A7AF-35AC7FBC6DB6}"/>
    <cellStyle name="Normal 5 5 2 2 4 2 3" xfId="12163" xr:uid="{96400753-8A15-46A2-9112-817415644141}"/>
    <cellStyle name="Normal 5 5 2 2 4 2 3 2" xfId="22543" xr:uid="{15C8712E-B6BD-43DB-93B4-B04017EF9B83}"/>
    <cellStyle name="Normal 5 5 2 2 4 2 4" xfId="25461" xr:uid="{A66370E2-A123-4049-9C50-5E66FB73A7CC}"/>
    <cellStyle name="Normal 5 5 2 2 4 2 5" xfId="16877" xr:uid="{D0372305-A075-40F8-B8D7-65EB360A5A6E}"/>
    <cellStyle name="Normal 5 5 2 2 4 3" xfId="6459" xr:uid="{1BDBD616-9D9B-470F-BE62-BB461EBDAC3C}"/>
    <cellStyle name="Normal 5 5 2 2 4 3 2" xfId="26232" xr:uid="{3437AC94-B370-44C3-8889-2FAC6B023C10}"/>
    <cellStyle name="Normal 5 5 2 2 4 3 3" xfId="16028" xr:uid="{A6F22AD9-7E49-48EB-A5FA-DD22D02FC106}"/>
    <cellStyle name="Normal 5 5 2 2 4 4" xfId="8481" xr:uid="{E508F1DE-AC46-406E-A968-8C7B9890A961}"/>
    <cellStyle name="Normal 5 5 2 2 4 4 2" xfId="18861" xr:uid="{DB266FA3-4845-4CA2-AE74-C3C8B71D49F3}"/>
    <cellStyle name="Normal 5 5 2 2 4 5" xfId="11314" xr:uid="{770BB5C3-0630-41B4-AC16-F438244C8242}"/>
    <cellStyle name="Normal 5 5 2 2 4 5 2" xfId="21694" xr:uid="{EC9D17BB-1761-454D-A2BA-8FF176B720FD}"/>
    <cellStyle name="Normal 5 5 2 2 4 6" xfId="25539" xr:uid="{898599E5-9CB3-47E9-8971-60A8327E7668}"/>
    <cellStyle name="Normal 5 5 2 2 4 7" xfId="13971" xr:uid="{0C57B530-4AC9-424F-BCEE-5551DD13B8FB}"/>
    <cellStyle name="Normal 5 5 2 2 5" xfId="2963" xr:uid="{00000000-0005-0000-0000-000042070000}"/>
    <cellStyle name="Normal 5 5 2 2 5 2" xfId="6128" xr:uid="{A2F16BF5-A93E-40B9-8DBC-6EECDD65DC6E}"/>
    <cellStyle name="Normal 5 5 2 2 5 2 2" xfId="27128" xr:uid="{0F1740B9-5506-4D8B-BF47-9E6F97236B49}"/>
    <cellStyle name="Normal 5 5 2 2 5 2 3" xfId="28393" xr:uid="{CAD045D7-C12F-4298-87A4-D0C3120DCD7B}"/>
    <cellStyle name="Normal 5 5 2 2 5 2 4" xfId="15606" xr:uid="{A8517938-CEC1-4531-88B4-43823CE6C60C}"/>
    <cellStyle name="Normal 5 5 2 2 5 3" xfId="8059" xr:uid="{94BC6C1E-C567-4FF0-AB86-7A65091721BD}"/>
    <cellStyle name="Normal 5 5 2 2 5 3 2" xfId="28375" xr:uid="{3A49D794-A173-4EFD-83E0-CE1E571F5A7B}"/>
    <cellStyle name="Normal 5 5 2 2 5 3 3" xfId="18439" xr:uid="{BCB46D85-B729-4F78-AEDD-ADF9162296B5}"/>
    <cellStyle name="Normal 5 5 2 2 5 4" xfId="10892" xr:uid="{A581CCAB-C95C-4C85-8035-5199D9553ABA}"/>
    <cellStyle name="Normal 5 5 2 2 5 4 2" xfId="21272" xr:uid="{6D12C64E-5F7B-47D3-AF52-9C6EE78B4D4F}"/>
    <cellStyle name="Normal 5 5 2 2 5 5" xfId="25570" xr:uid="{58D85909-3552-4170-B731-750D31FA0AB3}"/>
    <cellStyle name="Normal 5 5 2 2 5 6" xfId="13469" xr:uid="{E4338547-CC90-4D03-819C-605347135C7D}"/>
    <cellStyle name="Normal 5 5 2 2 6" xfId="2558" xr:uid="{00000000-0005-0000-0000-000043070000}"/>
    <cellStyle name="Normal 5 5 2 2 6 2" xfId="5828" xr:uid="{43281724-D4D4-4764-81AA-98673E3322C3}"/>
    <cellStyle name="Normal 5 5 2 2 6 2 2" xfId="26724" xr:uid="{037DAB8A-A842-4E5A-AC02-442EAB320EA5}"/>
    <cellStyle name="Normal 5 5 2 2 6 2 3" xfId="15230" xr:uid="{05099115-2671-4B30-83DA-8E993BD66C2A}"/>
    <cellStyle name="Normal 5 5 2 2 6 3" xfId="7683" xr:uid="{43F33238-6FFD-46D7-B783-DE99BEC24EC2}"/>
    <cellStyle name="Normal 5 5 2 2 6 3 2" xfId="18063" xr:uid="{376E7D56-6148-425B-B483-814B2A8D37CD}"/>
    <cellStyle name="Normal 5 5 2 2 6 4" xfId="10516" xr:uid="{DC3FE7B2-5804-462E-8778-5DF87623DF50}"/>
    <cellStyle name="Normal 5 5 2 2 6 4 2" xfId="20896" xr:uid="{CE690DC8-0FFC-4375-BF91-2DBCE44D3D30}"/>
    <cellStyle name="Normal 5 5 2 2 6 5" xfId="25473" xr:uid="{6E000032-F3D2-476D-804F-CBF5DEE81C48}"/>
    <cellStyle name="Normal 5 5 2 2 6 6" xfId="12946" xr:uid="{13182B47-0B63-49C6-BEF4-076BB4AB75D6}"/>
    <cellStyle name="Normal 5 5 2 2 7" xfId="2252" xr:uid="{00000000-0005-0000-0000-000037070000}"/>
    <cellStyle name="Normal 5 5 2 2 7 2" xfId="7379" xr:uid="{F8DEDDF5-4CEE-44B7-B924-98AEC26CB4E5}"/>
    <cellStyle name="Normal 5 5 2 2 7 2 2" xfId="17759" xr:uid="{337FD57F-5CE4-4D3C-B6A0-7F7572727214}"/>
    <cellStyle name="Normal 5 5 2 2 7 3" xfId="10212" xr:uid="{D8870ABD-E42D-45A4-82BD-D189C9EEA9FB}"/>
    <cellStyle name="Normal 5 5 2 2 7 3 2" xfId="20592" xr:uid="{11F17349-93D9-410C-9CDA-D0F712E1D062}"/>
    <cellStyle name="Normal 5 5 2 2 7 4" xfId="24674" xr:uid="{24398855-A23C-4216-A2AF-3DDF48A6DB9E}"/>
    <cellStyle name="Normal 5 5 2 2 7 5" xfId="14926" xr:uid="{ED22AC1C-E455-4E46-AC67-7F3F9C5E91CD}"/>
    <cellStyle name="Normal 5 5 2 2 8" xfId="4021" xr:uid="{B1921A58-8808-4F6C-B5BC-E2AC5A4EE5C5}"/>
    <cellStyle name="Normal 5 5 2 2 8 2" xfId="8824" xr:uid="{355ADFE8-D0B3-41F3-AA5B-6C8A7E98C54C}"/>
    <cellStyle name="Normal 5 5 2 2 8 2 2" xfId="19204" xr:uid="{0F339977-E116-46A0-B68E-677107876C12}"/>
    <cellStyle name="Normal 5 5 2 2 8 3" xfId="11657" xr:uid="{23C04812-C2E2-464A-B0E6-ABB95E3448B6}"/>
    <cellStyle name="Normal 5 5 2 2 8 3 2" xfId="22037" xr:uid="{10A5FB37-77EA-4271-8EA8-51E9FEFCE395}"/>
    <cellStyle name="Normal 5 5 2 2 8 4" xfId="16371" xr:uid="{9EE5A92E-77EA-4544-A2CD-1A6188350FBB}"/>
    <cellStyle name="Normal 5 5 2 2 9" xfId="5349" xr:uid="{141EAECA-CA83-4339-AB67-783AC0F0C1AB}"/>
    <cellStyle name="Normal 5 5 2 2 9 2" xfId="14648" xr:uid="{9FD627CF-5ACD-42F5-A83A-37F220194639}"/>
    <cellStyle name="Normal 5 5 2 3" xfId="1195" xr:uid="{00000000-0005-0000-0000-000071060000}"/>
    <cellStyle name="Normal 5 5 2 3 2" xfId="2807" xr:uid="{00000000-0005-0000-0000-000045070000}"/>
    <cellStyle name="Normal 5 5 2 3 2 2" xfId="3402" xr:uid="{00000000-0005-0000-0000-000046070000}"/>
    <cellStyle name="Normal 5 5 2 3 2 2 2" xfId="6460" xr:uid="{0E94E64F-DA8E-462B-A0AD-213059A35888}"/>
    <cellStyle name="Normal 5 5 2 3 2 2 2 2" xfId="27812" xr:uid="{53E02BFC-75AA-4874-A785-DB6306329D5B}"/>
    <cellStyle name="Normal 5 5 2 3 2 2 2 3" xfId="16029" xr:uid="{8DB3C3CA-6250-4251-8F5A-54DD04A575F8}"/>
    <cellStyle name="Normal 5 5 2 3 2 2 3" xfId="8482" xr:uid="{F60E9374-60EB-4CD0-BF3D-25BF61510848}"/>
    <cellStyle name="Normal 5 5 2 3 2 2 3 2" xfId="18862" xr:uid="{12B7C18D-4BB4-4A77-93A6-DB76E0496879}"/>
    <cellStyle name="Normal 5 5 2 3 2 2 4" xfId="11315" xr:uid="{F90D3A1A-CBE1-4691-BC16-C28722459F61}"/>
    <cellStyle name="Normal 5 5 2 3 2 2 4 2" xfId="21695" xr:uid="{CC58664D-2D50-455B-9893-3E24DFED6269}"/>
    <cellStyle name="Normal 5 5 2 3 2 2 5" xfId="23962" xr:uid="{6D2038FD-35E5-4C41-A8E3-88C4481B43AC}"/>
    <cellStyle name="Normal 5 5 2 3 2 2 6" xfId="13972" xr:uid="{F06C5421-9381-4EEA-BC1A-D91B49485E42}"/>
    <cellStyle name="Normal 5 5 2 3 2 3" xfId="4356" xr:uid="{DF391442-0F86-42A3-BB5A-C56DACB37174}"/>
    <cellStyle name="Normal 5 5 2 3 2 3 2" xfId="9128" xr:uid="{D6344311-8138-43CA-AF7B-5CBA192FF44C}"/>
    <cellStyle name="Normal 5 5 2 3 2 3 2 2" xfId="29171" xr:uid="{2A790C22-85A1-4413-87B7-1EF889C4D3DC}"/>
    <cellStyle name="Normal 5 5 2 3 2 3 2 3" xfId="19508" xr:uid="{67C25286-98AC-4787-826E-039D9F25AB1C}"/>
    <cellStyle name="Normal 5 5 2 3 2 3 3" xfId="11961" xr:uid="{DB176056-A70E-41F8-9C12-028E41C4528D}"/>
    <cellStyle name="Normal 5 5 2 3 2 3 3 2" xfId="22341" xr:uid="{D59AE9D9-970B-4E2C-87BC-E787ED0735CE}"/>
    <cellStyle name="Normal 5 5 2 3 2 3 4" xfId="24930" xr:uid="{4E06B9E5-64E3-4A8E-B09E-E067E712619F}"/>
    <cellStyle name="Normal 5 5 2 3 2 3 5" xfId="16675" xr:uid="{2B9A8F69-1ECA-41E3-BD61-796B23773C23}"/>
    <cellStyle name="Normal 5 5 2 3 2 4" xfId="6024" xr:uid="{FE446DA6-D06C-4DDB-A70B-A660F8B35E99}"/>
    <cellStyle name="Normal 5 5 2 3 2 4 2" xfId="28539" xr:uid="{4ADA7BED-3595-4230-9E32-77C96B340840}"/>
    <cellStyle name="Normal 5 5 2 3 2 4 3" xfId="15477" xr:uid="{922D9B3A-8BA9-4F2D-B188-27D4F991D461}"/>
    <cellStyle name="Normal 5 5 2 3 2 5" xfId="7930" xr:uid="{4A30BBEF-0CAE-4BE1-98FA-ED028CD2610C}"/>
    <cellStyle name="Normal 5 5 2 3 2 5 2" xfId="18310" xr:uid="{AD1F875A-F420-4F90-A14F-908D448EE071}"/>
    <cellStyle name="Normal 5 5 2 3 2 6" xfId="10763" xr:uid="{F29C2DCF-40EE-4411-B19B-1BF0F5270DDF}"/>
    <cellStyle name="Normal 5 5 2 3 2 6 2" xfId="21143" xr:uid="{E0EA8BB4-920A-485C-A97A-6971A878D407}"/>
    <cellStyle name="Normal 5 5 2 3 2 7" xfId="24710" xr:uid="{68A8C8ED-B556-4A33-8A4B-3798DE25C52A}"/>
    <cellStyle name="Normal 5 5 2 3 2 8" xfId="13272" xr:uid="{F2B9F6A5-3EFA-41E5-B301-1EBCC11EA36F}"/>
    <cellStyle name="Normal 5 5 2 3 3" xfId="2806" xr:uid="{00000000-0005-0000-0000-000047070000}"/>
    <cellStyle name="Normal 5 5 2 3 4" xfId="3403" xr:uid="{00000000-0005-0000-0000-000048070000}"/>
    <cellStyle name="Normal 5 5 2 3 4 2" xfId="4559" xr:uid="{0D7D5A7B-D219-43F7-814F-1DB6674AD56C}"/>
    <cellStyle name="Normal 5 5 2 3 4 2 2" xfId="9331" xr:uid="{532AA147-2732-466A-8BDC-3D39498BB9FC}"/>
    <cellStyle name="Normal 5 5 2 3 4 2 2 2" xfId="29306" xr:uid="{F2A23D7E-53B9-4A98-9A05-7D8C70CCEDE6}"/>
    <cellStyle name="Normal 5 5 2 3 4 2 2 3" xfId="19711" xr:uid="{7214BEDC-84AD-4F43-8C13-765C856447D5}"/>
    <cellStyle name="Normal 5 5 2 3 4 2 3" xfId="12164" xr:uid="{3C137FF7-E0D9-4A21-9156-761BE2A53BA8}"/>
    <cellStyle name="Normal 5 5 2 3 4 2 3 2" xfId="22544" xr:uid="{EAD0D8A6-6B3F-42CE-9BE8-939A31D1EF32}"/>
    <cellStyle name="Normal 5 5 2 3 4 2 4" xfId="24286" xr:uid="{3CFF6EAA-EDB0-499A-9796-7F66AB3210EC}"/>
    <cellStyle name="Normal 5 5 2 3 4 2 5" xfId="16878" xr:uid="{2D32F98B-B02E-4001-9DE0-3512A9204993}"/>
    <cellStyle name="Normal 5 5 2 3 4 3" xfId="6461" xr:uid="{2FB364DC-9F63-4378-A765-FFE26852EFA1}"/>
    <cellStyle name="Normal 5 5 2 3 4 3 2" xfId="28506" xr:uid="{E46FEC19-25A8-41D1-9E9E-F837B82D817F}"/>
    <cellStyle name="Normal 5 5 2 3 4 3 3" xfId="16030" xr:uid="{6B1741DC-DD47-4366-A77A-6C91FB96F7E8}"/>
    <cellStyle name="Normal 5 5 2 3 4 4" xfId="8483" xr:uid="{26F589C5-8AA2-46F8-8D30-0C3957415999}"/>
    <cellStyle name="Normal 5 5 2 3 4 4 2" xfId="18863" xr:uid="{C2F0E494-D165-447D-9C73-A07C3E213218}"/>
    <cellStyle name="Normal 5 5 2 3 4 5" xfId="11316" xr:uid="{F1100F0A-5524-485F-97EF-198837DD2B12}"/>
    <cellStyle name="Normal 5 5 2 3 4 5 2" xfId="21696" xr:uid="{C2512AFB-C13F-4200-BFD6-460666FE85D9}"/>
    <cellStyle name="Normal 5 5 2 3 4 6" xfId="25459" xr:uid="{39A89928-82E4-42AA-AACE-414D949F0D52}"/>
    <cellStyle name="Normal 5 5 2 3 4 7" xfId="13973" xr:uid="{B931D6F4-09D9-4878-AA4E-83C74FEEC357}"/>
    <cellStyle name="Normal 5 5 2 3 5" xfId="2601" xr:uid="{00000000-0005-0000-0000-000049070000}"/>
    <cellStyle name="Normal 5 5 2 3 5 2" xfId="5866" xr:uid="{8CA84A59-3D12-4140-B704-810F7F8BB9B5}"/>
    <cellStyle name="Normal 5 5 2 3 5 2 2" xfId="27677" xr:uid="{B34AA183-AF95-4421-BD12-6CA45FD1F7EC}"/>
    <cellStyle name="Normal 5 5 2 3 5 2 3" xfId="15273" xr:uid="{8D3D921D-3627-4DBB-8190-3285C2924F5C}"/>
    <cellStyle name="Normal 5 5 2 3 5 3" xfId="7726" xr:uid="{3683B3FC-E6CD-4740-9AA9-5A4F8BE774F9}"/>
    <cellStyle name="Normal 5 5 2 3 5 3 2" xfId="18106" xr:uid="{E734DFCF-DE69-49E3-B3CB-38185BB03C8F}"/>
    <cellStyle name="Normal 5 5 2 3 5 4" xfId="10559" xr:uid="{1C724209-78D5-484E-A28F-699333AF832B}"/>
    <cellStyle name="Normal 5 5 2 3 5 4 2" xfId="20939" xr:uid="{7E771965-5606-45B5-B080-F4AC3DA3A46B}"/>
    <cellStyle name="Normal 5 5 2 3 5 5" xfId="22950" xr:uid="{05A09500-D41E-4758-B579-BAC8258145FF}"/>
    <cellStyle name="Normal 5 5 2 3 5 6" xfId="12989" xr:uid="{2B788BB1-C6D6-4797-9F95-7985B9F54858}"/>
    <cellStyle name="Normal 5 5 2 3 6" xfId="29679" xr:uid="{97CDD6DB-E3BD-4C8B-B733-D86227385425}"/>
    <cellStyle name="Normal 5 5 2 4" xfId="1196" xr:uid="{00000000-0005-0000-0000-000072060000}"/>
    <cellStyle name="Normal 5 5 2 4 10" xfId="12614" xr:uid="{AED3A222-BE3F-43A8-A2CD-B3B6A7D3D31F}"/>
    <cellStyle name="Normal 5 5 2 4 2" xfId="2422" xr:uid="{00000000-0005-0000-0000-00004B070000}"/>
    <cellStyle name="Normal 5 5 2 4 2 2" xfId="2964" xr:uid="{00000000-0005-0000-0000-00004C070000}"/>
    <cellStyle name="Normal 5 5 2 4 2 2 2" xfId="6129" xr:uid="{B3F3E835-BA36-4B91-ACB6-07FE4F08BDFA}"/>
    <cellStyle name="Normal 5 5 2 4 2 2 2 2" xfId="28454" xr:uid="{9415BD04-6CBF-4AD5-925A-00197043B54D}"/>
    <cellStyle name="Normal 5 5 2 4 2 2 2 3" xfId="15607" xr:uid="{F82E2E44-F54D-4AE3-8704-A3D143665C0F}"/>
    <cellStyle name="Normal 5 5 2 4 2 2 3" xfId="8060" xr:uid="{D09C5622-EC48-4741-84A2-E66803103994}"/>
    <cellStyle name="Normal 5 5 2 4 2 2 3 2" xfId="18440" xr:uid="{376970FA-94EC-46ED-8FD2-69263C98A43F}"/>
    <cellStyle name="Normal 5 5 2 4 2 2 4" xfId="10893" xr:uid="{3E796100-E2F8-4174-82A4-99B0D96B7952}"/>
    <cellStyle name="Normal 5 5 2 4 2 2 4 2" xfId="21273" xr:uid="{0570EA1B-E07A-4F0D-A53F-E28CC566A038}"/>
    <cellStyle name="Normal 5 5 2 4 2 2 5" xfId="24657" xr:uid="{4DB03E19-2133-4F4A-8F72-10283576C025}"/>
    <cellStyle name="Normal 5 5 2 4 2 2 6" xfId="13470" xr:uid="{67250B66-8465-45F2-98BA-878749E54BD2}"/>
    <cellStyle name="Normal 5 5 2 4 2 3" xfId="5722" xr:uid="{44EF2934-2F80-47C0-9F33-1624D1649667}"/>
    <cellStyle name="Normal 5 5 2 4 2 3 2" xfId="27461" xr:uid="{7C929BAF-0485-40A0-AAFD-610B3F638FC8}"/>
    <cellStyle name="Normal 5 5 2 4 2 3 3" xfId="27182" xr:uid="{43ACC9D2-DA91-4B56-A4FB-F4488E58E4D4}"/>
    <cellStyle name="Normal 5 5 2 4 2 3 4" xfId="15096" xr:uid="{DA1AFAD7-ED03-45FD-82C0-FA804A0F63C8}"/>
    <cellStyle name="Normal 5 5 2 4 2 4" xfId="7549" xr:uid="{C5938237-BB39-457E-B136-B74CE64AC8EE}"/>
    <cellStyle name="Normal 5 5 2 4 2 4 2" xfId="28243" xr:uid="{C3A8557A-288D-40CB-8222-F57CCE20C34D}"/>
    <cellStyle name="Normal 5 5 2 4 2 4 3" xfId="17929" xr:uid="{065ED13D-6CFC-495C-AE7E-FE30859530A2}"/>
    <cellStyle name="Normal 5 5 2 4 2 5" xfId="10382" xr:uid="{9FC2122C-CA08-4247-8CD6-E1A221A8F818}"/>
    <cellStyle name="Normal 5 5 2 4 2 5 2" xfId="20762" xr:uid="{69806764-73CF-4D07-A782-39DD33E4AE43}"/>
    <cellStyle name="Normal 5 5 2 4 2 6" xfId="23771" xr:uid="{62729883-A282-4377-BD03-E0865EC4662F}"/>
    <cellStyle name="Normal 5 5 2 4 2 7" xfId="12772" xr:uid="{2A5C010A-51B8-4FC5-BC6F-64208D94E644}"/>
    <cellStyle name="Normal 5 5 2 4 3" xfId="2808" xr:uid="{00000000-0005-0000-0000-00004D070000}"/>
    <cellStyle name="Normal 5 5 2 4 3 2" xfId="6025" xr:uid="{FBE50FBE-3A2C-4A7D-88F9-5A6E0D77A724}"/>
    <cellStyle name="Normal 5 5 2 4 3 2 2" xfId="27870" xr:uid="{32C14809-69F7-4F3A-93CD-41800AE5CD54}"/>
    <cellStyle name="Normal 5 5 2 4 3 2 3" xfId="15478" xr:uid="{4C6DCDF4-F18D-4F3F-9976-324B24CBB7F6}"/>
    <cellStyle name="Normal 5 5 2 4 3 3" xfId="7931" xr:uid="{DB16F39B-ABC6-4E92-B34F-D70FA568089F}"/>
    <cellStyle name="Normal 5 5 2 4 3 3 2" xfId="18311" xr:uid="{BE68AA58-EBE5-4C97-936D-B092D26CD059}"/>
    <cellStyle name="Normal 5 5 2 4 3 4" xfId="10764" xr:uid="{FDB41842-2E59-4D59-99C5-80FBBF7FF983}"/>
    <cellStyle name="Normal 5 5 2 4 3 4 2" xfId="21144" xr:uid="{D18DB3D3-5D22-405E-93D5-0F4D155FF206}"/>
    <cellStyle name="Normal 5 5 2 4 3 5" xfId="25478" xr:uid="{83EE6245-E592-4831-9006-F21D196F58CC}"/>
    <cellStyle name="Normal 5 5 2 4 3 6" xfId="13273" xr:uid="{E5A40150-443A-4202-A762-0D460E5016B9}"/>
    <cellStyle name="Normal 5 5 2 4 4" xfId="2380" xr:uid="{00000000-0005-0000-0000-00004A070000}"/>
    <cellStyle name="Normal 5 5 2 4 4 2" xfId="7507" xr:uid="{FFDDCE91-1D08-43C2-934F-A882706053FB}"/>
    <cellStyle name="Normal 5 5 2 4 4 2 2" xfId="28634" xr:uid="{24930D2C-219D-4311-B392-9B6E8F098307}"/>
    <cellStyle name="Normal 5 5 2 4 4 2 3" xfId="17887" xr:uid="{8622FF66-B01B-4F1A-8F89-95BC46CC0386}"/>
    <cellStyle name="Normal 5 5 2 4 4 3" xfId="10340" xr:uid="{E90C3D35-6568-44B0-9985-3528F324CF10}"/>
    <cellStyle name="Normal 5 5 2 4 4 3 2" xfId="20720" xr:uid="{6F5A0F75-87B6-4F68-9D74-C2F4475F3C38}"/>
    <cellStyle name="Normal 5 5 2 4 4 4" xfId="23954" xr:uid="{B2D872B9-4242-48A8-8273-1F20FEDEB6E7}"/>
    <cellStyle name="Normal 5 5 2 4 4 5" xfId="15054" xr:uid="{138935BD-B8EE-4D60-B335-9F500E2C10C4}"/>
    <cellStyle name="Normal 5 5 2 4 5" xfId="4023" xr:uid="{671DDBE0-1E03-455F-BE11-51E48C0C8972}"/>
    <cellStyle name="Normal 5 5 2 4 5 2" xfId="8825" xr:uid="{B81C1E26-8004-4416-B432-D718C45A0979}"/>
    <cellStyle name="Normal 5 5 2 4 5 2 2" xfId="19205" xr:uid="{C70BC956-E42F-454D-B624-C6FCD21A8531}"/>
    <cellStyle name="Normal 5 5 2 4 5 3" xfId="11658" xr:uid="{2624B5EC-A761-408F-9526-438B9BA344BD}"/>
    <cellStyle name="Normal 5 5 2 4 5 3 2" xfId="22038" xr:uid="{BF0A99E9-F76A-41FC-8250-C321BA06386B}"/>
    <cellStyle name="Normal 5 5 2 4 5 4" xfId="25971" xr:uid="{7544DCCB-3EAA-45FC-BCB7-130CCA7CAECC}"/>
    <cellStyle name="Normal 5 5 2 4 5 5" xfId="16372" xr:uid="{8A667B9E-E4F8-443E-9D44-380166ACEB80}"/>
    <cellStyle name="Normal 5 5 2 4 6" xfId="5352" xr:uid="{A82351A2-39FF-417B-B3B0-9483C0F67AB8}"/>
    <cellStyle name="Normal 5 5 2 4 6 2" xfId="14651" xr:uid="{95FF415D-37D2-45D4-BF99-3FC362DD4F5C}"/>
    <cellStyle name="Normal 5 5 2 4 7" xfId="7104" xr:uid="{244CAE16-D26C-4590-AB54-46B9FAFCFA5B}"/>
    <cellStyle name="Normal 5 5 2 4 7 2" xfId="17484" xr:uid="{82989ACA-8AA6-404C-AD12-B4FA8B9BEFFF}"/>
    <cellStyle name="Normal 5 5 2 4 8" xfId="9937" xr:uid="{6EB0AB2B-3B8C-4C8A-B176-4EECBEBDD1DB}"/>
    <cellStyle name="Normal 5 5 2 4 8 2" xfId="20317" xr:uid="{FF0B0700-2C81-48D2-B3E7-97DDEB03F8F1}"/>
    <cellStyle name="Normal 5 5 2 4 9" xfId="22959" xr:uid="{C2B43556-5293-486B-81DB-B96B19651364}"/>
    <cellStyle name="Normal 5 5 2 5" xfId="1197" xr:uid="{00000000-0005-0000-0000-000073060000}"/>
    <cellStyle name="Normal 5 5 2 5 2" xfId="1198" xr:uid="{00000000-0005-0000-0000-000074060000}"/>
    <cellStyle name="Normal 5 5 2 5 2 2" xfId="7105" xr:uid="{97E7EDD7-21E0-4126-95E3-3D5BD3FF3425}"/>
    <cellStyle name="Normal 5 5 2 5 2 2 2" xfId="28449" xr:uid="{9C440D20-8335-4D3E-88FB-87C4C2F61B76}"/>
    <cellStyle name="Normal 5 5 2 5 2 2 3" xfId="28663" xr:uid="{5E38FB1F-1E9F-4190-8FC2-B039CB915A94}"/>
    <cellStyle name="Normal 5 5 2 5 2 2 4" xfId="17485" xr:uid="{937FDCC8-F30E-4761-A048-6556407477F4}"/>
    <cellStyle name="Normal 5 5 2 5 2 3" xfId="9938" xr:uid="{9CA1C17F-3392-45DB-B2DA-0490BDC17265}"/>
    <cellStyle name="Normal 5 5 2 5 2 3 2" xfId="29433" xr:uid="{E3E74FB9-EC5A-437C-8C55-0A8160E9C3AE}"/>
    <cellStyle name="Normal 5 5 2 5 2 3 3" xfId="20318" xr:uid="{B4EABE79-2C23-4200-92C3-772C5DD0F6FE}"/>
    <cellStyle name="Normal 5 5 2 5 2 4" xfId="23354" xr:uid="{EDD01117-1EC6-4A4C-8E8E-423BA0D6A18F}"/>
    <cellStyle name="Normal 5 5 2 5 2 5" xfId="14652" xr:uid="{4D88578B-E63F-48DA-ABF5-4353C5517A4B}"/>
    <cellStyle name="Normal 5 5 2 5 3" xfId="25917" xr:uid="{03506BAC-CF3B-4C18-AC04-9342DA125D85}"/>
    <cellStyle name="Normal 5 5 2 5 4" xfId="26440" xr:uid="{4E93CD67-1F3F-481C-A7B7-34C0833E5964}"/>
    <cellStyle name="Normal 5 5 2 6" xfId="1199" xr:uid="{00000000-0005-0000-0000-000075060000}"/>
    <cellStyle name="Normal 5 5 2 6 2" xfId="4560" xr:uid="{8276A7AA-FCB1-47CA-A2FC-9B2BCF877972}"/>
    <cellStyle name="Normal 5 5 2 6 2 2" xfId="9332" xr:uid="{26B080D8-BD5E-4EB4-B4AD-CA46C053269B}"/>
    <cellStyle name="Normal 5 5 2 6 2 2 2" xfId="29307" xr:uid="{89DA6ECB-CA1B-4528-A6EE-61F83A43E277}"/>
    <cellStyle name="Normal 5 5 2 6 2 2 3" xfId="19712" xr:uid="{E48EA0F4-AEE7-47B7-B745-03148457C410}"/>
    <cellStyle name="Normal 5 5 2 6 2 3" xfId="12165" xr:uid="{B02950FD-D99E-4032-8B6D-C1E52231EBBE}"/>
    <cellStyle name="Normal 5 5 2 6 2 3 2" xfId="22545" xr:uid="{D95FF548-C712-4EDA-87D3-4349A22F88AE}"/>
    <cellStyle name="Normal 5 5 2 6 2 4" xfId="25714" xr:uid="{84929477-A5FB-4928-8C8D-294C583229ED}"/>
    <cellStyle name="Normal 5 5 2 6 2 5" xfId="16879" xr:uid="{C6F78005-0801-42E2-8376-0D908C22C004}"/>
    <cellStyle name="Normal 5 5 2 6 3" xfId="5353" xr:uid="{48A05F60-D4F2-4B83-B613-2CBC6165E5E1}"/>
    <cellStyle name="Normal 5 5 2 6 3 2" xfId="24891" xr:uid="{0D175454-90D3-4CCA-9686-E97CDB9F5A71}"/>
    <cellStyle name="Normal 5 5 2 6 3 3" xfId="26259" xr:uid="{4269AF45-0528-4BA6-927E-86318ACA96EF}"/>
    <cellStyle name="Normal 5 5 2 6 3 4" xfId="14653" xr:uid="{156AF628-997C-400E-9E3F-57A7B7BF5540}"/>
    <cellStyle name="Normal 5 5 2 6 4" xfId="7106" xr:uid="{0E8AAE1D-A365-43C3-B203-FC032C2FE87E}"/>
    <cellStyle name="Normal 5 5 2 6 4 2" xfId="23399" xr:uid="{E108A015-D190-4F73-A0FD-23706EB998F0}"/>
    <cellStyle name="Normal 5 5 2 6 4 3" xfId="26895" xr:uid="{8EC1E2B5-2905-4409-94C2-CBDDCF0CA440}"/>
    <cellStyle name="Normal 5 5 2 6 4 4" xfId="17486" xr:uid="{3CE4B350-E43D-4D98-B40C-ECB2F93E90D8}"/>
    <cellStyle name="Normal 5 5 2 6 5" xfId="9939" xr:uid="{F113A67F-F1DD-404B-B548-F58CC9F81B59}"/>
    <cellStyle name="Normal 5 5 2 6 5 2" xfId="29434" xr:uid="{2FBE9848-5F1D-494C-84D3-0A9E19001BDA}"/>
    <cellStyle name="Normal 5 5 2 6 5 3" xfId="20319" xr:uid="{1CA482B6-D8C4-4700-A7A8-C4E1FC788323}"/>
    <cellStyle name="Normal 5 5 2 6 6" xfId="24375" xr:uid="{807D5AF4-B7E8-4DCD-8E55-EFD02053F92B}"/>
    <cellStyle name="Normal 5 5 2 6 7" xfId="13974" xr:uid="{F0460784-2F26-41EE-A4DE-BBD8C6CFE42B}"/>
    <cellStyle name="Normal 5 5 2 7" xfId="1200" xr:uid="{00000000-0005-0000-0000-000076060000}"/>
    <cellStyle name="Normal 5 5 2 7 2" xfId="2498" xr:uid="{00000000-0005-0000-0000-000050070000}"/>
    <cellStyle name="Normal 5 5 2 7 2 2" xfId="7623" xr:uid="{F6DD768C-D942-44DD-8091-01DABA0D6258}"/>
    <cellStyle name="Normal 5 5 2 7 2 2 2" xfId="18003" xr:uid="{90D7B603-8C02-4E3A-BF09-F12C3E8CF518}"/>
    <cellStyle name="Normal 5 5 2 7 2 3" xfId="10456" xr:uid="{5235CB24-28B3-40B9-ABD0-15133B835454}"/>
    <cellStyle name="Normal 5 5 2 7 2 3 2" xfId="20836" xr:uid="{5E4DF5BD-93A5-4C49-8A6F-7A526D59B968}"/>
    <cellStyle name="Normal 5 5 2 7 2 4" xfId="26900" xr:uid="{DD12FBF8-136E-4165-B3E5-887D9666185B}"/>
    <cellStyle name="Normal 5 5 2 7 2 5" xfId="15170" xr:uid="{DA4640D9-0BBA-4F23-83D5-D34CF3C3C93A}"/>
    <cellStyle name="Normal 5 5 2 7 3" xfId="2044" xr:uid="{00000000-0005-0000-0000-000076060000}"/>
    <cellStyle name="Normal 5 5 2 7 4" xfId="5354" xr:uid="{F5340E53-A44D-4D2F-8268-301B091803A6}"/>
    <cellStyle name="Normal 5 5 2 7 4 2" xfId="29745" xr:uid="{292C7506-2051-4783-9A25-16674A0F4704}"/>
    <cellStyle name="Normal 5 5 2 7 5" xfId="23654" xr:uid="{93B7D103-7087-4DB4-9D26-26B54F67F15C}"/>
    <cellStyle name="Normal 5 5 2 7 6" xfId="12886" xr:uid="{8BDE6A8E-2D51-4457-B797-A8744BEBBFE7}"/>
    <cellStyle name="Normal 5 5 2 8" xfId="2192" xr:uid="{00000000-0005-0000-0000-000036070000}"/>
    <cellStyle name="Normal 5 5 2 8 2" xfId="7319" xr:uid="{0B26B70C-4DCF-4138-82A2-9510C55056CD}"/>
    <cellStyle name="Normal 5 5 2 8 2 2" xfId="27814" xr:uid="{E268D4D9-8759-4BBE-813E-EC462AB9B798}"/>
    <cellStyle name="Normal 5 5 2 8 2 3" xfId="17699" xr:uid="{E00D0AF2-A52D-4FA2-B48A-62B32F6E3F31}"/>
    <cellStyle name="Normal 5 5 2 8 3" xfId="10152" xr:uid="{A8CF45FA-E702-4ABE-96E7-CB68EABB0CE0}"/>
    <cellStyle name="Normal 5 5 2 8 3 2" xfId="20532" xr:uid="{7CF810AE-1252-45AF-9684-D485DE33027F}"/>
    <cellStyle name="Normal 5 5 2 8 4" xfId="22658" xr:uid="{DE67F111-557B-4B89-AD5E-298F50D38034}"/>
    <cellStyle name="Normal 5 5 2 8 5" xfId="14866" xr:uid="{127FABBD-2796-4667-BEAC-DB9CE5AFA8A4}"/>
    <cellStyle name="Normal 5 5 2 9" xfId="23845" xr:uid="{40AEA223-EE62-4E81-96A5-CE8A1908C6D7}"/>
    <cellStyle name="Normal 5 5 2 9 2" xfId="27745" xr:uid="{33B68088-4913-4D7D-813C-D3BC979A5584}"/>
    <cellStyle name="Normal 5 5 20" xfId="12401" xr:uid="{920A1E59-9943-4B33-9F4E-A937B5EE0288}"/>
    <cellStyle name="Normal 5 5 21" xfId="29834" xr:uid="{B3E1E0EF-7306-41CF-9823-2647A17B861C}"/>
    <cellStyle name="Normal 5 5 21 2" xfId="31502" xr:uid="{4413B3F3-F116-425E-B3FC-2126AAE6FA06}"/>
    <cellStyle name="Normal 5 5 22" xfId="29979" xr:uid="{D67E6B79-0BB9-41EF-9496-F362FC77F6A8}"/>
    <cellStyle name="Normal 5 5 23" xfId="30142" xr:uid="{E141DD7A-B371-4E36-AC36-3D3BBD6F49D4}"/>
    <cellStyle name="Normal 5 5 3" xfId="1201" xr:uid="{00000000-0005-0000-0000-000077060000}"/>
    <cellStyle name="Normal 5 5 3 10" xfId="5355" xr:uid="{456F42B0-FDC7-4AC1-BF57-5FBB34825683}"/>
    <cellStyle name="Normal 5 5 3 10 2" xfId="14654" xr:uid="{441A91CA-3B39-4BA2-AA58-911CFE58C0A5}"/>
    <cellStyle name="Normal 5 5 3 11" xfId="7107" xr:uid="{EF7E2884-25DF-4A8A-A804-658FBB21938B}"/>
    <cellStyle name="Normal 5 5 3 11 2" xfId="17487" xr:uid="{F824BE7B-647E-4157-8A69-ED1C21686BC8}"/>
    <cellStyle name="Normal 5 5 3 12" xfId="9940" xr:uid="{B34500C8-B836-41E2-AD32-424C131619F8}"/>
    <cellStyle name="Normal 5 5 3 12 2" xfId="20320" xr:uid="{733F732C-4E98-48F5-B6C2-9689D3022AB3}"/>
    <cellStyle name="Normal 5 5 3 13" xfId="22725" xr:uid="{89692063-D300-45F6-B4DC-8E88388DEB01}"/>
    <cellStyle name="Normal 5 5 3 14" xfId="12461" xr:uid="{562B8F56-0E4A-4E6C-8539-89AD4E39A53D}"/>
    <cellStyle name="Normal 5 5 3 2" xfId="1202" xr:uid="{00000000-0005-0000-0000-000078060000}"/>
    <cellStyle name="Normal 5 5 3 2 10" xfId="9941" xr:uid="{DE90DB23-472F-4DC9-A5D2-E5919C07C289}"/>
    <cellStyle name="Normal 5 5 3 2 10 2" xfId="20321" xr:uid="{C4791485-6491-4A49-966F-A1C9A5D60886}"/>
    <cellStyle name="Normal 5 5 3 2 11" xfId="25057" xr:uid="{9A9F5825-F7A1-40C8-884A-0810AB39EC49}"/>
    <cellStyle name="Normal 5 5 3 2 12" xfId="12615" xr:uid="{7B3EAB81-9AA6-45ED-BF74-895E9A45F7DD}"/>
    <cellStyle name="Normal 5 5 3 2 2" xfId="1203" xr:uid="{00000000-0005-0000-0000-000079060000}"/>
    <cellStyle name="Normal 5 5 3 2 2 2" xfId="3405" xr:uid="{00000000-0005-0000-0000-000054070000}"/>
    <cellStyle name="Normal 5 5 3 2 2 2 2" xfId="6463" xr:uid="{E7480105-5EAA-4C05-A2ED-3E56FF7B07CA}"/>
    <cellStyle name="Normal 5 5 3 2 2 2 2 2" xfId="23388" xr:uid="{6579C5EA-03C2-4905-B2BA-7833C0650A2B}"/>
    <cellStyle name="Normal 5 5 3 2 2 2 2 3" xfId="26319" xr:uid="{37963100-8C4D-410D-B498-49A715F12F1D}"/>
    <cellStyle name="Normal 5 5 3 2 2 2 2 4" xfId="16032" xr:uid="{FC7CE297-E9C4-4E8A-B384-05A6F590E174}"/>
    <cellStyle name="Normal 5 5 3 2 2 2 3" xfId="8485" xr:uid="{9AF4C769-BD12-40D0-B2E5-0DC6FE7BE2AF}"/>
    <cellStyle name="Normal 5 5 3 2 2 2 3 2" xfId="28926" xr:uid="{ACC4B4DE-6F13-48E4-A7C2-ECE1897621B6}"/>
    <cellStyle name="Normal 5 5 3 2 2 2 3 3" xfId="18865" xr:uid="{84DAEF44-DD59-4291-8A39-7AFA1E1F2D1F}"/>
    <cellStyle name="Normal 5 5 3 2 2 2 4" xfId="11318" xr:uid="{567F539D-50B3-4A0A-B7FC-FF3B4D65DA84}"/>
    <cellStyle name="Normal 5 5 3 2 2 2 4 2" xfId="21698" xr:uid="{0EEA066B-8DEF-4345-9D16-51A79A369543}"/>
    <cellStyle name="Normal 5 5 3 2 2 2 5" xfId="24616" xr:uid="{1CE574AF-A5D1-4C5D-BB44-1EC9C5DC51BF}"/>
    <cellStyle name="Normal 5 5 3 2 2 2 6" xfId="13976" xr:uid="{3FFD0F32-1A53-44CA-AC5C-BAB75559B350}"/>
    <cellStyle name="Normal 5 5 3 2 2 3" xfId="4357" xr:uid="{FB5DED6F-4E9F-4956-9132-D1667660322F}"/>
    <cellStyle name="Normal 5 5 3 2 2 3 2" xfId="9129" xr:uid="{0336DB82-CC40-493F-BC7E-EE05B074DF04}"/>
    <cellStyle name="Normal 5 5 3 2 2 3 2 2" xfId="29172" xr:uid="{E0FFC622-6B59-4190-9CE5-A67BE75EC397}"/>
    <cellStyle name="Normal 5 5 3 2 2 3 2 3" xfId="19509" xr:uid="{1C958440-B193-46F0-A017-757FDC6D7615}"/>
    <cellStyle name="Normal 5 5 3 2 2 3 3" xfId="11962" xr:uid="{977EA646-38CD-4B57-97EF-3A5979880242}"/>
    <cellStyle name="Normal 5 5 3 2 2 3 3 2" xfId="22342" xr:uid="{25360484-7FFB-4510-BF26-7D34387ACCB5}"/>
    <cellStyle name="Normal 5 5 3 2 2 3 4" xfId="24249" xr:uid="{3C11B2F3-CF59-4548-92C9-65A7D46AECD7}"/>
    <cellStyle name="Normal 5 5 3 2 2 3 5" xfId="16676" xr:uid="{AAEE34BC-3EED-400E-9F06-1A306FDEEFE9}"/>
    <cellStyle name="Normal 5 5 3 2 2 4" xfId="5357" xr:uid="{E10F6EAE-CF96-47EC-B8B5-09B95CEA86F6}"/>
    <cellStyle name="Normal 5 5 3 2 2 4 2" xfId="26891" xr:uid="{FE0D6A30-EF25-4AEA-A92B-62AD33F5EAF6}"/>
    <cellStyle name="Normal 5 5 3 2 2 4 3" xfId="14656" xr:uid="{4E45BEFB-570F-4186-A416-D136D8E352AF}"/>
    <cellStyle name="Normal 5 5 3 2 2 5" xfId="7109" xr:uid="{C94BB74C-3A91-4292-AA77-C57413BB2FFE}"/>
    <cellStyle name="Normal 5 5 3 2 2 5 2" xfId="17489" xr:uid="{474CB33B-EC55-474B-9E3B-BFA82AE27779}"/>
    <cellStyle name="Normal 5 5 3 2 2 6" xfId="9942" xr:uid="{CFB9ED34-5A32-41DC-808D-9A6C8D0576CF}"/>
    <cellStyle name="Normal 5 5 3 2 2 6 2" xfId="20322" xr:uid="{7AFC8DCF-448E-4800-A6DD-E5A62B69C8AE}"/>
    <cellStyle name="Normal 5 5 3 2 2 7" xfId="24646" xr:uid="{2D341095-51DB-4549-888B-C2BF367FF458}"/>
    <cellStyle name="Normal 5 5 3 2 2 8" xfId="13275" xr:uid="{7C41A364-1F94-4A9A-8BC8-166C83688172}"/>
    <cellStyle name="Normal 5 5 3 2 3" xfId="3406" xr:uid="{00000000-0005-0000-0000-000055070000}"/>
    <cellStyle name="Normal 5 5 3 2 3 2" xfId="4561" xr:uid="{96C5086D-015E-4FAE-9905-A72298283C56}"/>
    <cellStyle name="Normal 5 5 3 2 3 2 2" xfId="9333" xr:uid="{67E26A36-11AE-4A29-8511-D1CF7B1017E6}"/>
    <cellStyle name="Normal 5 5 3 2 3 2 2 2" xfId="29308" xr:uid="{2301B72B-D34C-4C94-9787-19E5D499C880}"/>
    <cellStyle name="Normal 5 5 3 2 3 2 2 3" xfId="19713" xr:uid="{2513DD0D-2A90-4E3B-9FE3-97B1F64D3174}"/>
    <cellStyle name="Normal 5 5 3 2 3 2 3" xfId="12166" xr:uid="{C7F55786-F651-4090-BA9C-72238A0A79C0}"/>
    <cellStyle name="Normal 5 5 3 2 3 2 3 2" xfId="22546" xr:uid="{FA770A09-E417-4A45-86FE-82BDF0AA233D}"/>
    <cellStyle name="Normal 5 5 3 2 3 2 4" xfId="24810" xr:uid="{36D9B331-E89F-46A9-99B5-FF97382973F6}"/>
    <cellStyle name="Normal 5 5 3 2 3 2 5" xfId="16880" xr:uid="{66C7D573-8EE2-4B17-845F-1DABAE8BC7DD}"/>
    <cellStyle name="Normal 5 5 3 2 3 3" xfId="6464" xr:uid="{1FD35532-369E-4AB3-840A-ACBF909A72A5}"/>
    <cellStyle name="Normal 5 5 3 2 3 3 2" xfId="28193" xr:uid="{D30C6959-5345-430D-A752-898148BB14ED}"/>
    <cellStyle name="Normal 5 5 3 2 3 3 3" xfId="16033" xr:uid="{93C0DC4A-6DAE-4861-813F-86425C4D2025}"/>
    <cellStyle name="Normal 5 5 3 2 3 4" xfId="8486" xr:uid="{A5530E9A-0D96-4F24-9A3F-88C8525EC9AF}"/>
    <cellStyle name="Normal 5 5 3 2 3 4 2" xfId="18866" xr:uid="{279A18D5-39D6-414C-B5B5-55E7F5E3688E}"/>
    <cellStyle name="Normal 5 5 3 2 3 5" xfId="11319" xr:uid="{D37DD499-B0E1-442A-AD0D-311E6BF658C2}"/>
    <cellStyle name="Normal 5 5 3 2 3 5 2" xfId="21699" xr:uid="{6B4B354C-1C40-44F3-981F-BC84D7E29FDD}"/>
    <cellStyle name="Normal 5 5 3 2 3 6" xfId="24836" xr:uid="{B0830052-57BF-4E18-AD30-41EFB42E6411}"/>
    <cellStyle name="Normal 5 5 3 2 3 7" xfId="13977" xr:uid="{0FA613A5-4C8A-4372-A92D-3ADFD3F5309B}"/>
    <cellStyle name="Normal 5 5 3 2 4" xfId="3404" xr:uid="{00000000-0005-0000-0000-000056070000}"/>
    <cellStyle name="Normal 5 5 3 2 4 2" xfId="6462" xr:uid="{6AD0319A-2B02-4F43-A7CA-CF1F5D66F6C6}"/>
    <cellStyle name="Normal 5 5 3 2 4 2 2" xfId="26311" xr:uid="{64FC0928-0880-4F12-910D-F8409AED13C7}"/>
    <cellStyle name="Normal 5 5 3 2 4 2 3" xfId="16031" xr:uid="{B7FFE440-985B-4DDE-BE9D-5B472ED89F58}"/>
    <cellStyle name="Normal 5 5 3 2 4 3" xfId="8484" xr:uid="{A69A791C-AB5B-4926-A7BE-B01584419CC5}"/>
    <cellStyle name="Normal 5 5 3 2 4 3 2" xfId="18864" xr:uid="{5CAB69D4-3924-43E2-AAD0-4D6D537F719E}"/>
    <cellStyle name="Normal 5 5 3 2 4 4" xfId="11317" xr:uid="{A5E9B1CF-1A40-498B-86E6-A7DECA86D90F}"/>
    <cellStyle name="Normal 5 5 3 2 4 4 2" xfId="21697" xr:uid="{DA84A1A8-FF62-425D-8C74-9ED688C7B60E}"/>
    <cellStyle name="Normal 5 5 3 2 4 5" xfId="22942" xr:uid="{7551C835-94D9-4F61-A96C-043AFA60FC17}"/>
    <cellStyle name="Normal 5 5 3 2 4 6" xfId="13975" xr:uid="{03F6B80B-08D9-42D3-9DAB-61F864FAB0AE}"/>
    <cellStyle name="Normal 5 5 3 2 5" xfId="2535" xr:uid="{00000000-0005-0000-0000-000057070000}"/>
    <cellStyle name="Normal 5 5 3 2 5 2" xfId="5809" xr:uid="{500B84B4-4BD6-40EC-B25F-D91D2E1043D4}"/>
    <cellStyle name="Normal 5 5 3 2 5 2 2" xfId="26670" xr:uid="{E6D078C9-632B-43F1-A3AC-B26C6B25179A}"/>
    <cellStyle name="Normal 5 5 3 2 5 2 3" xfId="15207" xr:uid="{41FF0603-86C9-4377-B7A6-C58C594710EF}"/>
    <cellStyle name="Normal 5 5 3 2 5 3" xfId="7660" xr:uid="{80C12635-07E8-47F0-B942-36FDC8730632}"/>
    <cellStyle name="Normal 5 5 3 2 5 3 2" xfId="18040" xr:uid="{2C2326AA-B804-4D76-8EE4-123E77EB0105}"/>
    <cellStyle name="Normal 5 5 3 2 5 4" xfId="10493" xr:uid="{4FF09B1C-BF97-42E2-83B5-164182CBFD53}"/>
    <cellStyle name="Normal 5 5 3 2 5 4 2" xfId="20873" xr:uid="{EA39CCBD-998A-439C-AE02-AA411518653E}"/>
    <cellStyle name="Normal 5 5 3 2 5 5" xfId="25349" xr:uid="{59804BE7-6A98-4DB5-B089-960749C03A29}"/>
    <cellStyle name="Normal 5 5 3 2 5 6" xfId="12923" xr:uid="{868AAC3C-8BDE-441D-89CD-5C0006590111}"/>
    <cellStyle name="Normal 5 5 3 2 6" xfId="2381" xr:uid="{00000000-0005-0000-0000-000052070000}"/>
    <cellStyle name="Normal 5 5 3 2 6 2" xfId="7508" xr:uid="{3B6FD838-14E4-47AD-997E-3E4DFF3F2F0B}"/>
    <cellStyle name="Normal 5 5 3 2 6 2 2" xfId="17888" xr:uid="{FF39B6F9-D48C-47CA-9CE1-CD39F3ADAACE}"/>
    <cellStyle name="Normal 5 5 3 2 6 3" xfId="10341" xr:uid="{888701D3-A9B4-48AA-A63C-F78B98915BC4}"/>
    <cellStyle name="Normal 5 5 3 2 6 3 2" xfId="20721" xr:uid="{61EF9B68-5ECC-450A-8272-4F37A8E36E5B}"/>
    <cellStyle name="Normal 5 5 3 2 6 4" xfId="24280" xr:uid="{C27F0CDF-44CB-474F-A9F5-0AC3000892C5}"/>
    <cellStyle name="Normal 5 5 3 2 6 5" xfId="15055" xr:uid="{392F7F30-BB58-4266-A5F3-C322E9BBC5D2}"/>
    <cellStyle name="Normal 5 5 3 2 7" xfId="4025" xr:uid="{63312030-2A9C-4663-932E-5577FE4A2569}"/>
    <cellStyle name="Normal 5 5 3 2 7 2" xfId="8827" xr:uid="{0FF64E3B-7133-4B9C-B3AF-E9854E5E05A5}"/>
    <cellStyle name="Normal 5 5 3 2 7 2 2" xfId="19207" xr:uid="{2CD57BE4-4EAA-4E3F-8BA7-646E49DAF5E0}"/>
    <cellStyle name="Normal 5 5 3 2 7 3" xfId="11660" xr:uid="{0DC6D395-C61F-4D15-8A33-FA21F2E580ED}"/>
    <cellStyle name="Normal 5 5 3 2 7 3 2" xfId="22040" xr:uid="{681AE0DD-A4E1-4F91-A10A-910FADDFFA77}"/>
    <cellStyle name="Normal 5 5 3 2 7 4" xfId="16374" xr:uid="{F4204DCC-0442-4B9C-882A-849C449A92F8}"/>
    <cellStyle name="Normal 5 5 3 2 8" xfId="5356" xr:uid="{04CE837C-8658-4066-93F6-8BAC67C35461}"/>
    <cellStyle name="Normal 5 5 3 2 8 2" xfId="14655" xr:uid="{877BA591-1D54-445F-B6E7-C9D19D52FCAB}"/>
    <cellStyle name="Normal 5 5 3 2 9" xfId="7108" xr:uid="{3970AA2A-4BDF-44C1-951A-08748FE8E826}"/>
    <cellStyle name="Normal 5 5 3 2 9 2" xfId="17488"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09" xr:uid="{00000000-0005-0000-0000-00005A070000}"/>
    <cellStyle name="Normal 5 5 3 3 2 2 2 2" xfId="8488" xr:uid="{3F5165A9-AE88-4D28-AF3C-AED347BCFFE9}"/>
    <cellStyle name="Normal 5 5 3 3 2 2 2 2 2" xfId="28928" xr:uid="{6751F41C-4C44-4B0C-8678-7FF823FECD9C}"/>
    <cellStyle name="Normal 5 5 3 3 2 2 2 2 3" xfId="18868" xr:uid="{0C46DD60-AE4E-4BF0-AD41-59BAB98E9C0B}"/>
    <cellStyle name="Normal 5 5 3 3 2 2 2 3" xfId="11321" xr:uid="{BA7B3DAF-AF81-4F6F-9E4C-BDEDD61C0C31}"/>
    <cellStyle name="Normal 5 5 3 3 2 2 2 3 2" xfId="21701" xr:uid="{512EC35C-8D3B-4E53-995B-0B2E4FCBBB3A}"/>
    <cellStyle name="Normal 5 5 3 3 2 2 2 4" xfId="25099" xr:uid="{B2F1F5AD-ED06-46F0-8FF2-329BAD71BA85}"/>
    <cellStyle name="Normal 5 5 3 3 2 2 2 5" xfId="16035" xr:uid="{C290D445-434F-4158-A64A-B616690A1D18}"/>
    <cellStyle name="Normal 5 5 3 3 2 2 3" xfId="3653" xr:uid="{00000000-0005-0000-0000-00007C060000}"/>
    <cellStyle name="Normal 5 5 3 3 2 2 3 2" xfId="27559" xr:uid="{D7A76E9D-6CD1-4529-BB3E-38008977B488}"/>
    <cellStyle name="Normal 5 5 3 3 2 2 3 3" xfId="27323" xr:uid="{1B2B0B57-551B-4195-B3B1-1771B2582615}"/>
    <cellStyle name="Normal 5 5 3 3 2 2 4" xfId="5358" xr:uid="{0E1F81C9-C0B4-4BD4-BB16-0591CD67C286}"/>
    <cellStyle name="Normal 5 5 3 3 2 2 4 2" xfId="29784" xr:uid="{89E00D79-3211-4205-9817-0EE04526993D}"/>
    <cellStyle name="Normal 5 5 3 3 2 2 5" xfId="24694" xr:uid="{E22B5C30-2C6B-4970-B1C3-452F3FFF52A1}"/>
    <cellStyle name="Normal 5 5 3 3 2 2 6" xfId="13979" xr:uid="{C3649F74-66E1-4FD0-90AD-33DFA58BD1ED}"/>
    <cellStyle name="Normal 5 5 3 3 2 3" xfId="3408" xr:uid="{00000000-0005-0000-0000-00005B070000}"/>
    <cellStyle name="Normal 5 5 3 3 2 3 2" xfId="30086" xr:uid="{8D83AA04-EFB8-4DBE-9F2D-CA04908BDD15}"/>
    <cellStyle name="Normal 5 5 3 3 2 4" xfId="2810" xr:uid="{00000000-0005-0000-0000-000059070000}"/>
    <cellStyle name="Normal 5 5 3 3 2 4 2" xfId="7933" xr:uid="{A73E06E4-52C6-41C2-A9DE-1360A8EF2073}"/>
    <cellStyle name="Normal 5 5 3 3 2 4 2 2" xfId="25982" xr:uid="{9746B4BB-23E3-4AB4-8C1E-54E016B185AE}"/>
    <cellStyle name="Normal 5 5 3 3 2 4 2 3" xfId="18313" xr:uid="{F60611D6-D7F6-4476-BF99-83546C07164C}"/>
    <cellStyle name="Normal 5 5 3 3 2 4 3" xfId="10766" xr:uid="{5ECCC314-0298-4800-89E5-E4554EF43160}"/>
    <cellStyle name="Normal 5 5 3 3 2 4 3 2" xfId="21146" xr:uid="{F634E57E-2ACB-4738-9EA3-6F08060C9F6A}"/>
    <cellStyle name="Normal 5 5 3 3 2 4 4" xfId="23714" xr:uid="{422C99EC-FA0C-4883-8C15-FBAB8AB12BDA}"/>
    <cellStyle name="Normal 5 5 3 3 2 4 5" xfId="15480" xr:uid="{EDDED4B6-C1B4-4E35-A1C8-B2F304C8BD40}"/>
    <cellStyle name="Normal 5 5 3 3 2 5" xfId="3744" xr:uid="{00000000-0005-0000-0000-0000E2050000}"/>
    <cellStyle name="Normal 5 5 3 3 2 5 2" xfId="3788" xr:uid="{52779A0D-A5E8-4205-873C-EAFFBE836AE9}"/>
    <cellStyle name="Normal 5 5 3 3 2 5 2 2" xfId="29831" xr:uid="{269F8BD8-3951-442C-8C12-5034B99EF9C4}"/>
    <cellStyle name="Normal 5 5 3 3 2 5 3" xfId="22723" xr:uid="{5EC33E70-0B4D-40F0-A6E8-EF4A4475260D}"/>
    <cellStyle name="Normal 5 5 3 3 2 5 3 2" xfId="30092" xr:uid="{B5B6AB49-98AB-441B-87F7-DD685D6798A1}"/>
    <cellStyle name="Normal 5 5 3 3 2 5 4" xfId="23446" xr:uid="{8571319B-7759-4A87-B13E-0C7FEACCE3F9}"/>
    <cellStyle name="Normal 5 5 3 3 2 5 5" xfId="30269" xr:uid="{B88538FC-C621-4360-9D4C-DD3260457648}"/>
    <cellStyle name="Normal 5 5 3 3 2 5 5 2" xfId="31412" xr:uid="{7481AEF4-D030-4595-AF6D-9244C28EA76D}"/>
    <cellStyle name="Normal 5 5 3 3 2 5 6" xfId="31609" xr:uid="{2D73DF79-C0A1-492B-ABB8-D5521DD43C2A}"/>
    <cellStyle name="Normal 5 5 3 3 2 6" xfId="23173" xr:uid="{585B73B8-12BC-44A6-82F7-7D9C4E64E545}"/>
    <cellStyle name="Normal 5 5 3 3 2 6 2" xfId="31148" xr:uid="{D3D0E1A9-FBCA-47EC-9550-3A4C6C30E266}"/>
    <cellStyle name="Normal 5 5 3 3 2 6 3" xfId="30911" xr:uid="{B08B4DCA-5980-4F0C-A577-2BB26932546B}"/>
    <cellStyle name="Normal 5 5 3 3 2 7" xfId="13276" xr:uid="{60854C4E-F5E6-4B50-AA94-02CF9A79D755}"/>
    <cellStyle name="Normal 5 5 3 3 2 8" xfId="30924" xr:uid="{29076549-2AA4-4007-80EA-D67AC2CC5802}"/>
    <cellStyle name="Normal 5 5 3 3 3" xfId="1207" xr:uid="{00000000-0005-0000-0000-00007D060000}"/>
    <cellStyle name="Normal 5 5 3 3 3 2" xfId="3410" xr:uid="{00000000-0005-0000-0000-00005C070000}"/>
    <cellStyle name="Normal 5 5 3 3 3 2 2" xfId="8489" xr:uid="{8CE330F0-3265-4F2B-AB02-47DD44B05B5A}"/>
    <cellStyle name="Normal 5 5 3 3 3 2 2 2" xfId="28929" xr:uid="{F1B2B5CC-612B-46F9-9E9B-A15690CC029B}"/>
    <cellStyle name="Normal 5 5 3 3 3 2 2 3" xfId="18869" xr:uid="{BFD8F8CD-D589-4891-83F8-7C14D35219E3}"/>
    <cellStyle name="Normal 5 5 3 3 3 2 2 4" xfId="29822" xr:uid="{3881B992-1BB7-464F-91BE-BB29A3566EF8}"/>
    <cellStyle name="Normal 5 5 3 3 3 2 3" xfId="11322" xr:uid="{B2C88099-1FD6-45E4-9D6C-38A61BA53D1B}"/>
    <cellStyle name="Normal 5 5 3 3 3 2 3 2" xfId="21702" xr:uid="{4B2A4E7B-AAFC-485E-B963-ED9DE0293EF0}"/>
    <cellStyle name="Normal 5 5 3 3 3 2 4" xfId="25218" xr:uid="{B8090A63-5F28-4185-8095-4F4ECF2CF9D1}"/>
    <cellStyle name="Normal 5 5 3 3 3 2 5" xfId="25636" xr:uid="{EF68925E-02A3-4EB7-A1D7-ABFE95E794DA}"/>
    <cellStyle name="Normal 5 5 3 3 3 2 6" xfId="16036" xr:uid="{FA327224-DD3D-4B58-AF68-65DB995EA5E3}"/>
    <cellStyle name="Normal 5 5 3 3 3 3" xfId="3558" xr:uid="{00000000-0005-0000-0000-00007D060000}"/>
    <cellStyle name="Normal 5 5 3 3 3 3 2" xfId="25598" xr:uid="{2B2D0F06-3883-4FBB-9729-E6CA70224720}"/>
    <cellStyle name="Normal 5 5 3 3 3 3 2 2" xfId="29816" xr:uid="{02A86CA0-3F43-44CF-957F-95BA6D4BDC0E}"/>
    <cellStyle name="Normal 5 5 3 3 3 3 3" xfId="23155" xr:uid="{96AA7387-D407-4AAD-A008-F71F5F7B6C65}"/>
    <cellStyle name="Normal 5 5 3 3 3 4" xfId="4562" xr:uid="{1DD4ABF9-0AC6-4128-B006-684E9FE610C9}"/>
    <cellStyle name="Normal 5 5 3 3 3 4 2" xfId="9334" xr:uid="{0AF8BA8E-FDE7-4900-8F7D-B5B329270D40}"/>
    <cellStyle name="Normal 5 5 3 3 3 4 2 2" xfId="19714" xr:uid="{011B26BE-78F4-46EA-A2EE-F16F90DEAD00}"/>
    <cellStyle name="Normal 5 5 3 3 3 4 2 3" xfId="31104" xr:uid="{41CBFC74-9674-4514-AAE2-CB0510DF1FAF}"/>
    <cellStyle name="Normal 5 5 3 3 3 4 2 4" xfId="30912" xr:uid="{DE041240-1130-4FBE-A496-AF3E183AB993}"/>
    <cellStyle name="Normal 5 5 3 3 3 4 3" xfId="12167" xr:uid="{BA123514-4E82-4769-AFD3-99A79B6FC726}"/>
    <cellStyle name="Normal 5 5 3 3 3 4 3 2" xfId="22547" xr:uid="{487E197D-AF16-4F9E-8A92-1FE77D609998}"/>
    <cellStyle name="Normal 5 5 3 3 3 4 4" xfId="16881" xr:uid="{2FE929DC-E891-4CAA-9BE8-851030E063C4}"/>
    <cellStyle name="Normal 5 5 3 3 3 5" xfId="5359" xr:uid="{CC91ECF4-6A6D-4E86-9763-C1AB30578AAE}"/>
    <cellStyle name="Normal 5 5 3 3 3 5 2" xfId="29708" xr:uid="{C6AC9FE6-8F2F-4D98-B1CC-2EFCAC323B18}"/>
    <cellStyle name="Normal 5 5 3 3 3 5 2 2" xfId="30951" xr:uid="{5D2ADC69-5EDF-4AC9-8941-E830CD16909C}"/>
    <cellStyle name="Normal 5 5 3 3 3 6" xfId="23225" xr:uid="{07D2B74A-B30D-4BBA-A7E5-EB342AD9A434}"/>
    <cellStyle name="Normal 5 5 3 3 3 6 2" xfId="29672" xr:uid="{B112CBD1-63B3-4F58-B2F2-76F0EA1536DD}"/>
    <cellStyle name="Normal 5 5 3 3 3 7" xfId="23013" xr:uid="{EEAA545C-FB53-43F8-AC33-2C773C11FF67}"/>
    <cellStyle name="Normal 5 5 3 3 3 8" xfId="13980" xr:uid="{E4637211-795C-4AB7-BFE3-8BF1E9D332EA}"/>
    <cellStyle name="Normal 5 5 3 3 4" xfId="3407" xr:uid="{00000000-0005-0000-0000-00005D070000}"/>
    <cellStyle name="Normal 5 5 3 3 4 2" xfId="6465" xr:uid="{A25B5BAC-44F2-408C-BEC0-85D4D62418DA}"/>
    <cellStyle name="Normal 5 5 3 3 4 2 2" xfId="25788" xr:uid="{192D2398-F9FF-4441-984B-C4D2551A0186}"/>
    <cellStyle name="Normal 5 5 3 3 4 2 3" xfId="26034" xr:uid="{F5FB2520-4BA7-4F5D-9D7C-1AD371AA6455}"/>
    <cellStyle name="Normal 5 5 3 3 4 2 4" xfId="16034" xr:uid="{49A6886E-F465-4B47-B6D8-FA1B4D123904}"/>
    <cellStyle name="Normal 5 5 3 3 4 2 5" xfId="30568" xr:uid="{E8720E36-9B22-4DBC-BB87-8F396A474EBD}"/>
    <cellStyle name="Normal 5 5 3 3 4 3" xfId="8487" xr:uid="{6509FA01-A0EC-456E-A862-DAF49E6D20AA}"/>
    <cellStyle name="Normal 5 5 3 3 4 3 2" xfId="28927" xr:uid="{C4D81208-22B8-4018-90E0-7C9AF6EA32DF}"/>
    <cellStyle name="Normal 5 5 3 3 4 3 3" xfId="18867" xr:uid="{A8B22BD6-03F8-4DC4-A58F-AA0434136367}"/>
    <cellStyle name="Normal 5 5 3 3 4 4" xfId="11320" xr:uid="{6D331C84-8C36-4A27-AE3A-3F13C509601A}"/>
    <cellStyle name="Normal 5 5 3 3 4 4 2" xfId="21700" xr:uid="{7EE082D5-2FF2-414E-BAC4-A4CFC4A84400}"/>
    <cellStyle name="Normal 5 5 3 3 4 5" xfId="25080" xr:uid="{D6155E76-2395-4DDF-B9B2-493347F428B3}"/>
    <cellStyle name="Normal 5 5 3 3 4 6" xfId="26254" xr:uid="{7E1F3624-729A-4E27-B35B-DA8D4DBE72A3}"/>
    <cellStyle name="Normal 5 5 3 3 4 7" xfId="13978" xr:uid="{6DB07B96-4051-4092-A480-E23365CF7508}"/>
    <cellStyle name="Normal 5 5 3 3 5" xfId="2637" xr:uid="{00000000-0005-0000-0000-00005E070000}"/>
    <cellStyle name="Normal 5 5 3 3 5 2" xfId="5899" xr:uid="{186A16A8-69D8-4703-B34E-7A9DDBD16197}"/>
    <cellStyle name="Normal 5 5 3 3 5 2 2" xfId="15309" xr:uid="{B088E4D3-F857-46C0-8CFC-6124F53F86C1}"/>
    <cellStyle name="Normal 5 5 3 3 5 3" xfId="7762" xr:uid="{050DE08B-BA64-40DB-9D1D-AEF1C52A83B7}"/>
    <cellStyle name="Normal 5 5 3 3 5 3 2" xfId="18142" xr:uid="{8DF48DD9-C2EA-4C9A-8DF1-BAB4B426AF08}"/>
    <cellStyle name="Normal 5 5 3 3 5 4" xfId="10595" xr:uid="{9F692D93-A96D-468A-854F-99454616E6E8}"/>
    <cellStyle name="Normal 5 5 3 3 5 4 2" xfId="20975" xr:uid="{1DEB8ED8-0F2D-420E-96E7-28EEC59C295E}"/>
    <cellStyle name="Normal 5 5 3 3 5 5" xfId="23015" xr:uid="{5B4EE627-4904-4A06-88F3-0F60708F9BC4}"/>
    <cellStyle name="Normal 5 5 3 3 5 6" xfId="25979" xr:uid="{AD89A197-A5CB-450F-8245-D9DE37D4C38D}"/>
    <cellStyle name="Normal 5 5 3 3 5 7" xfId="13026" xr:uid="{7B6E7E67-601D-400B-BF29-11CFF4D4B6EA}"/>
    <cellStyle name="Normal 5 5 3 3 6" xfId="2124" xr:uid="{00000000-0005-0000-0000-0000AB020000}"/>
    <cellStyle name="Normal 5 5 3 3 6 2" xfId="4649" xr:uid="{39152408-330A-44B7-900D-FA6E2B529A91}"/>
    <cellStyle name="Normal 5 5 3 3 6 3" xfId="30205" xr:uid="{19E5DBC6-87B5-46F1-B5E0-B67573138C40}"/>
    <cellStyle name="Normal 5 5 3 3 6 3 2" xfId="31349" xr:uid="{C475E952-4287-47E3-B046-F9817D97F62D}"/>
    <cellStyle name="Normal 5 5 3 3 6 4" xfId="31545" xr:uid="{F0BED102-3B27-4E13-8163-0F2933607E19}"/>
    <cellStyle name="Normal 5 5 3 3 7" xfId="4026" xr:uid="{56D1BCD9-EAD7-442F-BEF3-F5DBF0F48EA4}"/>
    <cellStyle name="Normal 5 5 3 3 7 2" xfId="4755" xr:uid="{3B2AE6C9-CD41-44A4-85EB-03A4D5B5EDAD}"/>
    <cellStyle name="Normal 5 5 3 3 7 2 2" xfId="27784" xr:uid="{580A303F-6BB4-45D3-9C35-7FFFABBC7C95}"/>
    <cellStyle name="Normal 5 5 3 3 7 3" xfId="26287" xr:uid="{E0BDAE02-0061-4AD1-A851-0C0422048092}"/>
    <cellStyle name="Normal 5 5 3 3 7 3 2" xfId="31172" xr:uid="{E1CFC7F0-7C6D-40F3-9AAC-AEE06C15BE18}"/>
    <cellStyle name="Normal 5 5 3 3 7 4" xfId="26361" xr:uid="{2BB7C9BC-9F92-46B9-A4E8-54E7EDCFB1FE}"/>
    <cellStyle name="Normal 5 5 3 3 7 5" xfId="30323" xr:uid="{13091C6E-267B-42E9-9EC6-63A637EF4C77}"/>
    <cellStyle name="Normal 5 5 3 3 7 5 2" xfId="31466" xr:uid="{8241D67A-0B65-441D-B87C-12FCD55689C9}"/>
    <cellStyle name="Normal 5 5 3 3 7 6" xfId="31663" xr:uid="{6C15C19A-00AD-4054-8903-F5817FB38421}"/>
    <cellStyle name="Normal 5 5 3 3 8" xfId="29680" xr:uid="{0A86F2A0-5592-44C0-A478-BDA05FBB524E}"/>
    <cellStyle name="Normal 5 5 3 3 8 2" xfId="30539" xr:uid="{CD43F895-0D8D-40A6-9F78-B0640AD53663}"/>
    <cellStyle name="Normal 5 5 3 3 9" xfId="29668" xr:uid="{04524AD8-987D-44B0-8EAE-33D3F77F3D00}"/>
    <cellStyle name="Normal 5 5 3 4" xfId="1208" xr:uid="{00000000-0005-0000-0000-00007E060000}"/>
    <cellStyle name="Normal 5 5 3 4 2" xfId="3411" xr:uid="{00000000-0005-0000-0000-000060070000}"/>
    <cellStyle name="Normal 5 5 3 4 2 2" xfId="6466" xr:uid="{091CA45F-1415-4786-BD74-62F2691D01A0}"/>
    <cellStyle name="Normal 5 5 3 4 2 2 2" xfId="25688" xr:uid="{D369BE46-53A2-4165-A63E-6DCF57B1B6B5}"/>
    <cellStyle name="Normal 5 5 3 4 2 2 3" xfId="16037" xr:uid="{A22DF215-B07D-4574-ACFB-178005758E72}"/>
    <cellStyle name="Normal 5 5 3 4 2 3" xfId="8490" xr:uid="{7A3C8F66-00F3-4E69-8FCE-2A1F17232FEE}"/>
    <cellStyle name="Normal 5 5 3 4 2 3 2" xfId="18870" xr:uid="{C9D05A51-96C9-44ED-A367-714CCD54E03B}"/>
    <cellStyle name="Normal 5 5 3 4 2 4" xfId="11323" xr:uid="{0BEEC87B-62C8-49C3-A718-6F4DA063F65A}"/>
    <cellStyle name="Normal 5 5 3 4 2 4 2" xfId="21703" xr:uid="{68FC661A-8C76-42A0-813F-166B20BE874E}"/>
    <cellStyle name="Normal 5 5 3 4 2 5" xfId="23338" xr:uid="{5D6AA472-3A32-4EF8-A05D-4D0479AF9BA0}"/>
    <cellStyle name="Normal 5 5 3 4 2 6" xfId="13981" xr:uid="{B9E238CB-6508-4CA3-B03E-8A79E05F87E3}"/>
    <cellStyle name="Normal 5 5 3 4 3" xfId="2809" xr:uid="{00000000-0005-0000-0000-000061070000}"/>
    <cellStyle name="Normal 5 5 3 4 3 2" xfId="6026" xr:uid="{1A84E262-5C66-4876-8988-B9C64750BC56}"/>
    <cellStyle name="Normal 5 5 3 4 3 2 2" xfId="25833" xr:uid="{75B92EC5-AA87-49FE-8CB9-5908B1535483}"/>
    <cellStyle name="Normal 5 5 3 4 3 2 3" xfId="15479" xr:uid="{C6697673-7266-4EEF-92D7-303A24FB0548}"/>
    <cellStyle name="Normal 5 5 3 4 3 3" xfId="7932" xr:uid="{0A15193D-FDFF-4EC3-A906-BC56E5F6002D}"/>
    <cellStyle name="Normal 5 5 3 4 3 3 2" xfId="18312" xr:uid="{156F1083-34F8-4A57-BB95-66C45D08E8A1}"/>
    <cellStyle name="Normal 5 5 3 4 3 4" xfId="10765" xr:uid="{68489397-CF2F-45B8-A765-1909E9CA44D4}"/>
    <cellStyle name="Normal 5 5 3 4 3 4 2" xfId="21145" xr:uid="{BB5C1C8E-2064-4637-B49F-93C358380D67}"/>
    <cellStyle name="Normal 5 5 3 4 3 5" xfId="22773" xr:uid="{0A156C61-6A99-49A7-A4D6-58E67D3277ED}"/>
    <cellStyle name="Normal 5 5 3 4 3 6" xfId="13274" xr:uid="{1C9D7B34-B27F-4326-A60F-35EE8630D162}"/>
    <cellStyle name="Normal 5 5 3 4 4" xfId="4205" xr:uid="{EFB807DE-F504-4F73-8F65-B660665FEC0D}"/>
    <cellStyle name="Normal 5 5 3 4 4 2" xfId="8977" xr:uid="{1598C217-6F5B-428E-A1FB-07FEF1C8031C}"/>
    <cellStyle name="Normal 5 5 3 4 4 2 2" xfId="19357" xr:uid="{CD108EAB-65B3-40E1-A655-815E862C7618}"/>
    <cellStyle name="Normal 5 5 3 4 4 3" xfId="11810" xr:uid="{B3749756-E62E-45C4-8812-35F065F09F12}"/>
    <cellStyle name="Normal 5 5 3 4 4 3 2" xfId="22190" xr:uid="{3CEE6DF3-83F1-4AF7-B6BC-B0A801425AEC}"/>
    <cellStyle name="Normal 5 5 3 4 4 4" xfId="24100" xr:uid="{BEB9EC4F-9B65-4276-A9CD-9404B0C4922D}"/>
    <cellStyle name="Normal 5 5 3 4 4 5" xfId="16524" xr:uid="{4C658C52-180C-4C57-AD4A-70F3D616DAAF}"/>
    <cellStyle name="Normal 5 5 3 4 5" xfId="5360" xr:uid="{5AB1D085-E211-4002-9A68-A779FB65A4A7}"/>
    <cellStyle name="Normal 5 5 3 4 5 2" xfId="14657" xr:uid="{79F76784-48D1-494A-A462-8B146DB212BC}"/>
    <cellStyle name="Normal 5 5 3 4 6" xfId="7110" xr:uid="{F1C2CF29-7FED-44EA-A7B8-4D977008F5A1}"/>
    <cellStyle name="Normal 5 5 3 4 6 2" xfId="17490" xr:uid="{6FA4D063-4557-496A-B0E1-3528238FE0ED}"/>
    <cellStyle name="Normal 5 5 3 4 7" xfId="9943" xr:uid="{B348D9BA-F377-446F-A189-975FF517BE34}"/>
    <cellStyle name="Normal 5 5 3 4 7 2" xfId="20323" xr:uid="{D56EEEB7-862E-4E75-84EE-5354199E21C2}"/>
    <cellStyle name="Normal 5 5 3 4 8" xfId="25009" xr:uid="{1B5984A8-BDFF-436B-BDA1-C2D38884C3F2}"/>
    <cellStyle name="Normal 5 5 3 4 9" xfId="12773" xr:uid="{207A05E2-44FD-49D4-BB57-844DD163A47F}"/>
    <cellStyle name="Normal 5 5 3 5" xfId="1209" xr:uid="{00000000-0005-0000-0000-00007F060000}"/>
    <cellStyle name="Normal 5 5 3 5 2" xfId="4563" xr:uid="{1BCA9013-97FB-47C4-86AC-6325ACCED00E}"/>
    <cellStyle name="Normal 5 5 3 5 2 2" xfId="9335" xr:uid="{1B079D11-66EE-43CD-B4C1-5CF70D817D4E}"/>
    <cellStyle name="Normal 5 5 3 5 2 2 2" xfId="29309" xr:uid="{28677310-8D44-47B2-8A3B-AA3433DF51E8}"/>
    <cellStyle name="Normal 5 5 3 5 2 2 3" xfId="19715" xr:uid="{5C607BAB-2769-4ECF-BFFA-54B73665BD0B}"/>
    <cellStyle name="Normal 5 5 3 5 2 3" xfId="12168" xr:uid="{25BC621A-EE9D-4329-BB95-F36DE3E1A7D0}"/>
    <cellStyle name="Normal 5 5 3 5 2 3 2" xfId="22548" xr:uid="{8D004C08-7D11-4892-83BD-4F86601205B7}"/>
    <cellStyle name="Normal 5 5 3 5 2 4" xfId="25653" xr:uid="{702AAE8B-8E10-478F-A88A-D4C689F0EC6E}"/>
    <cellStyle name="Normal 5 5 3 5 2 5" xfId="16882" xr:uid="{BA22D103-A3F5-4026-881A-D17B5200DFF6}"/>
    <cellStyle name="Normal 5 5 3 5 3" xfId="5361" xr:uid="{6F1DB607-BB13-42A8-8622-597EC7CCA09E}"/>
    <cellStyle name="Normal 5 5 3 5 3 2" xfId="28574" xr:uid="{598316B3-EE8C-4832-89FF-6741A61A0620}"/>
    <cellStyle name="Normal 5 5 3 5 3 3" xfId="14658" xr:uid="{EE5464CF-BE4B-40D0-A089-A1091CE52773}"/>
    <cellStyle name="Normal 5 5 3 5 4" xfId="7111" xr:uid="{B8FC9F61-DCB1-434B-9165-2BF6972D01BF}"/>
    <cellStyle name="Normal 5 5 3 5 4 2" xfId="17491" xr:uid="{E69F58FD-2F5C-43CA-AD58-447F718E2EEA}"/>
    <cellStyle name="Normal 5 5 3 5 5" xfId="9944" xr:uid="{2068F8F9-21BD-4D3A-B3A3-758FC908E522}"/>
    <cellStyle name="Normal 5 5 3 5 5 2" xfId="20324" xr:uid="{791DC83C-7EEC-4BB2-95C3-33D2C0D6393F}"/>
    <cellStyle name="Normal 5 5 3 5 6" xfId="22705" xr:uid="{26E8B065-FA68-4C76-94AC-0F6A43DAD136}"/>
    <cellStyle name="Normal 5 5 3 5 7" xfId="13982" xr:uid="{3CF2D734-478E-42BA-BA56-5D9DB3FC7DD6}"/>
    <cellStyle name="Normal 5 5 3 6" xfId="2965" xr:uid="{00000000-0005-0000-0000-000063070000}"/>
    <cellStyle name="Normal 5 5 3 6 2" xfId="6130" xr:uid="{0E37E037-9851-4EB9-A3C2-64BD356B9540}"/>
    <cellStyle name="Normal 5 5 3 6 2 2" xfId="25424" xr:uid="{1148EB6E-F740-4167-874A-A1EF65DB568B}"/>
    <cellStyle name="Normal 5 5 3 6 2 3" xfId="15608" xr:uid="{E621157B-6D27-443E-9F26-16E7CBD38180}"/>
    <cellStyle name="Normal 5 5 3 6 3" xfId="8061" xr:uid="{F10D5E6D-B385-4559-A109-D58207B8982F}"/>
    <cellStyle name="Normal 5 5 3 6 3 2" xfId="18441" xr:uid="{C50D9187-302B-4068-A26B-8A8CB3E158FC}"/>
    <cellStyle name="Normal 5 5 3 6 4" xfId="10894" xr:uid="{C921355E-72F7-4125-BAB7-52A6FE548BBF}"/>
    <cellStyle name="Normal 5 5 3 6 4 2" xfId="21274" xr:uid="{9E3667AD-B115-4E65-8125-DC2EA7D4A56D}"/>
    <cellStyle name="Normal 5 5 3 6 5" xfId="24769" xr:uid="{B7E804C6-D9AD-4DE6-A2A9-10FF544E0EF0}"/>
    <cellStyle name="Normal 5 5 3 6 6" xfId="13471" xr:uid="{9A3195F6-BF57-4B18-8247-833348BDB7E5}"/>
    <cellStyle name="Normal 5 5 3 7" xfId="2475" xr:uid="{00000000-0005-0000-0000-000064070000}"/>
    <cellStyle name="Normal 5 5 3 7 2" xfId="5763" xr:uid="{E07183B6-D25C-4CC0-AE13-2A38EE114993}"/>
    <cellStyle name="Normal 5 5 3 7 2 2" xfId="28401" xr:uid="{507B183A-3DB4-4009-B4C0-4F1576EFF074}"/>
    <cellStyle name="Normal 5 5 3 7 2 3" xfId="15147" xr:uid="{652D18B1-F5FF-4845-BFD1-FF8917671EC2}"/>
    <cellStyle name="Normal 5 5 3 7 3" xfId="7600" xr:uid="{18DAE69B-A4F7-477F-8762-6CE1E368E732}"/>
    <cellStyle name="Normal 5 5 3 7 3 2" xfId="17980" xr:uid="{7D96E94B-8809-4955-8F45-38DBBA2CE966}"/>
    <cellStyle name="Normal 5 5 3 7 4" xfId="10433" xr:uid="{44B3FFAF-869E-44AB-B931-CDF9E98397FF}"/>
    <cellStyle name="Normal 5 5 3 7 4 2" xfId="20813" xr:uid="{209C42BD-D008-4B39-A856-564FE070366E}"/>
    <cellStyle name="Normal 5 5 3 7 5" xfId="22729" xr:uid="{6943EE8A-2B33-45B4-95F9-C2EDD1961D07}"/>
    <cellStyle name="Normal 5 5 3 7 6" xfId="12863" xr:uid="{2B0515C8-907A-485B-A591-F0A2A639DF21}"/>
    <cellStyle name="Normal 5 5 3 8" xfId="2229" xr:uid="{00000000-0005-0000-0000-000051070000}"/>
    <cellStyle name="Normal 5 5 3 8 2" xfId="7356" xr:uid="{1618AD18-7B7B-424F-9BEB-D299222C55F2}"/>
    <cellStyle name="Normal 5 5 3 8 2 2" xfId="17736" xr:uid="{83869EBC-213B-40D0-96E1-A1D651B52F92}"/>
    <cellStyle name="Normal 5 5 3 8 3" xfId="10189" xr:uid="{48FB3034-9292-4116-8449-599FDAB40BBA}"/>
    <cellStyle name="Normal 5 5 3 8 3 2" xfId="20569" xr:uid="{57755D7B-7216-4DBE-9B79-50915AF1F3AA}"/>
    <cellStyle name="Normal 5 5 3 8 4" xfId="23116" xr:uid="{D9EF2FC2-8CF3-4C7B-9CFB-936A7DC6878C}"/>
    <cellStyle name="Normal 5 5 3 8 5" xfId="14903" xr:uid="{B773A80F-07C8-4906-B155-A12AE8E35E9E}"/>
    <cellStyle name="Normal 5 5 3 9" xfId="4024" xr:uid="{04E98241-B413-4763-8D87-0C12090244E0}"/>
    <cellStyle name="Normal 5 5 3 9 2" xfId="8826" xr:uid="{2DD4E885-8CED-468B-A0EA-21DF2E8F00A5}"/>
    <cellStyle name="Normal 5 5 3 9 2 2" xfId="19206" xr:uid="{19E384D0-B5F7-4808-B416-14EE8B359BA2}"/>
    <cellStyle name="Normal 5 5 3 9 3" xfId="11659" xr:uid="{D509F8F9-2213-4B96-AEE4-7A6AAADF8F18}"/>
    <cellStyle name="Normal 5 5 3 9 3 2" xfId="22039" xr:uid="{A762BF18-54D9-4BB2-80CE-D7CF47DBE619}"/>
    <cellStyle name="Normal 5 5 3 9 4" xfId="16373" xr:uid="{93FEC0E4-2C60-4A83-9D0A-395AD443D74E}"/>
    <cellStyle name="Normal 5 5 4" xfId="1210" xr:uid="{00000000-0005-0000-0000-000080060000}"/>
    <cellStyle name="Normal 5 5 4 10" xfId="7112" xr:uid="{6E24754F-4139-496A-B256-B3A7608A1E70}"/>
    <cellStyle name="Normal 5 5 4 10 2" xfId="17492" xr:uid="{FEFC9BE0-9D2E-4273-901D-6405ADC29F6E}"/>
    <cellStyle name="Normal 5 5 4 11" xfId="9945" xr:uid="{4E506426-856D-48E1-9830-436B16A4402B}"/>
    <cellStyle name="Normal 5 5 4 11 2" xfId="20325" xr:uid="{56B19307-4070-41C7-97F4-984C9C4ACD71}"/>
    <cellStyle name="Normal 5 5 4 12" xfId="22668" xr:uid="{66F7D1B5-E539-4153-9F8D-61F382AE08F9}"/>
    <cellStyle name="Normal 5 5 4 13" xfId="12441" xr:uid="{1DD33C2E-3DF1-4199-9780-FE1826973C76}"/>
    <cellStyle name="Normal 5 5 4 2" xfId="1211" xr:uid="{00000000-0005-0000-0000-000081060000}"/>
    <cellStyle name="Normal 5 5 4 2 10" xfId="9946" xr:uid="{0AA280C8-05D0-4EDD-A0F0-25F6C4C0E2C2}"/>
    <cellStyle name="Normal 5 5 4 2 10 2" xfId="20326" xr:uid="{B38EED4E-B7E8-43A6-A452-0F3F6AC3A192}"/>
    <cellStyle name="Normal 5 5 4 2 11" xfId="25516" xr:uid="{1F8836FE-5842-48CD-9C27-7130A11C0DF8}"/>
    <cellStyle name="Normal 5 5 4 2 12" xfId="12616" xr:uid="{4ED1B215-A62B-4224-9B08-1DB86D03310D}"/>
    <cellStyle name="Normal 5 5 4 2 2" xfId="1212" xr:uid="{00000000-0005-0000-0000-000082060000}"/>
    <cellStyle name="Normal 5 5 4 2 2 2" xfId="3413" xr:uid="{00000000-0005-0000-0000-000068070000}"/>
    <cellStyle name="Normal 5 5 4 2 2 2 2" xfId="6468" xr:uid="{7CCB15D9-59C9-4526-9A31-724CBEB58938}"/>
    <cellStyle name="Normal 5 5 4 2 2 2 2 2" xfId="27147" xr:uid="{D8DD4CAC-C2B0-4A8C-AB8C-C0B64925EFE3}"/>
    <cellStyle name="Normal 5 5 4 2 2 2 2 3" xfId="27850" xr:uid="{183AD068-030C-4CFA-9598-24BADC3E24B2}"/>
    <cellStyle name="Normal 5 5 4 2 2 2 2 4" xfId="16039" xr:uid="{FBBC1EA9-0576-414A-A822-1E8A36E7878C}"/>
    <cellStyle name="Normal 5 5 4 2 2 2 3" xfId="8492" xr:uid="{7C67B0EB-6874-490A-AB6F-C0E9C43E16A5}"/>
    <cellStyle name="Normal 5 5 4 2 2 2 3 2" xfId="28930" xr:uid="{F9ABDF4E-3479-4731-9FBD-0A7A6F62AC8C}"/>
    <cellStyle name="Normal 5 5 4 2 2 2 3 3" xfId="18872" xr:uid="{1D7D140A-B2B0-4829-A203-C0CCB8E5AD57}"/>
    <cellStyle name="Normal 5 5 4 2 2 2 4" xfId="11325" xr:uid="{BDFB2532-6171-4425-AE58-C640DC6D5C99}"/>
    <cellStyle name="Normal 5 5 4 2 2 2 4 2" xfId="21705" xr:uid="{A6731636-272C-431C-A233-91D4C9F41C59}"/>
    <cellStyle name="Normal 5 5 4 2 2 2 5" xfId="24758" xr:uid="{5E5A21BD-C085-4EBD-8AF6-13C09DC8FD76}"/>
    <cellStyle name="Normal 5 5 4 2 2 2 6" xfId="13984" xr:uid="{25FFA09B-B9F9-4E37-8D5D-5125888B0D71}"/>
    <cellStyle name="Normal 5 5 4 2 2 3" xfId="4358" xr:uid="{88387237-01E0-4B25-8BE5-8B2376BBC437}"/>
    <cellStyle name="Normal 5 5 4 2 2 3 2" xfId="9130" xr:uid="{C2F40767-A121-40AD-A68A-26A92CB2DAB8}"/>
    <cellStyle name="Normal 5 5 4 2 2 3 2 2" xfId="29173" xr:uid="{0DBDF345-5003-44B1-81F2-DF78F3F02DB5}"/>
    <cellStyle name="Normal 5 5 4 2 2 3 2 3" xfId="19510" xr:uid="{98EF1CBC-575B-4F9E-AD57-B6D00E5F04A9}"/>
    <cellStyle name="Normal 5 5 4 2 2 3 3" xfId="11963" xr:uid="{D26025B7-29BB-40AF-AF33-59D08E610285}"/>
    <cellStyle name="Normal 5 5 4 2 2 3 3 2" xfId="22343" xr:uid="{A3B4DB2D-13D6-4FC1-84DB-0774CA906768}"/>
    <cellStyle name="Normal 5 5 4 2 2 3 4" xfId="25175" xr:uid="{61DBC9B9-1E71-4285-9860-27A3D1877045}"/>
    <cellStyle name="Normal 5 5 4 2 2 3 5" xfId="16677" xr:uid="{732B4A0F-9AA6-4BBD-9BA9-43C9B926872C}"/>
    <cellStyle name="Normal 5 5 4 2 2 4" xfId="5364" xr:uid="{0F610BEE-9DE4-4777-8999-E564D9E55943}"/>
    <cellStyle name="Normal 5 5 4 2 2 4 2" xfId="28588" xr:uid="{BE178C20-6377-4C6C-BDB1-3FD1588CEB5D}"/>
    <cellStyle name="Normal 5 5 4 2 2 4 3" xfId="14661" xr:uid="{9FFCFC9D-9C47-4ECB-81BE-AAC034414419}"/>
    <cellStyle name="Normal 5 5 4 2 2 5" xfId="7114" xr:uid="{A101A71D-F59C-4077-B1E0-6EC2FA54C6C6}"/>
    <cellStyle name="Normal 5 5 4 2 2 5 2" xfId="17494" xr:uid="{5700200F-39FB-42A2-B68A-B7B1A184B99E}"/>
    <cellStyle name="Normal 5 5 4 2 2 6" xfId="9947" xr:uid="{81343349-F28D-4BE8-B042-92BC99D6E794}"/>
    <cellStyle name="Normal 5 5 4 2 2 6 2" xfId="20327" xr:uid="{672AA7D8-40C0-41E9-A770-249F7667571C}"/>
    <cellStyle name="Normal 5 5 4 2 2 7" xfId="24134" xr:uid="{6FC67304-0A44-4136-96E5-88EF5A100FCF}"/>
    <cellStyle name="Normal 5 5 4 2 2 8" xfId="13278" xr:uid="{745892F2-0B91-467A-A005-39AED4451CCE}"/>
    <cellStyle name="Normal 5 5 4 2 3" xfId="3414" xr:uid="{00000000-0005-0000-0000-000069070000}"/>
    <cellStyle name="Normal 5 5 4 2 3 2" xfId="4564" xr:uid="{59E9896A-4AE0-410C-A3ED-3816DD832625}"/>
    <cellStyle name="Normal 5 5 4 2 3 2 2" xfId="9336" xr:uid="{D5B29995-C094-4271-9B4B-E6B4761B42CE}"/>
    <cellStyle name="Normal 5 5 4 2 3 2 2 2" xfId="29310" xr:uid="{9E676E7D-8273-4182-875D-83226C40ECF7}"/>
    <cellStyle name="Normal 5 5 4 2 3 2 2 3" xfId="19716" xr:uid="{754A0F1A-A96C-434B-BA8D-594D18240134}"/>
    <cellStyle name="Normal 5 5 4 2 3 2 3" xfId="12169" xr:uid="{A533C767-AE59-4618-8077-BC4435917938}"/>
    <cellStyle name="Normal 5 5 4 2 3 2 3 2" xfId="22549" xr:uid="{28EDD1D9-13C6-4097-A370-AC37D8CD4DB4}"/>
    <cellStyle name="Normal 5 5 4 2 3 2 4" xfId="24829" xr:uid="{07C40AB1-3864-423F-9D25-E01807021BC3}"/>
    <cellStyle name="Normal 5 5 4 2 3 2 5" xfId="16883" xr:uid="{8C01C22A-4D6C-482B-96D7-EE9F25C85FF6}"/>
    <cellStyle name="Normal 5 5 4 2 3 3" xfId="6469" xr:uid="{50345F73-2533-4705-B684-4F6C37935228}"/>
    <cellStyle name="Normal 5 5 4 2 3 3 2" xfId="28177" xr:uid="{B46D0BE0-1686-4D95-8913-518271E217B1}"/>
    <cellStyle name="Normal 5 5 4 2 3 3 3" xfId="16040" xr:uid="{27D10CD0-AA74-4768-95AF-34104D115929}"/>
    <cellStyle name="Normal 5 5 4 2 3 4" xfId="8493" xr:uid="{FC48BE13-1A01-48D6-B418-4542DED64E07}"/>
    <cellStyle name="Normal 5 5 4 2 3 4 2" xfId="18873" xr:uid="{34F15F65-921B-4CFE-A494-3BBF0EC21721}"/>
    <cellStyle name="Normal 5 5 4 2 3 5" xfId="11326" xr:uid="{4118BB6B-36ED-4676-9F40-AD7DB8EBCCE5}"/>
    <cellStyle name="Normal 5 5 4 2 3 5 2" xfId="21706" xr:uid="{C9271C97-0E97-44DE-8798-E7CA744D3D07}"/>
    <cellStyle name="Normal 5 5 4 2 3 6" xfId="24741" xr:uid="{D9047DF0-A0F0-4CB2-8500-ECE08094FFDF}"/>
    <cellStyle name="Normal 5 5 4 2 3 7" xfId="13985" xr:uid="{9857581E-720F-409C-BCF2-FA313C3412CB}"/>
    <cellStyle name="Normal 5 5 4 2 4" xfId="3412" xr:uid="{00000000-0005-0000-0000-00006A070000}"/>
    <cellStyle name="Normal 5 5 4 2 4 2" xfId="6467" xr:uid="{46726510-68DC-4E96-B0A0-9BE440840691}"/>
    <cellStyle name="Normal 5 5 4 2 4 2 2" xfId="28240" xr:uid="{E2FD7BA4-3D4A-4D80-BF4E-F4C3319F1363}"/>
    <cellStyle name="Normal 5 5 4 2 4 2 3" xfId="16038" xr:uid="{45DE6920-2544-41FE-B361-9B5DCE5E57BD}"/>
    <cellStyle name="Normal 5 5 4 2 4 3" xfId="8491" xr:uid="{99687D84-51A5-41C8-B083-20C6F10B23E2}"/>
    <cellStyle name="Normal 5 5 4 2 4 3 2" xfId="18871" xr:uid="{6F29B5F1-55CC-4EA7-8AFF-CD39617D1847}"/>
    <cellStyle name="Normal 5 5 4 2 4 4" xfId="11324" xr:uid="{0D6D5259-8272-43A1-BD9D-8464EE323750}"/>
    <cellStyle name="Normal 5 5 4 2 4 4 2" xfId="21704" xr:uid="{0B467AE6-D095-4E01-B1C6-9AD0529DB5E0}"/>
    <cellStyle name="Normal 5 5 4 2 4 5" xfId="25038" xr:uid="{09364949-5879-4291-B804-203D2A370A8A}"/>
    <cellStyle name="Normal 5 5 4 2 4 6" xfId="13983" xr:uid="{AFBEAF81-F45E-4B32-B12A-29043B6E9BDE}"/>
    <cellStyle name="Normal 5 5 4 2 5" xfId="2618" xr:uid="{00000000-0005-0000-0000-00006B070000}"/>
    <cellStyle name="Normal 5 5 4 2 5 2" xfId="5880" xr:uid="{BCB80E92-130F-4393-92A6-CF74E5E3FAA1}"/>
    <cellStyle name="Normal 5 5 4 2 5 2 2" xfId="26989" xr:uid="{462CA211-B977-4C0A-85C4-62A92E2ADAE2}"/>
    <cellStyle name="Normal 5 5 4 2 5 2 3" xfId="15290" xr:uid="{6F136D58-4914-4CCE-8629-4C8A37EE3A7D}"/>
    <cellStyle name="Normal 5 5 4 2 5 3" xfId="7743" xr:uid="{5AFD0B02-50B9-4405-8F1F-E60FB6DD50A1}"/>
    <cellStyle name="Normal 5 5 4 2 5 3 2" xfId="18123" xr:uid="{424688BD-541F-480A-8C28-374855ACE59E}"/>
    <cellStyle name="Normal 5 5 4 2 5 4" xfId="10576" xr:uid="{0DB40406-B413-4DFA-8FCF-2748CAAC8D77}"/>
    <cellStyle name="Normal 5 5 4 2 5 4 2" xfId="20956" xr:uid="{34B33404-AE11-4CD5-B582-902D4626A0B7}"/>
    <cellStyle name="Normal 5 5 4 2 5 5" xfId="23320" xr:uid="{D4A6F583-1A92-41C7-8A6A-0946187BA285}"/>
    <cellStyle name="Normal 5 5 4 2 5 6" xfId="13006" xr:uid="{09811C73-DF46-4F22-8131-516A2881FD25}"/>
    <cellStyle name="Normal 5 5 4 2 6" xfId="2382" xr:uid="{00000000-0005-0000-0000-000066070000}"/>
    <cellStyle name="Normal 5 5 4 2 6 2" xfId="7509" xr:uid="{3735F5DA-E6B9-4E9C-A838-7967AF9337B8}"/>
    <cellStyle name="Normal 5 5 4 2 6 2 2" xfId="17889" xr:uid="{9FB35E1E-9B73-411C-94E1-78DB4E436336}"/>
    <cellStyle name="Normal 5 5 4 2 6 3" xfId="10342" xr:uid="{3DA0AAF8-109E-4C8B-8BA6-D4435D8B82C2}"/>
    <cellStyle name="Normal 5 5 4 2 6 3 2" xfId="20722" xr:uid="{E0432CA7-9C2B-422E-BFF0-284E36699756}"/>
    <cellStyle name="Normal 5 5 4 2 6 4" xfId="25282" xr:uid="{20A84658-7D0F-47B3-B91D-580A981B7887}"/>
    <cellStyle name="Normal 5 5 4 2 6 5" xfId="15056" xr:uid="{62BA7A19-98C4-449D-83FE-814C97D9DA44}"/>
    <cellStyle name="Normal 5 5 4 2 7" xfId="4076" xr:uid="{FB088EE4-0F3D-4BC2-A99F-19D1BB2FE077}"/>
    <cellStyle name="Normal 5 5 4 2 7 2" xfId="8856" xr:uid="{EAC4AB74-A3D4-4B0B-A0D1-6477BB0F390F}"/>
    <cellStyle name="Normal 5 5 4 2 7 2 2" xfId="19236" xr:uid="{3A8FA0D7-2211-4A1A-BEE2-F224274F9E5A}"/>
    <cellStyle name="Normal 5 5 4 2 7 3" xfId="11689" xr:uid="{F3C263EC-B001-4BD2-A184-1C70DF0F70DB}"/>
    <cellStyle name="Normal 5 5 4 2 7 3 2" xfId="22069" xr:uid="{D6D005C5-B11A-4301-9522-39483B7DC464}"/>
    <cellStyle name="Normal 5 5 4 2 7 4" xfId="16403" xr:uid="{2A619328-B2AA-4A1D-97EC-816ACCA8C489}"/>
    <cellStyle name="Normal 5 5 4 2 8" xfId="5363" xr:uid="{0ACEBE73-E7F6-4F86-BDD3-BE2E01291193}"/>
    <cellStyle name="Normal 5 5 4 2 8 2" xfId="14660" xr:uid="{1E7A55A6-CF17-498E-8E3F-BF0AE06F160B}"/>
    <cellStyle name="Normal 5 5 4 2 9" xfId="7113" xr:uid="{C2462432-3E71-4100-9CAF-BAB609427C91}"/>
    <cellStyle name="Normal 5 5 4 2 9 2" xfId="17493" xr:uid="{1E95C8F2-0838-4E21-B878-576F8054A41A}"/>
    <cellStyle name="Normal 5 5 4 3" xfId="1213" xr:uid="{00000000-0005-0000-0000-000083060000}"/>
    <cellStyle name="Normal 5 5 4 3 2" xfId="3415" xr:uid="{00000000-0005-0000-0000-00006D070000}"/>
    <cellStyle name="Normal 5 5 4 3 2 2" xfId="6470" xr:uid="{AC59D8AD-A63F-4F69-B810-7DB7157D221D}"/>
    <cellStyle name="Normal 5 5 4 3 2 2 2" xfId="25158" xr:uid="{23B3473D-7E5E-4004-9F1D-A94AA09D630D}"/>
    <cellStyle name="Normal 5 5 4 3 2 2 3" xfId="27418" xr:uid="{0597AE7C-F5F3-4C32-B52A-3336B8870B89}"/>
    <cellStyle name="Normal 5 5 4 3 2 2 4" xfId="16041" xr:uid="{FA4C670E-7C0A-4498-BC35-5AB9EEC67189}"/>
    <cellStyle name="Normal 5 5 4 3 2 3" xfId="8494" xr:uid="{3C267D15-F83E-4CEC-A25A-8CEDB28B3AA4}"/>
    <cellStyle name="Normal 5 5 4 3 2 3 2" xfId="28931" xr:uid="{6984EE01-1911-4902-89ED-A1CA0D278011}"/>
    <cellStyle name="Normal 5 5 4 3 2 3 3" xfId="18874" xr:uid="{048FA31C-1C1E-4A45-B594-D1609CFBC415}"/>
    <cellStyle name="Normal 5 5 4 3 2 4" xfId="11327" xr:uid="{0912AB62-A87E-4AAE-A26B-28E10A450010}"/>
    <cellStyle name="Normal 5 5 4 3 2 4 2" xfId="21707" xr:uid="{58D0B03A-73FF-4073-9F18-12DC1856E031}"/>
    <cellStyle name="Normal 5 5 4 3 2 5" xfId="24603" xr:uid="{A194AE26-0E9A-4449-9DDB-EA21F77A41F7}"/>
    <cellStyle name="Normal 5 5 4 3 2 6" xfId="13986" xr:uid="{48E8543D-A77A-48F7-A5F5-EBCCAEFF3AFF}"/>
    <cellStyle name="Normal 5 5 4 3 3" xfId="2811" xr:uid="{00000000-0005-0000-0000-00006E070000}"/>
    <cellStyle name="Normal 5 5 4 3 3 2" xfId="6027" xr:uid="{217F6F0F-2140-46D5-8CE6-3D4C883F4C0F}"/>
    <cellStyle name="Normal 5 5 4 3 3 2 2" xfId="25988" xr:uid="{5EEFDEAC-E372-4922-9648-FDC3AFCC3270}"/>
    <cellStyle name="Normal 5 5 4 3 3 2 3" xfId="15481" xr:uid="{206BA647-D335-4636-B958-797D31966869}"/>
    <cellStyle name="Normal 5 5 4 3 3 3" xfId="7934" xr:uid="{F578BA06-A090-46B2-8A1B-DB179F472A2F}"/>
    <cellStyle name="Normal 5 5 4 3 3 3 2" xfId="18314" xr:uid="{5290133E-5A53-4E95-BD04-844675593609}"/>
    <cellStyle name="Normal 5 5 4 3 3 4" xfId="10767" xr:uid="{6C985679-09CE-4019-A3A6-1E2BB3D02311}"/>
    <cellStyle name="Normal 5 5 4 3 3 4 2" xfId="21147" xr:uid="{78EA3973-2134-4C51-AB0F-C5AE55D5FCAC}"/>
    <cellStyle name="Normal 5 5 4 3 3 5" xfId="24279" xr:uid="{07EAA85C-4968-4744-AADA-9BED06DCE515}"/>
    <cellStyle name="Normal 5 5 4 3 3 6" xfId="13277" xr:uid="{6CDF3F83-135F-4BC7-91CD-99B7AB23EB30}"/>
    <cellStyle name="Normal 5 5 4 3 4" xfId="4206" xr:uid="{15066793-57D5-4437-B28B-61C169F0E4AC}"/>
    <cellStyle name="Normal 5 5 4 3 4 2" xfId="8978" xr:uid="{D21FD296-27FE-4488-B8D5-388D122867AE}"/>
    <cellStyle name="Normal 5 5 4 3 4 2 2" xfId="29059" xr:uid="{DBC2EC50-7621-46E7-8386-942BC1FCAA5A}"/>
    <cellStyle name="Normal 5 5 4 3 4 2 3" xfId="19358" xr:uid="{3A4C442C-FAE9-4338-AD2A-B9825CE175E5}"/>
    <cellStyle name="Normal 5 5 4 3 4 3" xfId="11811" xr:uid="{B16D9B1C-6028-4C08-A4B6-129E5B23722D}"/>
    <cellStyle name="Normal 5 5 4 3 4 3 2" xfId="22191" xr:uid="{2A57EB7D-6C71-41AA-92D2-0E2A3A3CF7E6}"/>
    <cellStyle name="Normal 5 5 4 3 4 4" xfId="23747" xr:uid="{A05DAAD2-5842-4B6A-998C-12560685C46D}"/>
    <cellStyle name="Normal 5 5 4 3 4 5" xfId="16525" xr:uid="{C17561D3-2815-45DC-82A5-5F93F2A92885}"/>
    <cellStyle name="Normal 5 5 4 3 5" xfId="5365" xr:uid="{DB088A61-64E6-4201-89C4-69AFC83B9FBF}"/>
    <cellStyle name="Normal 5 5 4 3 5 2" xfId="26918" xr:uid="{CF76725B-BDE5-488F-91B8-D4676F444724}"/>
    <cellStyle name="Normal 5 5 4 3 5 3" xfId="14662" xr:uid="{CB004E3E-19BA-48AF-999F-6F920024FC64}"/>
    <cellStyle name="Normal 5 5 4 3 6" xfId="7115" xr:uid="{E6CB665E-F9E2-49C1-B7C9-8AEC90EC957D}"/>
    <cellStyle name="Normal 5 5 4 3 6 2" xfId="17495" xr:uid="{2AAF6171-5A59-4412-911B-F7C34FF102AA}"/>
    <cellStyle name="Normal 5 5 4 3 7" xfId="9948" xr:uid="{8BF43703-FE90-482D-96AB-785900DA65E7}"/>
    <cellStyle name="Normal 5 5 4 3 7 2" xfId="20328" xr:uid="{3432473F-743D-464A-AB4A-BCD453F869D1}"/>
    <cellStyle name="Normal 5 5 4 3 8" xfId="24184" xr:uid="{D0FD81B9-EF00-439C-9B33-886E72B50F44}"/>
    <cellStyle name="Normal 5 5 4 3 9" xfId="12774" xr:uid="{21028DE2-387F-4181-A218-A09739C44068}"/>
    <cellStyle name="Normal 5 5 4 4" xfId="1214" xr:uid="{00000000-0005-0000-0000-000084060000}"/>
    <cellStyle name="Normal 5 5 4 4 2" xfId="4565" xr:uid="{157EE7DE-ED78-41D4-BF89-854BCDBD8753}"/>
    <cellStyle name="Normal 5 5 4 4 2 2" xfId="9337" xr:uid="{46CC833B-5836-497C-83D8-337169783DE3}"/>
    <cellStyle name="Normal 5 5 4 4 2 2 2" xfId="29311" xr:uid="{EE5B18BB-9211-471B-A2C6-63FEF631B18B}"/>
    <cellStyle name="Normal 5 5 4 4 2 2 3" xfId="19717" xr:uid="{917607CE-4AD1-468A-985C-A4EDE998A94A}"/>
    <cellStyle name="Normal 5 5 4 4 2 3" xfId="12170" xr:uid="{E5A55687-2038-4D53-BEE7-F0BFB4FA39BC}"/>
    <cellStyle name="Normal 5 5 4 4 2 3 2" xfId="22550" xr:uid="{EF747E8A-3C16-4333-9232-201490E0262E}"/>
    <cellStyle name="Normal 5 5 4 4 2 4" xfId="22953" xr:uid="{3B708004-A7CE-48C6-9CB5-E218E391DB3A}"/>
    <cellStyle name="Normal 5 5 4 4 2 5" xfId="16884" xr:uid="{6E3E75C5-D46A-4737-B559-2AB79DD9B796}"/>
    <cellStyle name="Normal 5 5 4 4 3" xfId="5366" xr:uid="{0A9A3D45-D283-4CE8-8270-C55755043C6E}"/>
    <cellStyle name="Normal 5 5 4 4 3 2" xfId="28504" xr:uid="{3A7B5CAB-3EA8-4681-BCA7-A2B14946A26A}"/>
    <cellStyle name="Normal 5 5 4 4 3 3" xfId="14663" xr:uid="{D890EF97-0237-4E1A-B2DC-9FCBA898642D}"/>
    <cellStyle name="Normal 5 5 4 4 4" xfId="7116" xr:uid="{3391C957-E508-4404-BD54-4E0FA5C62B53}"/>
    <cellStyle name="Normal 5 5 4 4 4 2" xfId="17496" xr:uid="{2B55E696-D55C-430A-B8C5-2BB048403E81}"/>
    <cellStyle name="Normal 5 5 4 4 5" xfId="9949" xr:uid="{48B58101-0742-4EDF-8585-114A30975F5B}"/>
    <cellStyle name="Normal 5 5 4 4 5 2" xfId="20329" xr:uid="{2D4F3DC2-6C4A-4969-BA87-B12F912EE4CA}"/>
    <cellStyle name="Normal 5 5 4 4 6" xfId="24198" xr:uid="{CA5E9496-C789-442B-931B-6EDB9A10B695}"/>
    <cellStyle name="Normal 5 5 4 4 7" xfId="13987" xr:uid="{832AE13A-6AAB-454D-B5FE-1D62966B2F38}"/>
    <cellStyle name="Normal 5 5 4 5" xfId="2966" xr:uid="{00000000-0005-0000-0000-000070070000}"/>
    <cellStyle name="Normal 5 5 4 5 2" xfId="6131" xr:uid="{43560DDC-6333-48B3-B593-06D828932A1C}"/>
    <cellStyle name="Normal 5 5 4 5 2 2" xfId="25289" xr:uid="{F3FCD554-125C-4837-802F-EBDBE3EE0BCF}"/>
    <cellStyle name="Normal 5 5 4 5 2 3" xfId="26066" xr:uid="{52888AFD-CD49-40BE-A3A9-8284FB588678}"/>
    <cellStyle name="Normal 5 5 4 5 2 4" xfId="15609" xr:uid="{F29503EA-CD21-4E41-916C-8D818658A1A8}"/>
    <cellStyle name="Normal 5 5 4 5 3" xfId="8062" xr:uid="{CD0AC81D-4C30-43D7-AF42-06A7B31528FE}"/>
    <cellStyle name="Normal 5 5 4 5 3 2" xfId="28760" xr:uid="{AB7591CB-F89F-49C5-AB72-CB2DA27CBE9C}"/>
    <cellStyle name="Normal 5 5 4 5 3 3" xfId="18442" xr:uid="{8C7B239E-AC23-488E-8D2F-B82C80B465DF}"/>
    <cellStyle name="Normal 5 5 4 5 4" xfId="10895" xr:uid="{13236B69-3D00-425A-A559-B31B3E4CA88B}"/>
    <cellStyle name="Normal 5 5 4 5 4 2" xfId="21275" xr:uid="{05940147-B572-432E-A9BD-F2157B1FE877}"/>
    <cellStyle name="Normal 5 5 4 5 5" xfId="25211" xr:uid="{4572E5BC-DBA3-47FA-929E-B4453D0F36CB}"/>
    <cellStyle name="Normal 5 5 4 5 6" xfId="13472" xr:uid="{E4485919-9489-491C-B9CD-45FA9B034CB0}"/>
    <cellStyle name="Normal 5 5 4 6" xfId="2455" xr:uid="{00000000-0005-0000-0000-000071070000}"/>
    <cellStyle name="Normal 5 5 4 6 2" xfId="5747" xr:uid="{F06DB42E-D681-4B9D-9972-51B8D3A90435}"/>
    <cellStyle name="Normal 5 5 4 6 2 2" xfId="27460" xr:uid="{D8E3870C-88CA-47D4-9993-452C05AD3072}"/>
    <cellStyle name="Normal 5 5 4 6 2 3" xfId="15127" xr:uid="{0ED15E5C-A899-49F8-B6E9-C9F0F2908E55}"/>
    <cellStyle name="Normal 5 5 4 6 3" xfId="7580" xr:uid="{F6CADD64-4A82-439F-A05F-C9BEE3641BF0}"/>
    <cellStyle name="Normal 5 5 4 6 3 2" xfId="17960" xr:uid="{6E0C024C-1C37-4057-A849-854CC773B8AE}"/>
    <cellStyle name="Normal 5 5 4 6 4" xfId="10413" xr:uid="{4AB2F5E3-FF56-4D58-8DA2-EED3602FF820}"/>
    <cellStyle name="Normal 5 5 4 6 4 2" xfId="20793" xr:uid="{CDC85785-897D-419D-80D5-3646FAEB21C5}"/>
    <cellStyle name="Normal 5 5 4 6 5" xfId="25388" xr:uid="{716E7A91-B728-47C7-9BBA-D974E6B3B083}"/>
    <cellStyle name="Normal 5 5 4 6 6" xfId="12843" xr:uid="{FE024495-91C4-4E95-B64D-26D118050472}"/>
    <cellStyle name="Normal 5 5 4 7" xfId="2209" xr:uid="{00000000-0005-0000-0000-000065070000}"/>
    <cellStyle name="Normal 5 5 4 7 2" xfId="7336" xr:uid="{CDB152A3-FA48-46E4-B1B1-4A758871671D}"/>
    <cellStyle name="Normal 5 5 4 7 2 2" xfId="17716" xr:uid="{B3851944-EF81-43E6-BE8E-8E6902BB57FE}"/>
    <cellStyle name="Normal 5 5 4 7 3" xfId="10169" xr:uid="{83B1FE9F-3968-4327-8393-632D67E175E6}"/>
    <cellStyle name="Normal 5 5 4 7 3 2" xfId="20549" xr:uid="{73533A79-19BB-4534-9BA5-F72DCD3D4905}"/>
    <cellStyle name="Normal 5 5 4 7 4" xfId="24275" xr:uid="{442DB867-847A-43E3-AC7E-CB20FE8F471D}"/>
    <cellStyle name="Normal 5 5 4 7 5" xfId="14883" xr:uid="{E44802E5-DE8E-4138-91A8-056C6C3C5BAA}"/>
    <cellStyle name="Normal 5 5 4 8" xfId="4027" xr:uid="{0162DD0B-71A7-465E-A829-6251DA6707D0}"/>
    <cellStyle name="Normal 5 5 4 8 2" xfId="8828" xr:uid="{7F9E0C5D-5CAE-475E-BD0B-14C56A8166FF}"/>
    <cellStyle name="Normal 5 5 4 8 2 2" xfId="19208" xr:uid="{A9CDA95E-2FE3-41A7-A01E-7B7399FEDC86}"/>
    <cellStyle name="Normal 5 5 4 8 3" xfId="11661" xr:uid="{29FA82FF-BA26-47DA-BFAE-0624A1A744B2}"/>
    <cellStyle name="Normal 5 5 4 8 3 2" xfId="22041" xr:uid="{C3CC5B23-C230-495B-8130-722446E29811}"/>
    <cellStyle name="Normal 5 5 4 8 4" xfId="16375" xr:uid="{0AA7228F-51B6-4F80-9D5F-AE3D32298536}"/>
    <cellStyle name="Normal 5 5 4 9" xfId="5362" xr:uid="{83DDD56E-E7C5-4B28-97A7-4C900E28DF1F}"/>
    <cellStyle name="Normal 5 5 4 9 2" xfId="14659" xr:uid="{133DAB68-AE63-4F02-9468-2540A675DF06}"/>
    <cellStyle name="Normal 5 5 5" xfId="1215" xr:uid="{00000000-0005-0000-0000-000085060000}"/>
    <cellStyle name="Normal 5 5 5 10" xfId="9950" xr:uid="{6E19B45A-9719-4CF1-A76F-55590E64356A}"/>
    <cellStyle name="Normal 5 5 5 10 2" xfId="20330" xr:uid="{BB0444A7-C2EF-44E8-B04D-0768A6EB6435}"/>
    <cellStyle name="Normal 5 5 5 11" xfId="25572" xr:uid="{54157B82-19DE-4B4C-A0F4-6E81203A9811}"/>
    <cellStyle name="Normal 5 5 5 12" xfId="12617" xr:uid="{23E75295-F147-477E-96CA-EB5C86B5511E}"/>
    <cellStyle name="Normal 5 5 5 2" xfId="1216" xr:uid="{00000000-0005-0000-0000-000086060000}"/>
    <cellStyle name="Normal 5 5 5 2 2" xfId="1217" xr:uid="{00000000-0005-0000-0000-000087060000}"/>
    <cellStyle name="Normal 5 5 5 2 2 2" xfId="5369" xr:uid="{FCACC8EB-6DA7-4E83-87A7-9881E1E64148}"/>
    <cellStyle name="Normal 5 5 5 2 2 2 2" xfId="24366" xr:uid="{CBC1034A-6798-465D-AF7B-6C88ED5568FC}"/>
    <cellStyle name="Normal 5 5 5 2 2 2 3" xfId="27775" xr:uid="{C24177E6-CFA2-44F9-8258-23A36802CF58}"/>
    <cellStyle name="Normal 5 5 5 2 2 2 4" xfId="14666" xr:uid="{A35A8776-8A3B-43B0-A05C-B0D0FBEC4C53}"/>
    <cellStyle name="Normal 5 5 5 2 2 3" xfId="7119" xr:uid="{414C89D4-A323-4F0F-845B-5719799140A9}"/>
    <cellStyle name="Normal 5 5 5 2 2 3 2" xfId="27645" xr:uid="{F02604B8-A12F-4A96-A158-2EFDB4797422}"/>
    <cellStyle name="Normal 5 5 5 2 2 3 3" xfId="28034" xr:uid="{E9638A18-7FE1-4261-B179-82B687896246}"/>
    <cellStyle name="Normal 5 5 5 2 2 3 4" xfId="17499" xr:uid="{45ADF6DF-EFD3-4CAE-8E3A-10A16CEF4641}"/>
    <cellStyle name="Normal 5 5 5 2 2 4" xfId="9952" xr:uid="{20F04362-5A26-415D-881F-36416F5AC659}"/>
    <cellStyle name="Normal 5 5 5 2 2 4 2" xfId="29435" xr:uid="{BC9206DE-8D27-4114-9ABC-1420BD704A60}"/>
    <cellStyle name="Normal 5 5 5 2 2 4 3" xfId="20332" xr:uid="{581C1272-63CF-478C-BAB8-E4A5E61E4CC4}"/>
    <cellStyle name="Normal 5 5 5 2 2 5" xfId="24883" xr:uid="{2388C303-93F3-4749-93F1-93EA9E7ABBD1}"/>
    <cellStyle name="Normal 5 5 5 2 2 6" xfId="13988" xr:uid="{AD240362-FB4D-4B6A-AD0C-43D9833AD1A5}"/>
    <cellStyle name="Normal 5 5 5 2 3" xfId="2812" xr:uid="{00000000-0005-0000-0000-000075070000}"/>
    <cellStyle name="Normal 5 5 5 2 3 2" xfId="6028" xr:uid="{62AB6F15-9964-4C9E-8D14-8718ABD95DE2}"/>
    <cellStyle name="Normal 5 5 5 2 3 2 2" xfId="26213" xr:uid="{1136051C-9C4A-4462-A9BF-68ABF15D6279}"/>
    <cellStyle name="Normal 5 5 5 2 3 2 3" xfId="15482" xr:uid="{D594E1B4-51EF-45DC-84B1-AFC92B4B07DE}"/>
    <cellStyle name="Normal 5 5 5 2 3 3" xfId="7935" xr:uid="{3670061B-1390-40B0-872F-7C40126F21CC}"/>
    <cellStyle name="Normal 5 5 5 2 3 3 2" xfId="18315" xr:uid="{466103BF-283C-4D88-ADE1-4263E7B40722}"/>
    <cellStyle name="Normal 5 5 5 2 3 4" xfId="10768" xr:uid="{C7E2731C-C3AE-4945-9084-C93B6941B24D}"/>
    <cellStyle name="Normal 5 5 5 2 3 4 2" xfId="21148" xr:uid="{53F91B0C-7043-4FCD-B5A6-45F3B1B5AB73}"/>
    <cellStyle name="Normal 5 5 5 2 3 5" xfId="24665" xr:uid="{A19FD8AC-BF97-4D05-8A2E-76FB1CD2579B}"/>
    <cellStyle name="Normal 5 5 5 2 3 6" xfId="13279" xr:uid="{88098FBB-C014-48B5-86E3-0C17C71E0B41}"/>
    <cellStyle name="Normal 5 5 5 2 4" xfId="4207" xr:uid="{A6B1CA8D-96C0-43EB-ACA2-4F886A220171}"/>
    <cellStyle name="Normal 5 5 5 2 4 2" xfId="8979" xr:uid="{022BBE30-7EE2-4A6A-873A-8937F640EB70}"/>
    <cellStyle name="Normal 5 5 5 2 4 2 2" xfId="29060" xr:uid="{D1FEC174-600C-4F6F-8155-EF3F4025C125}"/>
    <cellStyle name="Normal 5 5 5 2 4 2 3" xfId="19359" xr:uid="{0B1C605A-9B58-44EB-B18B-979AFF7B8C7A}"/>
    <cellStyle name="Normal 5 5 5 2 4 3" xfId="11812" xr:uid="{B864424B-9BF5-48CD-939C-54F596142CE6}"/>
    <cellStyle name="Normal 5 5 5 2 4 3 2" xfId="22192" xr:uid="{7DCB35C7-FDFC-4C2B-B67C-65D7C429C395}"/>
    <cellStyle name="Normal 5 5 5 2 4 4" xfId="23835" xr:uid="{FA272100-6D47-4773-840A-2A6FF3EAD610}"/>
    <cellStyle name="Normal 5 5 5 2 4 5" xfId="16526" xr:uid="{760231F9-0ACB-4049-91C4-0D9B1B589B12}"/>
    <cellStyle name="Normal 5 5 5 2 5" xfId="5368" xr:uid="{9ADC1A57-D3CE-46B9-975F-97C8AF653527}"/>
    <cellStyle name="Normal 5 5 5 2 5 2" xfId="28332" xr:uid="{A0480643-3AB8-4E9F-957B-4AD6F55A69E3}"/>
    <cellStyle name="Normal 5 5 5 2 5 3" xfId="14665" xr:uid="{5C5310BE-E23B-4F80-B5C5-98B30FDD8638}"/>
    <cellStyle name="Normal 5 5 5 2 6" xfId="7118" xr:uid="{FB854092-8980-4F06-9F0B-ABC13970D201}"/>
    <cellStyle name="Normal 5 5 5 2 6 2" xfId="17498" xr:uid="{84D8938B-F204-458F-8BF9-653B09345A1A}"/>
    <cellStyle name="Normal 5 5 5 2 7" xfId="9951" xr:uid="{F0FA93FE-3BC4-4CD0-A9C4-D02C0CA4F127}"/>
    <cellStyle name="Normal 5 5 5 2 7 2" xfId="20331" xr:uid="{FD583938-D09D-4E9F-85A5-4844CCF11D57}"/>
    <cellStyle name="Normal 5 5 5 2 8" xfId="24528" xr:uid="{3327FE76-887A-4475-85C7-8D99DC9FB0F0}"/>
    <cellStyle name="Normal 5 5 5 2 9" xfId="12775" xr:uid="{048AB379-D15A-4E96-B231-408B758BB348}"/>
    <cellStyle name="Normal 5 5 5 3" xfId="1218" xr:uid="{00000000-0005-0000-0000-000088060000}"/>
    <cellStyle name="Normal 5 5 5 3 2" xfId="4566" xr:uid="{58A2EA87-66DA-47B7-8FBA-4DE4A6FE6248}"/>
    <cellStyle name="Normal 5 5 5 3 2 2" xfId="9338" xr:uid="{88BB48B0-B364-49DA-921C-3C2522E165C2}"/>
    <cellStyle name="Normal 5 5 5 3 2 2 2" xfId="29312" xr:uid="{24F200A2-58BC-4892-ACAF-F3D3F8E009F7}"/>
    <cellStyle name="Normal 5 5 5 3 2 2 3" xfId="19718" xr:uid="{7104412B-BF2D-4755-8E88-329C85F1FD50}"/>
    <cellStyle name="Normal 5 5 5 3 2 3" xfId="12171" xr:uid="{0728B936-A8BF-4F96-B837-FCEBB44189C4}"/>
    <cellStyle name="Normal 5 5 5 3 2 3 2" xfId="22551" xr:uid="{75A6FCC8-F9C8-4841-AC96-0C15A4CB500D}"/>
    <cellStyle name="Normal 5 5 5 3 2 4" xfId="23331" xr:uid="{1A4A6263-8FCF-4428-ABDA-A2A2FB506C08}"/>
    <cellStyle name="Normal 5 5 5 3 2 5" xfId="16885" xr:uid="{0B1D36EA-2ED6-42FF-9214-AF0150472DAC}"/>
    <cellStyle name="Normal 5 5 5 3 3" xfId="5370" xr:uid="{0845D4E4-1E27-41B8-8AF9-6D70676DD26E}"/>
    <cellStyle name="Normal 5 5 5 3 3 2" xfId="22956" xr:uid="{C14D9BED-EDDC-439B-AE86-9DDDC251009F}"/>
    <cellStyle name="Normal 5 5 5 3 3 3" xfId="28431" xr:uid="{538A9165-DE48-4606-9C13-497BC7CE77BD}"/>
    <cellStyle name="Normal 5 5 5 3 3 4" xfId="14667" xr:uid="{CE094B22-59C6-48AE-87DB-8FA20BB9D4E6}"/>
    <cellStyle name="Normal 5 5 5 3 4" xfId="7120" xr:uid="{2704CCF2-EAD6-4C0A-A2A5-7F41CC568D78}"/>
    <cellStyle name="Normal 5 5 5 3 4 2" xfId="25141" xr:uid="{B846FBE5-F26C-4FA9-B81B-065952EF2B0A}"/>
    <cellStyle name="Normal 5 5 5 3 4 3" xfId="26619" xr:uid="{54992FBD-1FAB-4252-B5DE-4A5EAF4658A6}"/>
    <cellStyle name="Normal 5 5 5 3 4 4" xfId="17500" xr:uid="{D48BAEFD-8345-4869-8553-2FE0C9785906}"/>
    <cellStyle name="Normal 5 5 5 3 5" xfId="9953" xr:uid="{F167411F-D152-45F9-B2DD-01FCC3793CFF}"/>
    <cellStyle name="Normal 5 5 5 3 5 2" xfId="29436" xr:uid="{D49AAC0F-874E-4750-AB42-62A8CF6C5BCD}"/>
    <cellStyle name="Normal 5 5 5 3 5 3" xfId="20333" xr:uid="{7B4FE8CE-6A41-4BD1-905D-607121CB3E83}"/>
    <cellStyle name="Normal 5 5 5 3 6" xfId="24556" xr:uid="{B95EE0B6-9746-411A-99C7-DF892575E63F}"/>
    <cellStyle name="Normal 5 5 5 3 7" xfId="13989" xr:uid="{14FE9674-D40A-4A33-95F0-018CC67879A2}"/>
    <cellStyle name="Normal 5 5 5 4" xfId="1219" xr:uid="{00000000-0005-0000-0000-000089060000}"/>
    <cellStyle name="Normal 5 5 5 4 2" xfId="5371" xr:uid="{45BFE719-90F2-4722-9228-23B15C1BA9EA}"/>
    <cellStyle name="Normal 5 5 5 4 2 2" xfId="23883" xr:uid="{FF7882AD-B650-43A2-8B90-299E6E6A590D}"/>
    <cellStyle name="Normal 5 5 5 4 2 3" xfId="26618" xr:uid="{DEF13D60-8810-43B8-93AA-8693590CDCE3}"/>
    <cellStyle name="Normal 5 5 5 4 2 4" xfId="14668" xr:uid="{1E14CE39-49B9-41C2-A7AC-88D35D6B40D2}"/>
    <cellStyle name="Normal 5 5 5 4 3" xfId="7121" xr:uid="{CA3ADE04-7C0F-424F-8FD7-40F3FE4BA389}"/>
    <cellStyle name="Normal 5 5 5 4 3 2" xfId="25904" xr:uid="{A236CB55-4C75-426A-BD30-1115C2901D0D}"/>
    <cellStyle name="Normal 5 5 5 4 3 3" xfId="17501" xr:uid="{589001E8-3100-4474-A7AA-0E71062318F1}"/>
    <cellStyle name="Normal 5 5 5 4 4" xfId="9954" xr:uid="{EACE63F4-D33C-4DF0-81B3-7CCD65BD08CC}"/>
    <cellStyle name="Normal 5 5 5 4 4 2" xfId="20334" xr:uid="{520863E5-B0D3-49CB-9F42-F263A001D051}"/>
    <cellStyle name="Normal 5 5 5 4 5" xfId="22837" xr:uid="{5676DE0F-F16D-4B9F-A080-9A84B89C72C9}"/>
    <cellStyle name="Normal 5 5 5 4 6" xfId="13473" xr:uid="{500602CF-302A-4AC8-A976-B86C5F74E744}"/>
    <cellStyle name="Normal 5 5 5 5" xfId="2515" xr:uid="{00000000-0005-0000-0000-000078070000}"/>
    <cellStyle name="Normal 5 5 5 5 2" xfId="5793" xr:uid="{7CCC2903-A2F6-46E1-87BE-4D0A179B818B}"/>
    <cellStyle name="Normal 5 5 5 5 2 2" xfId="27197" xr:uid="{F1F4D5FC-E796-47D2-8807-A40E26BFFB34}"/>
    <cellStyle name="Normal 5 5 5 5 2 3" xfId="15187" xr:uid="{4837B486-317E-4FC1-921D-4EEB4B46BD4C}"/>
    <cellStyle name="Normal 5 5 5 5 3" xfId="7640" xr:uid="{6220D5D8-EF26-4007-B166-3AF647AB9875}"/>
    <cellStyle name="Normal 5 5 5 5 3 2" xfId="18020" xr:uid="{0B1ABCED-48B9-497B-A66E-84D542B3E228}"/>
    <cellStyle name="Normal 5 5 5 5 4" xfId="10473" xr:uid="{1B8CCB87-F62F-4772-BFF4-2D938484667A}"/>
    <cellStyle name="Normal 5 5 5 5 4 2" xfId="20853" xr:uid="{3769DF5C-8962-4083-8F0A-7BC47C781775}"/>
    <cellStyle name="Normal 5 5 5 5 5" xfId="22739" xr:uid="{92A8D6B5-003A-480D-AD45-9AB1CA391AAC}"/>
    <cellStyle name="Normal 5 5 5 5 6" xfId="12903" xr:uid="{F1DF4D56-D263-4DC4-81BE-2663EC073DDF}"/>
    <cellStyle name="Normal 5 5 5 6" xfId="2383" xr:uid="{00000000-0005-0000-0000-000072070000}"/>
    <cellStyle name="Normal 5 5 5 6 2" xfId="7510" xr:uid="{8D3C0B12-98E6-4B26-918D-28448EBBA08C}"/>
    <cellStyle name="Normal 5 5 5 6 2 2" xfId="27822" xr:uid="{AC81FED6-16C4-48B8-8C17-E609DFC7659F}"/>
    <cellStyle name="Normal 5 5 5 6 2 3" xfId="17890" xr:uid="{4F234D36-F14F-455D-A28B-8DB25B608DFB}"/>
    <cellStyle name="Normal 5 5 5 6 3" xfId="10343" xr:uid="{97EF8C04-5C97-449B-AC86-6ADC8DA6D556}"/>
    <cellStyle name="Normal 5 5 5 6 3 2" xfId="20723" xr:uid="{655B5E20-0F29-4C2B-A74C-4EBEF19867B7}"/>
    <cellStyle name="Normal 5 5 5 6 4" xfId="23205" xr:uid="{C86AB3B4-A5CB-4767-95D9-6E3840BC1E29}"/>
    <cellStyle name="Normal 5 5 5 6 5" xfId="15057" xr:uid="{9E5CF3C3-0E9E-4E8F-98EB-96AE2671A85F}"/>
    <cellStyle name="Normal 5 5 5 7" xfId="4028" xr:uid="{C7AA4B3D-D9F4-4E25-AADC-168DD5111C03}"/>
    <cellStyle name="Normal 5 5 5 7 2" xfId="8829" xr:uid="{5AA0BE2A-161F-44BA-872C-DCA0D1F8191D}"/>
    <cellStyle name="Normal 5 5 5 7 2 2" xfId="19209" xr:uid="{C772A02D-D990-4CA4-83BE-A7C708D3901F}"/>
    <cellStyle name="Normal 5 5 5 7 3" xfId="11662" xr:uid="{097005BF-3A8B-44FF-8489-CD1E2FB75373}"/>
    <cellStyle name="Normal 5 5 5 7 3 2" xfId="22042" xr:uid="{F809DEF3-E1B4-4316-A22F-FC98C786A3FE}"/>
    <cellStyle name="Normal 5 5 5 7 4" xfId="28644" xr:uid="{1EF527F3-D27E-4D69-8538-0BE485A897A3}"/>
    <cellStyle name="Normal 5 5 5 7 5" xfId="16376" xr:uid="{39826876-4779-4AA2-A43B-1D60609EDC91}"/>
    <cellStyle name="Normal 5 5 5 8" xfId="5367" xr:uid="{9D5E061F-7615-4BE5-BAC0-217AB53DF3CC}"/>
    <cellStyle name="Normal 5 5 5 8 2" xfId="14664" xr:uid="{86C6D9B4-4739-4F80-87E4-24CA576FFBC5}"/>
    <cellStyle name="Normal 5 5 5 9" xfId="7117" xr:uid="{7A9C01FA-CD4F-4744-AA62-996255D40237}"/>
    <cellStyle name="Normal 5 5 5 9 2" xfId="17497" xr:uid="{3E75972A-A69E-45EB-93ED-EA4B0032F62E}"/>
    <cellStyle name="Normal 5 5 6" xfId="1220" xr:uid="{00000000-0005-0000-0000-00008A060000}"/>
    <cellStyle name="Normal 5 5 6 10" xfId="9955" xr:uid="{6EEB70CD-A015-4A9B-AC88-D035DFFCB62D}"/>
    <cellStyle name="Normal 5 5 6 10 2" xfId="20335" xr:uid="{B4A1A7B8-1FEE-4206-B280-9DCBD474C172}"/>
    <cellStyle name="Normal 5 5 6 11" xfId="24162" xr:uid="{B8349E58-0DEA-4C18-AF48-5526BB9C7BCA}"/>
    <cellStyle name="Normal 5 5 6 12" xfId="12618" xr:uid="{9C293F44-D44C-4663-86D2-00E27104FD4F}"/>
    <cellStyle name="Normal 5 5 6 2" xfId="1221" xr:uid="{00000000-0005-0000-0000-00008B060000}"/>
    <cellStyle name="Normal 5 5 6 2 2" xfId="1222" xr:uid="{00000000-0005-0000-0000-00008C060000}"/>
    <cellStyle name="Normal 5 5 6 2 2 2" xfId="5374" xr:uid="{CDE40F86-F9DF-4DC3-9980-578B96CB55D3}"/>
    <cellStyle name="Normal 5 5 6 2 2 2 2" xfId="25699" xr:uid="{F7D92C3C-FC85-4B0B-B152-E9B7EE05937F}"/>
    <cellStyle name="Normal 5 5 6 2 2 2 3" xfId="27311" xr:uid="{B1ED235E-B447-4C10-811A-E3A301235D32}"/>
    <cellStyle name="Normal 5 5 6 2 2 2 4" xfId="14671" xr:uid="{5C5616AD-2DAD-4D67-9C9F-5F6DCBA8E4A8}"/>
    <cellStyle name="Normal 5 5 6 2 2 3" xfId="7124" xr:uid="{FEF6CD90-16F7-4057-AEF9-17B409260224}"/>
    <cellStyle name="Normal 5 5 6 2 2 3 2" xfId="27646" xr:uid="{0B3B660A-7011-4368-8FB3-B27BE3F4CDE4}"/>
    <cellStyle name="Normal 5 5 6 2 2 3 3" xfId="26192" xr:uid="{E23577E3-8C64-48F2-82A9-5900E1494813}"/>
    <cellStyle name="Normal 5 5 6 2 2 3 4" xfId="17504" xr:uid="{B5D80408-07A1-4519-BF70-B6C1D147F2F8}"/>
    <cellStyle name="Normal 5 5 6 2 2 4" xfId="9957" xr:uid="{446F0DFD-8CE2-419E-88B7-B6DF48636C48}"/>
    <cellStyle name="Normal 5 5 6 2 2 4 2" xfId="29437" xr:uid="{65D94745-4EE7-4EB2-9A3F-41C69496D278}"/>
    <cellStyle name="Normal 5 5 6 2 2 4 3" xfId="20337" xr:uid="{05475EAF-E766-4F31-997A-B3C55DB3C61E}"/>
    <cellStyle name="Normal 5 5 6 2 2 5" xfId="23653" xr:uid="{29DC5747-4388-4069-9CD7-83318DBC9509}"/>
    <cellStyle name="Normal 5 5 6 2 2 6" xfId="13990" xr:uid="{92A932BF-932B-4A06-B455-BDBF41B6A85A}"/>
    <cellStyle name="Normal 5 5 6 2 3" xfId="2813" xr:uid="{00000000-0005-0000-0000-00007C070000}"/>
    <cellStyle name="Normal 5 5 6 2 3 2" xfId="6029" xr:uid="{13C3605F-2576-4686-B7A9-A2C135517A5B}"/>
    <cellStyle name="Normal 5 5 6 2 3 2 2" xfId="26713" xr:uid="{628696E7-D89A-4D16-BD64-6C184FC453C1}"/>
    <cellStyle name="Normal 5 5 6 2 3 2 3" xfId="15483" xr:uid="{615A8357-04D1-4671-B0EA-66FDB86B4534}"/>
    <cellStyle name="Normal 5 5 6 2 3 3" xfId="7936" xr:uid="{83E1C646-6BA7-460A-A3E9-39E698708535}"/>
    <cellStyle name="Normal 5 5 6 2 3 3 2" xfId="18316" xr:uid="{E1ECE0D1-EFD8-46AF-BB41-48C8D2A65BF4}"/>
    <cellStyle name="Normal 5 5 6 2 3 4" xfId="10769" xr:uid="{55F877D8-1DC6-420B-AD0F-8E9082ED7B79}"/>
    <cellStyle name="Normal 5 5 6 2 3 4 2" xfId="21149" xr:uid="{553701C5-EAAD-43E7-8CBB-1858BABCB8C5}"/>
    <cellStyle name="Normal 5 5 6 2 3 5" xfId="25377" xr:uid="{03934C22-396E-4729-8431-8374205DF924}"/>
    <cellStyle name="Normal 5 5 6 2 3 6" xfId="13280" xr:uid="{31BBC8F6-AE54-4AF1-9339-B1A8F606F659}"/>
    <cellStyle name="Normal 5 5 6 2 4" xfId="4208" xr:uid="{C5EBD5B1-84A3-4D3A-9865-BF68F20B2782}"/>
    <cellStyle name="Normal 5 5 6 2 4 2" xfId="8980" xr:uid="{13D76342-EC5E-4AF0-9E4B-6A88ED465A60}"/>
    <cellStyle name="Normal 5 5 6 2 4 2 2" xfId="29061" xr:uid="{8D2A4BD1-AF0A-4879-9B45-8AFB7EA9D996}"/>
    <cellStyle name="Normal 5 5 6 2 4 2 3" xfId="19360" xr:uid="{B1ECAA98-F080-4B67-AD68-E76C3E8B4857}"/>
    <cellStyle name="Normal 5 5 6 2 4 3" xfId="11813" xr:uid="{AC66E1A0-9AA7-4A47-823A-789B7595EA98}"/>
    <cellStyle name="Normal 5 5 6 2 4 3 2" xfId="22193" xr:uid="{84C60AFC-2716-41AA-B1CB-3A20BD141741}"/>
    <cellStyle name="Normal 5 5 6 2 4 4" xfId="24183" xr:uid="{44CEF633-C0DB-45B9-A242-DE29C09DA71C}"/>
    <cellStyle name="Normal 5 5 6 2 4 5" xfId="16527" xr:uid="{0D879ADC-3C70-485F-BCB0-9E626CE4AB60}"/>
    <cellStyle name="Normal 5 5 6 2 5" xfId="5373" xr:uid="{03C0E654-1E46-42BD-9DAE-F03D7614F235}"/>
    <cellStyle name="Normal 5 5 6 2 5 2" xfId="26364" xr:uid="{9A8328A8-C0E4-46B4-8068-4A4266341067}"/>
    <cellStyle name="Normal 5 5 6 2 5 3" xfId="14670" xr:uid="{51156F89-C961-4DBD-ADCD-864D8202C171}"/>
    <cellStyle name="Normal 5 5 6 2 6" xfId="7123" xr:uid="{2329B334-BD2C-4E7B-B94A-ABB4C00B17EF}"/>
    <cellStyle name="Normal 5 5 6 2 6 2" xfId="17503" xr:uid="{70018A48-9751-46A9-8AE3-14CAEEBD4F81}"/>
    <cellStyle name="Normal 5 5 6 2 7" xfId="9956" xr:uid="{6EA1EA1C-01B4-44C8-83BC-065584F05E93}"/>
    <cellStyle name="Normal 5 5 6 2 7 2" xfId="20336" xr:uid="{2EE71426-43B2-46BB-B971-3B2DDB9F3D48}"/>
    <cellStyle name="Normal 5 5 6 2 8" xfId="24475" xr:uid="{C6A8A916-DD63-4CA0-B32C-738BEA8EA594}"/>
    <cellStyle name="Normal 5 5 6 2 9" xfId="12776" xr:uid="{BC527640-3D79-4958-B1D2-C02A79A6E76C}"/>
    <cellStyle name="Normal 5 5 6 3" xfId="1223" xr:uid="{00000000-0005-0000-0000-00008D060000}"/>
    <cellStyle name="Normal 5 5 6 3 2" xfId="4567" xr:uid="{ACD83D57-3DE5-4558-BE38-8475C61839FE}"/>
    <cellStyle name="Normal 5 5 6 3 2 2" xfId="9339" xr:uid="{B2082EEB-65FE-4F3B-BFFB-5544B1414BDE}"/>
    <cellStyle name="Normal 5 5 6 3 2 2 2" xfId="29313" xr:uid="{8A92274D-027B-4A60-A6E7-C43392C0C43B}"/>
    <cellStyle name="Normal 5 5 6 3 2 2 3" xfId="19719" xr:uid="{D3513F62-205E-49C7-A0D8-7242F205123E}"/>
    <cellStyle name="Normal 5 5 6 3 2 3" xfId="12172" xr:uid="{00C44274-DA69-4A6C-9265-49E7873A84CD}"/>
    <cellStyle name="Normal 5 5 6 3 2 3 2" xfId="22552" xr:uid="{A81F6365-28D6-4CA6-8501-C6F296B31710}"/>
    <cellStyle name="Normal 5 5 6 3 2 4" xfId="24777" xr:uid="{4597C8CF-6853-4785-A153-F2D6BEB4A80D}"/>
    <cellStyle name="Normal 5 5 6 3 2 5" xfId="16886" xr:uid="{E26DD20E-0140-4D48-A1A4-B69222AF14F1}"/>
    <cellStyle name="Normal 5 5 6 3 3" xfId="5375" xr:uid="{F51C0721-BBA3-461C-9BB7-C687AFDC0ABB}"/>
    <cellStyle name="Normal 5 5 6 3 3 2" xfId="26853" xr:uid="{A495A101-35A8-4017-A3CA-76C27D562F57}"/>
    <cellStyle name="Normal 5 5 6 3 3 3" xfId="27732" xr:uid="{DDCBFF35-41AE-4524-85CD-0AF80E2A4BD4}"/>
    <cellStyle name="Normal 5 5 6 3 3 4" xfId="14672" xr:uid="{432695F9-6711-4AC9-88D9-FD85C71B1064}"/>
    <cellStyle name="Normal 5 5 6 3 4" xfId="7125" xr:uid="{C6515211-7A56-4FEF-A578-57C661268797}"/>
    <cellStyle name="Normal 5 5 6 3 4 2" xfId="26294" xr:uid="{CF22D48D-09C9-49FB-A2FF-C2F69C9C45F3}"/>
    <cellStyle name="Normal 5 5 6 3 4 3" xfId="28403" xr:uid="{9B985830-4FA7-4645-8568-0B9F49912AE0}"/>
    <cellStyle name="Normal 5 5 6 3 4 4" xfId="17505" xr:uid="{5C33A17E-3D29-43F0-BBDE-F347BE8C996D}"/>
    <cellStyle name="Normal 5 5 6 3 5" xfId="9958" xr:uid="{08FC8579-C9D5-4FC4-BD15-8576FF1397AC}"/>
    <cellStyle name="Normal 5 5 6 3 5 2" xfId="29438" xr:uid="{B27F0A07-3523-418C-B6BB-98F3D23D0A4E}"/>
    <cellStyle name="Normal 5 5 6 3 5 3" xfId="20338" xr:uid="{126EDBB3-8A5F-46EF-8E95-D4F13FED7E5E}"/>
    <cellStyle name="Normal 5 5 6 3 6" xfId="23082" xr:uid="{E237F0A5-6513-4735-A38F-86FB094DBCA1}"/>
    <cellStyle name="Normal 5 5 6 3 7" xfId="13991" xr:uid="{DF9C8095-BC55-4766-A742-79804A643804}"/>
    <cellStyle name="Normal 5 5 6 4" xfId="1224" xr:uid="{00000000-0005-0000-0000-00008E060000}"/>
    <cellStyle name="Normal 5 5 6 4 2" xfId="5376" xr:uid="{86FD4E8C-082F-4BEC-916B-07BFF450C7AF}"/>
    <cellStyle name="Normal 5 5 6 4 2 2" xfId="22949" xr:uid="{D66E9271-00C6-48E6-9854-C9FCA2482B6E}"/>
    <cellStyle name="Normal 5 5 6 4 2 3" xfId="26732" xr:uid="{81D18B65-E513-42F7-B581-A75F2EDB1D2F}"/>
    <cellStyle name="Normal 5 5 6 4 2 4" xfId="14673" xr:uid="{B4B4FF8D-0A85-4AA9-8DF9-379D4EB57653}"/>
    <cellStyle name="Normal 5 5 6 4 3" xfId="7126" xr:uid="{3B0E9406-A094-4E19-8AF5-BFE908960147}"/>
    <cellStyle name="Normal 5 5 6 4 3 2" xfId="28416" xr:uid="{BA43560F-41EA-43C1-AF4A-B43F7C22E59F}"/>
    <cellStyle name="Normal 5 5 6 4 3 3" xfId="17506" xr:uid="{3A34CD3A-4373-47F0-8B09-C815DBB85517}"/>
    <cellStyle name="Normal 5 5 6 4 4" xfId="9959" xr:uid="{00A68561-A889-4876-BD93-DCD4E076BA39}"/>
    <cellStyle name="Normal 5 5 6 4 4 2" xfId="20339" xr:uid="{3ABC0843-2C5F-46D9-B912-5C12BB77CA5B}"/>
    <cellStyle name="Normal 5 5 6 4 5" xfId="22944" xr:uid="{356FEBF9-1137-4BF0-8596-C71DB88BD296}"/>
    <cellStyle name="Normal 5 5 6 4 6" xfId="13474" xr:uid="{001E17DE-2D5E-489E-BFC4-4AEF2E917B35}"/>
    <cellStyle name="Normal 5 5 6 5" xfId="2578" xr:uid="{00000000-0005-0000-0000-00007F070000}"/>
    <cellStyle name="Normal 5 5 6 5 2" xfId="5843" xr:uid="{151CA46E-5812-4546-9888-067ACA00706C}"/>
    <cellStyle name="Normal 5 5 6 5 2 2" xfId="27895" xr:uid="{C8FDCBE8-1CFA-45A8-A557-2BAB27E8DB55}"/>
    <cellStyle name="Normal 5 5 6 5 2 3" xfId="15250" xr:uid="{0670CA33-C44B-4A1C-926B-D5A1F99BE1A2}"/>
    <cellStyle name="Normal 5 5 6 5 3" xfId="7703" xr:uid="{488B38C3-B909-489F-9E3E-C127E39FE0FC}"/>
    <cellStyle name="Normal 5 5 6 5 3 2" xfId="18083" xr:uid="{6CAB44CC-D3F5-4FAF-B02E-06875B7715CC}"/>
    <cellStyle name="Normal 5 5 6 5 4" xfId="10536" xr:uid="{F0BB4B85-C2FE-48C0-9035-F59F6B6AF553}"/>
    <cellStyle name="Normal 5 5 6 5 4 2" xfId="20916" xr:uid="{5D34E16D-65A8-4796-B423-B869C0EC33AE}"/>
    <cellStyle name="Normal 5 5 6 5 5" xfId="25041" xr:uid="{10CE3F26-A178-42B3-8CFB-B5EE0FBF41E0}"/>
    <cellStyle name="Normal 5 5 6 5 6" xfId="12966" xr:uid="{9F7E1AE8-61D7-43B4-84C3-BB6A2BC47D29}"/>
    <cellStyle name="Normal 5 5 6 6" xfId="2384" xr:uid="{00000000-0005-0000-0000-000079070000}"/>
    <cellStyle name="Normal 5 5 6 6 2" xfId="7511" xr:uid="{915E2F73-636F-47E4-9C3E-B5751BBAC000}"/>
    <cellStyle name="Normal 5 5 6 6 2 2" xfId="27524" xr:uid="{A9800C9F-CA9F-438C-8267-C35D597EC015}"/>
    <cellStyle name="Normal 5 5 6 6 2 3" xfId="17891" xr:uid="{AD156AFE-689A-4610-B8D3-86099B7264D1}"/>
    <cellStyle name="Normal 5 5 6 6 3" xfId="10344" xr:uid="{50B70286-31B7-4705-A652-EEA9BF7487C1}"/>
    <cellStyle name="Normal 5 5 6 6 3 2" xfId="20724" xr:uid="{10AB95FA-D702-4886-A63B-ABFA0AC50956}"/>
    <cellStyle name="Normal 5 5 6 6 4" xfId="25398" xr:uid="{6FF132A8-AC59-47F8-B313-57B497617DD7}"/>
    <cellStyle name="Normal 5 5 6 6 5" xfId="15058" xr:uid="{D9CF1F1B-CA38-45C6-BB21-400D5B7E3B6B}"/>
    <cellStyle name="Normal 5 5 6 7" xfId="4029" xr:uid="{4C08CD9B-604C-4ADB-A4AF-D05931C1CD7D}"/>
    <cellStyle name="Normal 5 5 6 7 2" xfId="8830" xr:uid="{A1F41227-AEFD-4126-8736-F2CFC05EA1AF}"/>
    <cellStyle name="Normal 5 5 6 7 2 2" xfId="19210" xr:uid="{B4E907F3-BE3A-4D0A-9835-3CE217D62A2B}"/>
    <cellStyle name="Normal 5 5 6 7 3" xfId="11663" xr:uid="{A62C39DD-9B42-4CF3-B6C6-0A1CFF9C6F99}"/>
    <cellStyle name="Normal 5 5 6 7 3 2" xfId="22043" xr:uid="{121163AC-B2D9-428B-BAEA-9FBE2FFE74DC}"/>
    <cellStyle name="Normal 5 5 6 7 4" xfId="26764" xr:uid="{CD398623-6C6C-4BC2-82A4-C832B8AB9E58}"/>
    <cellStyle name="Normal 5 5 6 7 5" xfId="16377" xr:uid="{AFFAC0D2-105D-4FD1-9A2C-08044472405C}"/>
    <cellStyle name="Normal 5 5 6 8" xfId="5372" xr:uid="{C8B8751A-F737-4FFF-B4AF-2ED804A41D50}"/>
    <cellStyle name="Normal 5 5 6 8 2" xfId="14669" xr:uid="{D4DB0CD4-5517-4CA3-927B-01EB62213EAC}"/>
    <cellStyle name="Normal 5 5 6 9" xfId="7122" xr:uid="{085E023A-E4FA-4ACC-B822-992E07188A31}"/>
    <cellStyle name="Normal 5 5 6 9 2" xfId="17502" xr:uid="{E75F1C48-21C4-4E40-8F71-C8D5459D0AFD}"/>
    <cellStyle name="Normal 5 5 7" xfId="1225" xr:uid="{00000000-0005-0000-0000-00008F060000}"/>
    <cellStyle name="Normal 5 5 7 10" xfId="12619" xr:uid="{2CE59225-D865-4685-BFE3-B2793300DD83}"/>
    <cellStyle name="Normal 5 5 7 2" xfId="1226" xr:uid="{00000000-0005-0000-0000-000090060000}"/>
    <cellStyle name="Normal 5 5 7 2 2" xfId="2967" xr:uid="{00000000-0005-0000-0000-000082070000}"/>
    <cellStyle name="Normal 5 5 7 2 2 2" xfId="6132" xr:uid="{DF12A09B-446A-4806-8AA7-52F18594D853}"/>
    <cellStyle name="Normal 5 5 7 2 2 2 2" xfId="28133" xr:uid="{287D7080-CAC1-48FB-BDC8-DBDEF7205421}"/>
    <cellStyle name="Normal 5 5 7 2 2 2 3" xfId="26679" xr:uid="{2D34B869-C594-4F32-BA84-C78E41629D48}"/>
    <cellStyle name="Normal 5 5 7 2 2 2 4" xfId="15610" xr:uid="{15546E4B-B6FC-4619-BDB9-9AF5F1C16235}"/>
    <cellStyle name="Normal 5 5 7 2 2 3" xfId="8063" xr:uid="{64AF773E-6ACD-420B-B8D2-4FB5849D8190}"/>
    <cellStyle name="Normal 5 5 7 2 2 3 2" xfId="28761" xr:uid="{BE449C1B-FF30-4ADA-8453-43358F611491}"/>
    <cellStyle name="Normal 5 5 7 2 2 3 3" xfId="18443" xr:uid="{0075D294-103E-41F3-8119-1E6847751D82}"/>
    <cellStyle name="Normal 5 5 7 2 2 4" xfId="10896" xr:uid="{C0E9075E-DA7D-4089-AFF1-44199F22AC36}"/>
    <cellStyle name="Normal 5 5 7 2 2 4 2" xfId="21276" xr:uid="{75EC0386-19EF-4DCD-8937-70975FCEA266}"/>
    <cellStyle name="Normal 5 5 7 2 2 5" xfId="22794" xr:uid="{C80C1820-97C4-4E5B-AB92-0FAE4E57DF58}"/>
    <cellStyle name="Normal 5 5 7 2 2 6" xfId="13475" xr:uid="{114C263B-841E-45C9-9B90-A4796F0A2D8B}"/>
    <cellStyle name="Normal 5 5 7 2 3" xfId="5378" xr:uid="{62B1FFD8-3506-4F23-A9D5-0A302EE5EC5B}"/>
    <cellStyle name="Normal 5 5 7 2 3 2" xfId="24709" xr:uid="{5E132235-FA12-4C6C-9BC5-1DF08708EBE7}"/>
    <cellStyle name="Normal 5 5 7 2 3 3" xfId="28236" xr:uid="{D45E94F4-FED9-4F57-9576-3BFCFDDB1983}"/>
    <cellStyle name="Normal 5 5 7 2 3 4" xfId="14675" xr:uid="{73BF6DC8-DC03-4F41-B6BA-BF9712DA6D16}"/>
    <cellStyle name="Normal 5 5 7 2 4" xfId="7128" xr:uid="{007A5B14-E276-4597-8BA7-3A1D9F27A771}"/>
    <cellStyle name="Normal 5 5 7 2 4 2" xfId="26708" xr:uid="{4204EA0E-2CD8-4B31-BF39-F255100557C7}"/>
    <cellStyle name="Normal 5 5 7 2 4 3" xfId="26603" xr:uid="{9587304A-298C-42C2-89FE-A8D871D8B372}"/>
    <cellStyle name="Normal 5 5 7 2 4 4" xfId="17508" xr:uid="{F4219942-775D-49A8-B231-ADDF3238F212}"/>
    <cellStyle name="Normal 5 5 7 2 5" xfId="9961" xr:uid="{AA89878B-9247-486A-AEA6-FA18B854A097}"/>
    <cellStyle name="Normal 5 5 7 2 5 2" xfId="29439" xr:uid="{725804D9-55D1-48E9-9120-665ED0F66786}"/>
    <cellStyle name="Normal 5 5 7 2 5 3" xfId="20341" xr:uid="{EAF87BE4-15A0-4052-B4EA-009CD7B85D1C}"/>
    <cellStyle name="Normal 5 5 7 2 6" xfId="24532" xr:uid="{0DE5A35A-2E97-4301-8B12-1416B692F726}"/>
    <cellStyle name="Normal 5 5 7 2 7" xfId="12777" xr:uid="{E65F1D4D-7A99-4C0B-BB48-AD4A31224019}"/>
    <cellStyle name="Normal 5 5 7 3" xfId="1227" xr:uid="{00000000-0005-0000-0000-000091060000}"/>
    <cellStyle name="Normal 5 5 7 3 2" xfId="5379" xr:uid="{5D1B5A8B-DFD3-4E3B-B7AE-8808F340FA31}"/>
    <cellStyle name="Normal 5 5 7 3 2 2" xfId="26715" xr:uid="{B71CB86C-65D1-407B-8217-2604C578C11A}"/>
    <cellStyle name="Normal 5 5 7 3 2 3" xfId="25847" xr:uid="{AE74042E-DD15-4649-9D09-647A425563FF}"/>
    <cellStyle name="Normal 5 5 7 3 2 4" xfId="14676" xr:uid="{E5A02E31-6126-4AF7-95E5-AAAABE9064F1}"/>
    <cellStyle name="Normal 5 5 7 3 3" xfId="7129" xr:uid="{4F3261E5-D6A6-43ED-95EF-0D3E97758D08}"/>
    <cellStyle name="Normal 5 5 7 3 3 2" xfId="27426" xr:uid="{FC15D81A-F1B1-45F9-A769-5A122F50485D}"/>
    <cellStyle name="Normal 5 5 7 3 3 3" xfId="26844" xr:uid="{CE0ED922-644C-4F58-ACED-9C99FFD88B89}"/>
    <cellStyle name="Normal 5 5 7 3 3 4" xfId="17509" xr:uid="{C5163A04-4DD4-4ABD-80FE-8EC5140B5C0C}"/>
    <cellStyle name="Normal 5 5 7 3 4" xfId="9962" xr:uid="{8CBBAEC9-B7D1-46C6-B886-F34EAF682803}"/>
    <cellStyle name="Normal 5 5 7 3 4 2" xfId="29440" xr:uid="{16DDF990-AB59-42FC-AE78-DBAD703881B7}"/>
    <cellStyle name="Normal 5 5 7 3 4 3" xfId="20342" xr:uid="{005259F5-E70A-4213-AF68-0E4641894199}"/>
    <cellStyle name="Normal 5 5 7 3 5" xfId="22855" xr:uid="{0348CF96-F6F3-4C6D-B4BA-A803C5FEC7A0}"/>
    <cellStyle name="Normal 5 5 7 3 6" xfId="13281" xr:uid="{31327C97-CA05-47DE-A323-66B96157E7E6}"/>
    <cellStyle name="Normal 5 5 7 4" xfId="2385" xr:uid="{00000000-0005-0000-0000-000080070000}"/>
    <cellStyle name="Normal 5 5 7 4 2" xfId="7512" xr:uid="{06620718-82D7-449D-BC8A-65A1FCA7CD1B}"/>
    <cellStyle name="Normal 5 5 7 4 2 2" xfId="28370" xr:uid="{77AAB7CD-CFEC-44E3-96B6-8B73E3271381}"/>
    <cellStyle name="Normal 5 5 7 4 2 3" xfId="17892" xr:uid="{203BDB86-0203-4140-B4EB-DAF2293C7CCB}"/>
    <cellStyle name="Normal 5 5 7 4 3" xfId="10345" xr:uid="{67C5DDFE-B833-4338-A4EC-91A2E34F312A}"/>
    <cellStyle name="Normal 5 5 7 4 3 2" xfId="20725" xr:uid="{EC4D44FF-D7FF-4402-B5A6-8BA33E08BAC5}"/>
    <cellStyle name="Normal 5 5 7 4 4" xfId="25462" xr:uid="{DA714827-6702-43DE-B389-0EDF388AE5EA}"/>
    <cellStyle name="Normal 5 5 7 4 5" xfId="15059" xr:uid="{A7F1EB7E-D4B4-4905-B109-EC7EF55C49F8}"/>
    <cellStyle name="Normal 5 5 7 5" xfId="4030" xr:uid="{ED947DAA-371E-4C03-B6A7-8372C0C37EB6}"/>
    <cellStyle name="Normal 5 5 7 5 2" xfId="8831" xr:uid="{F9271682-9920-47AF-A906-7F969C6C0BCB}"/>
    <cellStyle name="Normal 5 5 7 5 2 2" xfId="28990" xr:uid="{9A639588-9BB2-45D2-9A6E-0F165BF35CC5}"/>
    <cellStyle name="Normal 5 5 7 5 2 3" xfId="19211" xr:uid="{6D987478-876F-4959-B431-5670F63D80AC}"/>
    <cellStyle name="Normal 5 5 7 5 3" xfId="11664" xr:uid="{0B668A09-0B6A-4A72-B2A7-B046302FC851}"/>
    <cellStyle name="Normal 5 5 7 5 3 2" xfId="22044" xr:uid="{E8ADD2EE-4298-424F-AAA2-20A7F2FE34F5}"/>
    <cellStyle name="Normal 5 5 7 5 4" xfId="23976" xr:uid="{362AAFC4-B91E-4DEC-B618-C89A9892DD4E}"/>
    <cellStyle name="Normal 5 5 7 5 5" xfId="16378" xr:uid="{086519B5-B122-460C-B5FC-1E50E222F34D}"/>
    <cellStyle name="Normal 5 5 7 6" xfId="5377" xr:uid="{26300556-557E-4082-8B60-B8830D25A460}"/>
    <cellStyle name="Normal 5 5 7 6 2" xfId="27757" xr:uid="{885ED2A7-0EDC-48D2-97DD-F55865D06BC9}"/>
    <cellStyle name="Normal 5 5 7 6 3" xfId="28211" xr:uid="{EC5D5EA3-7881-46A6-B0A6-BF5F976471EA}"/>
    <cellStyle name="Normal 5 5 7 6 4" xfId="14674" xr:uid="{50C9F68A-C3C5-4C1D-9F17-A272EAD10A97}"/>
    <cellStyle name="Normal 5 5 7 7" xfId="7127" xr:uid="{17F7932A-0BB0-42C5-9388-A4903D0A5069}"/>
    <cellStyle name="Normal 5 5 7 7 2" xfId="27293" xr:uid="{0EA9BA65-7403-4833-8623-2657BE8EA453}"/>
    <cellStyle name="Normal 5 5 7 7 3" xfId="17507" xr:uid="{9A2206DC-59DF-4A72-9FFC-5E36168D1C10}"/>
    <cellStyle name="Normal 5 5 7 8" xfId="9960" xr:uid="{6935D2E1-57D5-41C9-8D13-32764C290B24}"/>
    <cellStyle name="Normal 5 5 7 8 2" xfId="20340" xr:uid="{C53E5CD7-732F-4FFC-95AD-8B0C6F9D5534}"/>
    <cellStyle name="Normal 5 5 7 9" xfId="23853" xr:uid="{EA45A73B-8161-459B-8D64-E0A17181CCBC}"/>
    <cellStyle name="Normal 5 5 8" xfId="1228" xr:uid="{00000000-0005-0000-0000-000092060000}"/>
    <cellStyle name="Normal 5 5 8 10" xfId="12620" xr:uid="{4692576D-8AE3-450E-8272-9E48C4FD90CD}"/>
    <cellStyle name="Normal 5 5 8 2" xfId="1229" xr:uid="{00000000-0005-0000-0000-000093060000}"/>
    <cellStyle name="Normal 5 5 8 2 2" xfId="2968" xr:uid="{00000000-0005-0000-0000-000086070000}"/>
    <cellStyle name="Normal 5 5 8 2 2 2" xfId="6133" xr:uid="{23583555-56F1-4626-A3D2-93F8AD74FC7C}"/>
    <cellStyle name="Normal 5 5 8 2 2 2 2" xfId="26060" xr:uid="{17BB1EC5-47B5-42DC-A7F1-62E1932F379A}"/>
    <cellStyle name="Normal 5 5 8 2 2 2 3" xfId="28204" xr:uid="{1CD5DF35-3813-48B7-9249-D550A8FBFBC1}"/>
    <cellStyle name="Normal 5 5 8 2 2 2 4" xfId="15611" xr:uid="{C98894EB-883D-493A-B53D-A6A32DB37AF4}"/>
    <cellStyle name="Normal 5 5 8 2 2 3" xfId="8064" xr:uid="{D241DEDD-FF0C-4A85-9445-1C80D1D9D2BB}"/>
    <cellStyle name="Normal 5 5 8 2 2 3 2" xfId="28762" xr:uid="{AEF191AE-C1DB-4F24-8595-4374070D62A5}"/>
    <cellStyle name="Normal 5 5 8 2 2 3 3" xfId="18444" xr:uid="{8971FB0E-A446-4AE9-88ED-CCF7E3AB18B5}"/>
    <cellStyle name="Normal 5 5 8 2 2 4" xfId="10897" xr:uid="{4A64BE24-DD55-4796-BF60-CCC45FC14999}"/>
    <cellStyle name="Normal 5 5 8 2 2 4 2" xfId="21277" xr:uid="{A0448FD8-514E-4B38-97B0-5C920562CCE6}"/>
    <cellStyle name="Normal 5 5 8 2 2 5" xfId="25389" xr:uid="{304FCE7B-DBF4-4A85-A0EB-2D09E9A4E16C}"/>
    <cellStyle name="Normal 5 5 8 2 2 6" xfId="13476" xr:uid="{0FDF7A1A-7DE7-4386-8B1E-0081216BA5B1}"/>
    <cellStyle name="Normal 5 5 8 2 3" xfId="5381" xr:uid="{28E26E73-B0EA-480D-A7FA-647939548711}"/>
    <cellStyle name="Normal 5 5 8 2 3 2" xfId="22788" xr:uid="{05A1BB14-5CC5-4969-9205-57AA7EABDBFC}"/>
    <cellStyle name="Normal 5 5 8 2 3 3" xfId="25862" xr:uid="{E4A49593-FE91-4477-A730-9BCC4AB579B5}"/>
    <cellStyle name="Normal 5 5 8 2 3 4" xfId="14678" xr:uid="{8632A19C-0EAA-43DC-A8E8-F2F97D8C4A28}"/>
    <cellStyle name="Normal 5 5 8 2 4" xfId="7131" xr:uid="{29DA3E0B-4167-4F0C-939E-5866351703BB}"/>
    <cellStyle name="Normal 5 5 8 2 4 2" xfId="25937" xr:uid="{FD958FAC-B768-4688-B47A-D42A14956D24}"/>
    <cellStyle name="Normal 5 5 8 2 4 3" xfId="28640" xr:uid="{A8B49F71-4CD3-4161-923F-BFE38AB9D0E6}"/>
    <cellStyle name="Normal 5 5 8 2 4 4" xfId="17511" xr:uid="{AAFE3A54-9E83-4D75-A862-B7A2AC257A8B}"/>
    <cellStyle name="Normal 5 5 8 2 5" xfId="9964" xr:uid="{86CA0C47-DEE8-4923-BBA0-B6917FB44FD3}"/>
    <cellStyle name="Normal 5 5 8 2 5 2" xfId="29441" xr:uid="{9109907C-4C0F-4B69-85D7-F8D1191FD9E8}"/>
    <cellStyle name="Normal 5 5 8 2 5 3" xfId="20344" xr:uid="{CDE8E9AF-4DAE-4662-AC89-5032923A5175}"/>
    <cellStyle name="Normal 5 5 8 2 6" xfId="24402" xr:uid="{A31D9859-204A-484B-807F-2F0083417206}"/>
    <cellStyle name="Normal 5 5 8 2 7" xfId="12778" xr:uid="{0E95C321-2520-4C9A-88AD-5D434E3F727B}"/>
    <cellStyle name="Normal 5 5 8 3" xfId="1230" xr:uid="{00000000-0005-0000-0000-000094060000}"/>
    <cellStyle name="Normal 5 5 8 3 2" xfId="5382" xr:uid="{88FD3DDF-4C7F-4F5B-8FAD-3A109E913FFF}"/>
    <cellStyle name="Normal 5 5 8 3 2 2" xfId="27117" xr:uid="{CF8DD38A-CD75-4DA5-BFFA-82DC0BA5D007}"/>
    <cellStyle name="Normal 5 5 8 3 2 3" xfId="27181" xr:uid="{2B08D43A-53B8-448B-84A9-E9102893CD8A}"/>
    <cellStyle name="Normal 5 5 8 3 2 4" xfId="14679" xr:uid="{46ED660E-0474-4C37-9A58-989BEE2A2F67}"/>
    <cellStyle name="Normal 5 5 8 3 3" xfId="7132" xr:uid="{3AF719DC-EEBB-4037-8A07-3409B0B4026D}"/>
    <cellStyle name="Normal 5 5 8 3 3 2" xfId="28001" xr:uid="{6DCBEFDC-1A2D-4C78-A7C8-925F50C1DAF4}"/>
    <cellStyle name="Normal 5 5 8 3 3 3" xfId="28134" xr:uid="{4F50F1CA-3439-4758-92E8-1C92B121C9C4}"/>
    <cellStyle name="Normal 5 5 8 3 3 4" xfId="17512" xr:uid="{B9102EEC-5509-405C-ACCD-30FDFAD1F030}"/>
    <cellStyle name="Normal 5 5 8 3 4" xfId="9965" xr:uid="{B9D2C06B-972E-488D-9A65-F3FE21FE0D8D}"/>
    <cellStyle name="Normal 5 5 8 3 4 2" xfId="29442" xr:uid="{1A6A0D2B-9F47-4568-9BBC-A727B9EBBBB1}"/>
    <cellStyle name="Normal 5 5 8 3 4 3" xfId="20345" xr:uid="{EA313959-F7BC-4595-B38D-D6B2039B8207}"/>
    <cellStyle name="Normal 5 5 8 3 5" xfId="24717" xr:uid="{1D4D5F3A-B42C-4E6D-9BB2-594F2E456AC4}"/>
    <cellStyle name="Normal 5 5 8 3 6" xfId="13282" xr:uid="{CC60B2D0-00F3-4C65-A4FF-8CFC5973BC19}"/>
    <cellStyle name="Normal 5 5 8 4" xfId="2386" xr:uid="{00000000-0005-0000-0000-000084070000}"/>
    <cellStyle name="Normal 5 5 8 4 2" xfId="7513" xr:uid="{0E501E06-021C-4E16-9171-904D17CD0F51}"/>
    <cellStyle name="Normal 5 5 8 4 2 2" xfId="27616" xr:uid="{0129CB36-5BB4-4EFF-8AF5-876BDBFD24B9}"/>
    <cellStyle name="Normal 5 5 8 4 2 3" xfId="17893" xr:uid="{B310EC6F-2212-4190-A4B1-F70EA5F45D76}"/>
    <cellStyle name="Normal 5 5 8 4 3" xfId="10346" xr:uid="{C09EB9F6-35D9-4AA0-AC49-F8222A3DD781}"/>
    <cellStyle name="Normal 5 5 8 4 3 2" xfId="20726" xr:uid="{248D407E-3C7C-4679-B9BB-E19D64B0AD1E}"/>
    <cellStyle name="Normal 5 5 8 4 4" xfId="25176" xr:uid="{DBD86CAA-906A-40DC-8A27-C3BD988E3D0F}"/>
    <cellStyle name="Normal 5 5 8 4 5" xfId="15060" xr:uid="{6655A872-F6DC-41B0-B026-D6C078598353}"/>
    <cellStyle name="Normal 5 5 8 5" xfId="4031" xr:uid="{6FD30347-E184-4327-B45F-7226DDACB066}"/>
    <cellStyle name="Normal 5 5 8 5 2" xfId="8832" xr:uid="{3E3659E3-7EDE-43BE-9B86-26156D6890FE}"/>
    <cellStyle name="Normal 5 5 8 5 2 2" xfId="28991" xr:uid="{0145E712-EAAD-4297-AB0F-A1705372752A}"/>
    <cellStyle name="Normal 5 5 8 5 2 3" xfId="19212" xr:uid="{C8D2A082-A26C-40D6-8777-E977FE91F652}"/>
    <cellStyle name="Normal 5 5 8 5 3" xfId="11665" xr:uid="{BBA9C86D-8B7E-4068-BD7C-64971C5CF0BE}"/>
    <cellStyle name="Normal 5 5 8 5 3 2" xfId="22045" xr:uid="{0283CA92-74AB-4338-BCA3-D9BA32AE6180}"/>
    <cellStyle name="Normal 5 5 8 5 4" xfId="23017" xr:uid="{86435221-29A9-419C-AD4D-C63D913CAE0A}"/>
    <cellStyle name="Normal 5 5 8 5 5" xfId="16379" xr:uid="{4201ABC3-F5F7-4C3D-9C5E-44EA5E11C04E}"/>
    <cellStyle name="Normal 5 5 8 6" xfId="5380" xr:uid="{2B6F67D7-2E1F-4B28-9F6E-F54B4F89B037}"/>
    <cellStyle name="Normal 5 5 8 6 2" xfId="28734" xr:uid="{967795E7-74C9-42ED-93AB-D7521134F9D6}"/>
    <cellStyle name="Normal 5 5 8 6 3" xfId="26227" xr:uid="{BED9E503-CAC9-4497-85A1-2B2915EBB4A8}"/>
    <cellStyle name="Normal 5 5 8 6 4" xfId="14677" xr:uid="{829F3A83-B132-403D-AE92-711F3C17F0D4}"/>
    <cellStyle name="Normal 5 5 8 7" xfId="7130" xr:uid="{0FACAD69-D070-49F9-8403-38F7B1AABAD7}"/>
    <cellStyle name="Normal 5 5 8 7 2" xfId="26190" xr:uid="{F4F9371D-5CE0-4F5A-9451-65D4C3851AE0}"/>
    <cellStyle name="Normal 5 5 8 7 3" xfId="17510" xr:uid="{B7A14410-470A-4573-941F-E325DB05E722}"/>
    <cellStyle name="Normal 5 5 8 8" xfId="9963" xr:uid="{69CBE24C-AEDE-4A2B-9DE0-1E446FF6810F}"/>
    <cellStyle name="Normal 5 5 8 8 2" xfId="20343" xr:uid="{B7D3E168-ACD8-4D0A-A031-27A7A05810D9}"/>
    <cellStyle name="Normal 5 5 8 9" xfId="23704"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5" xr:uid="{F083B5EB-43B9-4590-83CA-856969DC4BF4}"/>
    <cellStyle name="Normal 5 6 2" xfId="29637" xr:uid="{B75DEE0B-F534-46AF-9926-93D48AEAA1C2}"/>
    <cellStyle name="Normal 5 6 3" xfId="30361" xr:uid="{94F71B0E-9972-43D2-A698-4F5F8EC6B35B}"/>
    <cellStyle name="Normal 5 6 3 2" xfId="30510" xr:uid="{9F3E153B-B09B-471D-A946-A10EBA1534EE}"/>
    <cellStyle name="Normal 5 6 4" xfId="31701" xr:uid="{41B7F247-B74F-4329-A0A1-682D6C24C354}"/>
    <cellStyle name="Normal 5 7" xfId="30109" xr:uid="{B86EA2F7-3D8C-4453-9463-4535C564224A}"/>
    <cellStyle name="Normal 5 7 2" xfId="31495" xr:uid="{388D835E-8A46-47C8-B36E-97EC381E07D9}"/>
    <cellStyle name="Normal 6" xfId="1234" xr:uid="{00000000-0005-0000-0000-000098060000}"/>
    <cellStyle name="Normal 6 2" xfId="1235" xr:uid="{00000000-0005-0000-0000-000099060000}"/>
    <cellStyle name="Normal 6 2 2" xfId="1236" xr:uid="{00000000-0005-0000-0000-00009A060000}"/>
    <cellStyle name="Normal 6 2 2 2" xfId="29575"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5" xr:uid="{00000000-0005-0000-0000-000003060000}"/>
    <cellStyle name="Normal 6 2 4 2 3 2" xfId="4728" xr:uid="{36DF93BC-14C0-4C8D-9939-43490568E73B}"/>
    <cellStyle name="Normal 6 2 4 2 3 3" xfId="30270" xr:uid="{64E7B98A-5618-4F94-BBB0-CE729F04F1ED}"/>
    <cellStyle name="Normal 6 2 4 2 3 3 2" xfId="31413" xr:uid="{F1A26C63-AE42-4F04-8891-03B490C2D338}"/>
    <cellStyle name="Normal 6 2 4 2 3 4" xfId="31610" xr:uid="{E337A21F-9B74-4399-88F3-B6426EE26747}"/>
    <cellStyle name="Normal 6 2 4 3" xfId="1241" xr:uid="{00000000-0005-0000-0000-00009F060000}"/>
    <cellStyle name="Normal 6 2 4 3 2" xfId="31304" xr:uid="{928413FA-20ED-46F2-9E40-B8E246A45F39}"/>
    <cellStyle name="Normal 6 2 4 4" xfId="29854" xr:uid="{AA4C1F12-DEA9-457E-AEF5-0DB4A6E59CD3}"/>
    <cellStyle name="Normal 6 2 5" xfId="1242" xr:uid="{00000000-0005-0000-0000-0000A0060000}"/>
    <cellStyle name="Normal 6 2 6" xfId="31264" xr:uid="{C7864499-C7D0-4F15-868C-ECC295E72CB1}"/>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3" xr:uid="{BCEE65C1-493F-43A2-8225-D8AF26E4B811}"/>
    <cellStyle name="Normal 6 3 3 3 2 3 2 2 3" xfId="23064" xr:uid="{9BB534F7-3CF8-47D9-BE50-7E51BEA965FB}"/>
    <cellStyle name="Normal 6 3 3 3 2 3 2 3" xfId="1253" xr:uid="{00000000-0005-0000-0000-0000AB060000}"/>
    <cellStyle name="Normal 6 3 3 3 2 3 2 3 2" xfId="2013" xr:uid="{00000000-0005-0000-0000-0000AC060000}"/>
    <cellStyle name="Normal 6 3 3 3 2 3 2 3 3" xfId="3746" xr:uid="{00000000-0005-0000-0000-00000F060000}"/>
    <cellStyle name="Normal 6 3 3 3 2 3 2 3 3 2" xfId="4743" xr:uid="{52032595-B136-4D2C-B500-82ADF7DF1B2A}"/>
    <cellStyle name="Normal 6 3 3 3 2 3 2 3 3 3" xfId="30271" xr:uid="{D89606A7-7F62-4BEF-BBAC-371DD44B78A1}"/>
    <cellStyle name="Normal 6 3 3 3 2 3 2 3 3 3 2" xfId="31414" xr:uid="{0B73902A-7494-489D-AE53-A905FA779E9C}"/>
    <cellStyle name="Normal 6 3 3 3 2 3 2 3 3 4" xfId="31611" xr:uid="{F3422B09-C712-4715-9E74-E2360D1499BA}"/>
    <cellStyle name="Normal 6 3 3 3 2 3 2 4" xfId="23722" xr:uid="{CF6E8B82-0990-4BE4-9413-7C6041332850}"/>
    <cellStyle name="Normal 6 3 3 3 2 3 3" xfId="1254" xr:uid="{00000000-0005-0000-0000-0000AD060000}"/>
    <cellStyle name="Normal 6 3 3 3 2 3 4" xfId="2970" xr:uid="{00000000-0005-0000-0000-000096070000}"/>
    <cellStyle name="Normal 6 3 3 3 2 3 4 2" xfId="31281" xr:uid="{8609F323-400D-4035-9BBF-4A50ABE08EC3}"/>
    <cellStyle name="Normal 6 3 3 3 2 3 5" xfId="2126" xr:uid="{00000000-0005-0000-0000-0000BE020000}"/>
    <cellStyle name="Normal 6 3 3 3 2 3 5 2" xfId="4679" xr:uid="{D6398DC9-E5C9-496E-A2A7-CD5014D2DFA6}"/>
    <cellStyle name="Normal 6 3 3 3 2 3 5 3" xfId="30207" xr:uid="{356E9707-CCEF-4F7C-BF32-0303F4791FE4}"/>
    <cellStyle name="Normal 6 3 3 3 2 3 5 3 2" xfId="31351" xr:uid="{CC12E4D3-F8EB-4CF6-AB97-4D8B2B3693C7}"/>
    <cellStyle name="Normal 6 3 3 3 2 3 5 4" xfId="31547" xr:uid="{87A857A3-2AA9-43F2-8657-50394276CAF6}"/>
    <cellStyle name="Normal 6 3 3 3 2 3 6" xfId="4033" xr:uid="{C3B2AF05-98DC-463A-BA12-C74208D497DD}"/>
    <cellStyle name="Normal 6 3 3 3 2 3 6 2" xfId="4811" xr:uid="{F613BC84-EDE5-4885-8459-F27AF0BB6E85}"/>
    <cellStyle name="Normal 6 3 3 3 2 3 6 3" xfId="30325" xr:uid="{FE425496-F8E2-4D8D-BACC-24E101135861}"/>
    <cellStyle name="Normal 6 3 3 3 2 3 6 3 2" xfId="31468" xr:uid="{E634AE3F-E674-4AA0-825F-3A0FBFBCA056}"/>
    <cellStyle name="Normal 6 3 3 3 2 3 6 4" xfId="31665" xr:uid="{C88B7139-BB51-44C6-81F9-0169CA295B19}"/>
    <cellStyle name="Normal 6 3 3 3 2 3 7" xfId="30145" xr:uid="{DC11676B-B130-4A24-B13D-A1AF24211213}"/>
    <cellStyle name="Normal 6 3 3 3 2 3 7 2" xfId="30512" xr:uid="{2A90FA8B-F176-40AB-B942-C645A0B2AC10}"/>
    <cellStyle name="Normal 6 3 3 3 2 4" xfId="1255" xr:uid="{00000000-0005-0000-0000-0000AE060000}"/>
    <cellStyle name="Normal 6 3 3 3 2 4 2" xfId="2969" xr:uid="{00000000-0005-0000-0000-000097070000}"/>
    <cellStyle name="Normal 6 3 3 3 2 4 3" xfId="24636" xr:uid="{0B99EDD5-5B90-41B3-B148-FF54C30227C9}"/>
    <cellStyle name="Normal 6 3 3 3 2 4 3 2" xfId="29620" xr:uid="{5AD4FC9D-CD04-4CDE-9532-33EB4917BF7B}"/>
    <cellStyle name="Normal 6 3 3 3 2 4 3 3" xfId="29606" xr:uid="{F36EC8D3-C075-4FCC-BB6E-6F17B0D09736}"/>
    <cellStyle name="Normal 6 3 3 3 2 4 3 3 2" xfId="29647" xr:uid="{826F20A1-EE0D-443B-B788-37E26F103C4E}"/>
    <cellStyle name="Normal 6 3 3 3 2 4 3 3 3" xfId="30389" xr:uid="{68412F80-5B7F-4324-AB06-AB62463D18A8}"/>
    <cellStyle name="Normal 6 3 3 3 2 4 3 3 4" xfId="30376" xr:uid="{F1CFB043-722D-4FF7-8349-A408EBFE1248}"/>
    <cellStyle name="Normal 6 3 3 3 2 4 3 3 4 2" xfId="31715" xr:uid="{E1047207-F524-459C-9D5A-B00766BB0693}"/>
    <cellStyle name="Normal 6 3 3 3 2 4 3 4" xfId="30362" xr:uid="{3A82768C-6B5D-4D32-86C4-08DE35B49E64}"/>
    <cellStyle name="Normal 6 3 3 3 2 4 3 4 2" xfId="31702" xr:uid="{7FCFC7B6-2244-4C07-99E2-5744C78CE1C6}"/>
    <cellStyle name="Normal 6 3 3 3 2 5" xfId="2125" xr:uid="{00000000-0005-0000-0000-0000BC020000}"/>
    <cellStyle name="Normal 6 3 3 3 2 5 2" xfId="4636" xr:uid="{6DCD8049-BC85-477D-8DF4-71B624F9476D}"/>
    <cellStyle name="Normal 6 3 3 3 2 5 3" xfId="30206" xr:uid="{37F318ED-ADB1-4A63-94B9-7AD18DADE9C4}"/>
    <cellStyle name="Normal 6 3 3 3 2 5 3 2" xfId="31350" xr:uid="{63937397-5761-4327-97C3-F1A1F4AC80AD}"/>
    <cellStyle name="Normal 6 3 3 3 2 5 4" xfId="31546" xr:uid="{CD9790C9-4E7C-4C12-8572-B6779880FCFF}"/>
    <cellStyle name="Normal 6 3 3 3 2 6" xfId="4032" xr:uid="{2F86E8C3-CFCF-4CC5-896B-92C102F9D7BD}"/>
    <cellStyle name="Normal 6 3 3 3 2 6 2" xfId="4724" xr:uid="{3DE8FA29-3805-45F1-AFC0-AABB851E3B0A}"/>
    <cellStyle name="Normal 6 3 3 3 2 6 3" xfId="30324" xr:uid="{0ECF71C3-B132-42F9-91D6-FA49DFB6CC23}"/>
    <cellStyle name="Normal 6 3 3 3 2 6 3 2" xfId="31467" xr:uid="{64226B14-8E2D-4A6B-B1EA-CFD0A01681C0}"/>
    <cellStyle name="Normal 6 3 3 3 2 6 4" xfId="31664" xr:uid="{DBA5C1A5-A154-4B8F-A90E-5CFDC92DCCDC}"/>
    <cellStyle name="Normal 6 3 3 3 2 7" xfId="30144" xr:uid="{80BE168A-ACEA-40EE-BC12-1FF256FF1F93}"/>
    <cellStyle name="Normal 6 3 3 3 2 7 2" xfId="30511" xr:uid="{1E65CB5E-5F31-4857-9CD1-EB4B121E79A0}"/>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4" xr:uid="{00000000-0005-0000-0000-0000B4060000}"/>
    <cellStyle name="Normal 6 3 3 3 4 2 2 2 2 2" xfId="30084" xr:uid="{AC20A973-25C7-4EEA-B8FC-5F924C46B0FC}"/>
    <cellStyle name="Normal 6 3 3 3 4 2 2 2 3" xfId="3747" xr:uid="{00000000-0005-0000-0000-000016060000}"/>
    <cellStyle name="Normal 6 3 3 3 4 2 2 2 3 2" xfId="4776" xr:uid="{AAE7B9DD-D69F-4E10-BB8B-20D4AC9962F5}"/>
    <cellStyle name="Normal 6 3 3 3 4 2 2 2 3 3" xfId="30272" xr:uid="{C37F18FF-54D7-4AE5-9692-111929E55625}"/>
    <cellStyle name="Normal 6 3 3 3 4 2 2 2 3 3 2" xfId="31415" xr:uid="{249FE48C-C7E7-4065-967D-49544C157FBD}"/>
    <cellStyle name="Normal 6 3 3 3 4 2 2 2 3 4" xfId="31612" xr:uid="{189EC8A1-D2C2-42E5-A270-697BF07C7A33}"/>
    <cellStyle name="Normal 6 3 3 3 4 2 2 2 4" xfId="22660" xr:uid="{CBF90421-D5AC-4CAD-9FD2-36B22A63D893}"/>
    <cellStyle name="Normal 6 3 3 3 4 2 2 3" xfId="2015" xr:uid="{00000000-0005-0000-0000-0000B5060000}"/>
    <cellStyle name="Normal 6 3 3 3 4 2 2 4" xfId="25705" xr:uid="{C5F7ECBA-4F92-4F46-BA83-52E1E22E980F}"/>
    <cellStyle name="Normal 6 3 3 3 4 2 3" xfId="1261" xr:uid="{00000000-0005-0000-0000-0000B6060000}"/>
    <cellStyle name="Normal 6 3 3 3 4 2 3 2" xfId="1262" xr:uid="{00000000-0005-0000-0000-0000B7060000}"/>
    <cellStyle name="Normal 6 3 3 3 4 2 3 2 2" xfId="25667" xr:uid="{E957DF7A-A3D2-43E6-AE06-9A9BCADFE3C5}"/>
    <cellStyle name="Normal 6 3 3 3 4 2 3 2 3" xfId="23563" xr:uid="{82449096-A430-4189-883B-B78564EA965D}"/>
    <cellStyle name="Normal 6 3 3 3 4 2 3 3" xfId="1263" xr:uid="{00000000-0005-0000-0000-0000B8060000}"/>
    <cellStyle name="Normal 6 3 3 3 4 2 3 3 2" xfId="25803" xr:uid="{7B562051-5010-423F-A5F3-DA3469A63612}"/>
    <cellStyle name="Normal 6 3 3 3 4 2 3 3 3" xfId="24255" xr:uid="{D37E907C-74A2-4123-B6C7-51638602FEE9}"/>
    <cellStyle name="Normal 6 3 3 3 4 2 3 4" xfId="2128" xr:uid="{00000000-0005-0000-0000-0000C4020000}"/>
    <cellStyle name="Normal 6 3 3 3 4 2 3 4 2" xfId="4781" xr:uid="{59B8D440-8137-4B7F-A656-CF0510303CA0}"/>
    <cellStyle name="Normal 6 3 3 3 4 2 3 4 3" xfId="30209" xr:uid="{A160096C-0CB9-4F26-AE17-C47BB86B37E8}"/>
    <cellStyle name="Normal 6 3 3 3 4 2 3 4 3 2" xfId="31353" xr:uid="{C3EE6054-A4E1-4094-825A-1C1BF8659EA8}"/>
    <cellStyle name="Normal 6 3 3 3 4 2 3 4 4" xfId="31549" xr:uid="{9102B438-FA41-4457-A61B-AE31F663F9E7}"/>
    <cellStyle name="Normal 6 3 3 3 4 2 3 5" xfId="25801" xr:uid="{593CE574-319A-4AC6-9B5C-702D762FB4CA}"/>
    <cellStyle name="Normal 6 3 3 3 4 2 3 6" xfId="30540" xr:uid="{5EBC0163-4363-4F13-A5DD-AE3FCBD0410B}"/>
    <cellStyle name="Normal 6 3 3 3 4 2 4" xfId="25639" xr:uid="{EABC3D6A-712F-4FB3-BEB7-DF746EAFE1AE}"/>
    <cellStyle name="Normal 6 3 3 3 4 3" xfId="1264" xr:uid="{00000000-0005-0000-0000-0000B9060000}"/>
    <cellStyle name="Normal 6 3 3 3 4 4" xfId="2971" xr:uid="{00000000-0005-0000-0000-00009F070000}"/>
    <cellStyle name="Normal 6 3 3 3 4 4 2" xfId="31293" xr:uid="{186211C7-282C-42A3-AABA-91AA76594D8B}"/>
    <cellStyle name="Normal 6 3 3 3 4 5" xfId="2127" xr:uid="{00000000-0005-0000-0000-0000C1020000}"/>
    <cellStyle name="Normal 6 3 3 3 4 5 2" xfId="4671" xr:uid="{3CF7EC19-F0E2-4711-B08D-946163A456F8}"/>
    <cellStyle name="Normal 6 3 3 3 4 5 3" xfId="30208" xr:uid="{04383268-857B-47C7-9699-654DD5736F7C}"/>
    <cellStyle name="Normal 6 3 3 3 4 5 3 2" xfId="31352" xr:uid="{8F87091D-845B-4E2D-9607-3B2C3F78CB20}"/>
    <cellStyle name="Normal 6 3 3 3 4 5 4" xfId="31548" xr:uid="{F438C024-05C0-4B0E-BC65-1729E3C29826}"/>
    <cellStyle name="Normal 6 3 3 3 4 6" xfId="4034" xr:uid="{4F2918E3-7CCF-44F2-8B12-399DCD69E664}"/>
    <cellStyle name="Normal 6 3 3 3 4 6 2" xfId="4703" xr:uid="{66B78E9E-F4AB-4BA4-9562-EF211951A15F}"/>
    <cellStyle name="Normal 6 3 3 3 4 6 3" xfId="30326" xr:uid="{95C354DC-76FB-4CBE-9FB3-F1E8EDAD6C87}"/>
    <cellStyle name="Normal 6 3 3 3 4 6 3 2" xfId="31469" xr:uid="{B4430622-35CF-4C2E-B9B8-E001BD4035B7}"/>
    <cellStyle name="Normal 6 3 3 3 4 6 4" xfId="31666" xr:uid="{76813517-A76E-44EB-B0B6-46D7F2837E3A}"/>
    <cellStyle name="Normal 6 3 3 3 4 7" xfId="30146" xr:uid="{C2411ACB-20F6-4EE0-8B84-B62097023916}"/>
    <cellStyle name="Normal 6 3 3 3 4 7 2" xfId="30513" xr:uid="{BAFE7101-FEEB-42B9-BA1E-81777797EAA5}"/>
    <cellStyle name="Normal 6 3 3 3 5" xfId="1265" xr:uid="{00000000-0005-0000-0000-0000BA060000}"/>
    <cellStyle name="Normal 6 3 3 3 5 2" xfId="1266" xr:uid="{00000000-0005-0000-0000-0000BB060000}"/>
    <cellStyle name="Normal 6 3 3 3 5 3" xfId="3748" xr:uid="{00000000-0005-0000-0000-00001D060000}"/>
    <cellStyle name="Normal 6 3 3 3 5 3 2" xfId="4727" xr:uid="{86D2124D-0952-4EE0-8EFD-833837240DB9}"/>
    <cellStyle name="Normal 6 3 3 3 5 3 2 2" xfId="27329" xr:uid="{4A976EB1-446E-435E-9AE3-41D706587218}"/>
    <cellStyle name="Normal 6 3 3 3 5 3 3" xfId="24910" xr:uid="{1B73AC05-9E14-42B7-981E-924978277EB1}"/>
    <cellStyle name="Normal 6 3 3 3 5 3 4" xfId="30273" xr:uid="{B96C46A8-B0B0-4A78-8D66-296041A1E571}"/>
    <cellStyle name="Normal 6 3 3 3 5 3 4 2" xfId="31416" xr:uid="{4EF581FF-DB98-4273-BAC1-15F20033B499}"/>
    <cellStyle name="Normal 6 3 3 3 5 3 5" xfId="31613" xr:uid="{304492C9-34A5-491B-90A2-9FC308872402}"/>
    <cellStyle name="Normal 6 3 3 3 5 4" xfId="24242"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2" xr:uid="{7F0C0093-2374-413B-A5E9-43C55EFC788B}"/>
    <cellStyle name="Normal 6 3 3 4 3 2 2 3" xfId="22912" xr:uid="{10740882-16AF-4F93-9A88-A7076635685B}"/>
    <cellStyle name="Normal 6 3 3 4 3 2 3" xfId="1272" xr:uid="{00000000-0005-0000-0000-0000C1060000}"/>
    <cellStyle name="Normal 6 3 3 4 3 2 3 2" xfId="2016" xr:uid="{00000000-0005-0000-0000-0000C2060000}"/>
    <cellStyle name="Normal 6 3 3 4 3 2 3 3" xfId="3749" xr:uid="{00000000-0005-0000-0000-000024060000}"/>
    <cellStyle name="Normal 6 3 3 4 3 2 3 3 2" xfId="4762" xr:uid="{DBCCADD4-FC4E-4BFC-A7C2-891AFFCEA356}"/>
    <cellStyle name="Normal 6 3 3 4 3 2 3 3 3" xfId="30274" xr:uid="{91ACDD3A-0E04-489A-B8EF-6EF1F1AE6AAE}"/>
    <cellStyle name="Normal 6 3 3 4 3 2 3 3 3 2" xfId="31417" xr:uid="{9ED99E49-38F8-4258-8C5C-4E6CCF898051}"/>
    <cellStyle name="Normal 6 3 3 4 3 2 3 3 4" xfId="31614" xr:uid="{86DC850B-5ABA-4168-A12B-52BB2D92300C}"/>
    <cellStyle name="Normal 6 3 3 4 3 2 4" xfId="25724" xr:uid="{458F7302-1896-4444-8A91-7EEE77D9B42E}"/>
    <cellStyle name="Normal 6 3 3 4 3 3" xfId="1273" xr:uid="{00000000-0005-0000-0000-0000C3060000}"/>
    <cellStyle name="Normal 6 3 3 4 3 4" xfId="2972" xr:uid="{00000000-0005-0000-0000-0000A5070000}"/>
    <cellStyle name="Normal 6 3 3 4 3 4 2" xfId="31300" xr:uid="{9A618AA1-F692-4092-9D65-77B750975D70}"/>
    <cellStyle name="Normal 6 3 3 4 3 5" xfId="2130" xr:uid="{00000000-0005-0000-0000-0000C8020000}"/>
    <cellStyle name="Normal 6 3 3 4 3 5 2" xfId="3854" xr:uid="{14ADEC9D-23D5-4755-9DD0-8765D24571A4}"/>
    <cellStyle name="Normal 6 3 3 4 3 5 3" xfId="30211" xr:uid="{8435FB26-6920-4CAD-AA91-3600F415560A}"/>
    <cellStyle name="Normal 6 3 3 4 3 5 3 2" xfId="31355" xr:uid="{35DA6502-A4A2-4046-B3CE-4037C2DBBE69}"/>
    <cellStyle name="Normal 6 3 3 4 3 5 4" xfId="31551" xr:uid="{072920CB-D524-41F0-B9ED-C02DFA5CF3AC}"/>
    <cellStyle name="Normal 6 3 3 4 3 6" xfId="4036" xr:uid="{C66D090D-F948-4628-9A4B-3556EC8A8993}"/>
    <cellStyle name="Normal 6 3 3 4 3 6 2" xfId="4739" xr:uid="{6CDE8700-2BC6-4C40-AD11-A661C27D6699}"/>
    <cellStyle name="Normal 6 3 3 4 3 6 3" xfId="30328" xr:uid="{A9169C37-2F33-4AC5-9D16-6468DBFE55C7}"/>
    <cellStyle name="Normal 6 3 3 4 3 6 3 2" xfId="31471" xr:uid="{C08347BC-2FE4-4A4C-88AE-047B4F1111EB}"/>
    <cellStyle name="Normal 6 3 3 4 3 6 4" xfId="31668" xr:uid="{25C9AC63-04F8-44DF-BE45-828C1A0EFA15}"/>
    <cellStyle name="Normal 6 3 3 4 3 7" xfId="30148" xr:uid="{5DD134DE-7771-4AC1-A6C7-CAB182204804}"/>
    <cellStyle name="Normal 6 3 3 4 3 7 2" xfId="30515" xr:uid="{F5396644-8DAF-4937-A4F1-2401EBC3517A}"/>
    <cellStyle name="Normal 6 3 3 4 4" xfId="1274" xr:uid="{00000000-0005-0000-0000-0000C4060000}"/>
    <cellStyle name="Normal 6 3 3 4 4 2" xfId="2017" xr:uid="{00000000-0005-0000-0000-0000C5060000}"/>
    <cellStyle name="Normal 6 3 3 4 4 3" xfId="3750" xr:uid="{00000000-0005-0000-0000-000027060000}"/>
    <cellStyle name="Normal 6 3 3 4 4 3 2" xfId="4733" xr:uid="{8C9E0BAB-6342-4926-AFDE-1D1CEAEB8D50}"/>
    <cellStyle name="Normal 6 3 3 4 4 3 3" xfId="30275" xr:uid="{7F3E6705-4643-4EF6-886B-EF89E8C009A2}"/>
    <cellStyle name="Normal 6 3 3 4 4 3 3 2" xfId="31418" xr:uid="{519FAA7A-C692-4C62-A964-CCC9D5705A0C}"/>
    <cellStyle name="Normal 6 3 3 4 4 3 4" xfId="31615" xr:uid="{C2001405-3A9E-407C-A41F-4E4E1ECCA430}"/>
    <cellStyle name="Normal 6 3 3 4 5" xfId="2129" xr:uid="{00000000-0005-0000-0000-0000C6020000}"/>
    <cellStyle name="Normal 6 3 3 4 5 2" xfId="3775" xr:uid="{E7CE2CBA-ABE9-40BC-B051-DB9C5FB798E6}"/>
    <cellStyle name="Normal 6 3 3 4 5 3" xfId="30210" xr:uid="{89A8051D-31C3-40B3-9711-90934B61F108}"/>
    <cellStyle name="Normal 6 3 3 4 5 3 2" xfId="31354" xr:uid="{85BF3F84-4BD4-4F22-BAF8-1486D86B8D5C}"/>
    <cellStyle name="Normal 6 3 3 4 5 4" xfId="31550" xr:uid="{A28A8BEB-C65E-4662-A83C-828FBC0BB7C6}"/>
    <cellStyle name="Normal 6 3 3 4 6" xfId="4035" xr:uid="{45BFAD04-BCD7-4CAC-953D-0DBD444CB6D4}"/>
    <cellStyle name="Normal 6 3 3 4 6 2" xfId="4725" xr:uid="{E376E65A-2E16-478D-B2B0-FCA698161DA4}"/>
    <cellStyle name="Normal 6 3 3 4 6 3" xfId="30327" xr:uid="{7B491ED7-6C6A-4219-B6F7-978B126F66AF}"/>
    <cellStyle name="Normal 6 3 3 4 6 3 2" xfId="31470" xr:uid="{7C5376D0-737F-432C-B2D8-A4762CC89502}"/>
    <cellStyle name="Normal 6 3 3 4 6 4" xfId="31667" xr:uid="{5D3A6406-FADF-46CF-957E-3CA6899F60ED}"/>
    <cellStyle name="Normal 6 3 3 4 7" xfId="30147" xr:uid="{838F89EF-1D7F-4065-8D4C-3A4DAF9BF3DA}"/>
    <cellStyle name="Normal 6 3 3 4 7 2" xfId="30514" xr:uid="{05F24ADF-AA50-4531-B604-5CFE29E6FEC6}"/>
    <cellStyle name="Normal 6 3 3 5" xfId="2069" xr:uid="{00000000-0005-0000-0000-0000B9020000}"/>
    <cellStyle name="Normal 6 3 3 5 2" xfId="4798" xr:uid="{907E5E47-F6B2-4DC4-A325-33901AAEA066}"/>
    <cellStyle name="Normal 6 3 3 5 3" xfId="30169" xr:uid="{35A6137A-9A79-4FA9-A0E4-BC9B9671A559}"/>
    <cellStyle name="Normal 6 3 3 5 3 2" xfId="30516" xr:uid="{DABD6C2B-49F9-41EE-B9EE-279CE22049EF}"/>
    <cellStyle name="Normal 6 3 3 5 4" xfId="31509" xr:uid="{FE5EE180-0A6C-4451-850A-0F128D00BDF6}"/>
    <cellStyle name="Normal 6 3 3 6" xfId="30101" xr:uid="{39D311B1-3F99-4637-B6B6-3945F5B433CC}"/>
    <cellStyle name="Normal 6 3 3 6 2" xfId="30474" xr:uid="{F1B2B02C-F2EA-473E-AE49-8B217EFDE528}"/>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6" xr:uid="{914EF0C8-D56B-478B-810B-7CA84A865AFB}"/>
    <cellStyle name="Normal 6 3 4 3 2 2 3" xfId="24994" xr:uid="{BF9404F4-9345-4E46-8DFA-77F5AB74D18D}"/>
    <cellStyle name="Normal 6 3 4 3 2 3" xfId="1280" xr:uid="{00000000-0005-0000-0000-0000CB060000}"/>
    <cellStyle name="Normal 6 3 4 3 2 3 2" xfId="2018" xr:uid="{00000000-0005-0000-0000-0000CC060000}"/>
    <cellStyle name="Normal 6 3 4 3 2 3 3" xfId="3751" xr:uid="{00000000-0005-0000-0000-00002E060000}"/>
    <cellStyle name="Normal 6 3 4 3 2 3 3 2" xfId="4722" xr:uid="{FB4D8310-7AEF-4531-9242-402D4EE4CBCA}"/>
    <cellStyle name="Normal 6 3 4 3 2 3 3 3" xfId="30276" xr:uid="{E5F840FE-5104-4857-8DCE-96279A827F92}"/>
    <cellStyle name="Normal 6 3 4 3 2 3 3 3 2" xfId="31419" xr:uid="{4198C9AA-B1FD-49F4-9439-E7F43D107413}"/>
    <cellStyle name="Normal 6 3 4 3 2 3 3 4" xfId="31616" xr:uid="{909DD0D0-1364-42A4-A034-3430836BB697}"/>
    <cellStyle name="Normal 6 3 4 3 2 4" xfId="24958" xr:uid="{0DA149DA-ADAC-4AFA-94DC-BF3AC20BD344}"/>
    <cellStyle name="Normal 6 3 4 3 3" xfId="1281" xr:uid="{00000000-0005-0000-0000-0000CD060000}"/>
    <cellStyle name="Normal 6 3 4 3 4" xfId="2974" xr:uid="{00000000-0005-0000-0000-0000AC070000}"/>
    <cellStyle name="Normal 6 3 4 3 4 2" xfId="31288" xr:uid="{BE8648E5-FB61-43AA-BB56-FE67109396AA}"/>
    <cellStyle name="Normal 6 3 4 3 5" xfId="2132" xr:uid="{00000000-0005-0000-0000-0000CC020000}"/>
    <cellStyle name="Normal 6 3 4 3 5 2" xfId="4640" xr:uid="{B14B5BE6-0AD9-4024-B6A3-83DB74FA6323}"/>
    <cellStyle name="Normal 6 3 4 3 5 3" xfId="30213" xr:uid="{E0D683BA-EFB6-4E11-8ABF-098065B0A36F}"/>
    <cellStyle name="Normal 6 3 4 3 5 3 2" xfId="31357" xr:uid="{9C8FE98E-1D8F-4973-8A1E-AB187A709B52}"/>
    <cellStyle name="Normal 6 3 4 3 5 4" xfId="31553" xr:uid="{83DF3942-78DD-4E7E-8FC5-59A81BE0190A}"/>
    <cellStyle name="Normal 6 3 4 3 6" xfId="4038" xr:uid="{85017E11-7866-4279-9063-BD1F44AA9952}"/>
    <cellStyle name="Normal 6 3 4 3 6 2" xfId="4784" xr:uid="{121F7278-5066-479E-804E-839EF523D6AF}"/>
    <cellStyle name="Normal 6 3 4 3 6 3" xfId="30330" xr:uid="{10D4AA31-3BD6-458F-BF46-08A025222983}"/>
    <cellStyle name="Normal 6 3 4 3 6 3 2" xfId="31473" xr:uid="{45E35B95-8A5B-4E1D-9384-E5D7227BFA78}"/>
    <cellStyle name="Normal 6 3 4 3 6 4" xfId="31670" xr:uid="{5ABCB488-C596-4F4D-A1BD-D5E366D7C9F2}"/>
    <cellStyle name="Normal 6 3 4 3 7" xfId="30150" xr:uid="{7EB70341-ADA0-4143-B80B-2417C60D5EFB}"/>
    <cellStyle name="Normal 6 3 4 3 7 2" xfId="30518" xr:uid="{35C90F93-35F2-4DF2-AF1A-E04B1075095B}"/>
    <cellStyle name="Normal 6 3 4 4" xfId="2973" xr:uid="{00000000-0005-0000-0000-0000AD070000}"/>
    <cellStyle name="Normal 6 3 4 4 2" xfId="24838" xr:uid="{A731FBC4-F028-41EF-AC44-B734738D1241}"/>
    <cellStyle name="Normal 6 3 4 4 2 2" xfId="29622" xr:uid="{7D19FE9A-8DE5-4212-8041-0E8E01477532}"/>
    <cellStyle name="Normal 6 3 4 4 2 3" xfId="29607" xr:uid="{6844FE66-0350-45B6-8749-E96EC837CDEA}"/>
    <cellStyle name="Normal 6 3 4 4 2 3 2" xfId="29648" xr:uid="{306B9646-B3CB-4206-96D3-173A2C19F6A4}"/>
    <cellStyle name="Normal 6 3 4 4 2 3 3" xfId="30390" xr:uid="{5C1B9AE5-B079-4BE9-940F-38DB98168A0F}"/>
    <cellStyle name="Normal 6 3 4 4 2 3 4" xfId="30377" xr:uid="{0C630832-C427-48AC-B7B7-CDBA068EF46E}"/>
    <cellStyle name="Normal 6 3 4 4 2 3 4 2" xfId="31716" xr:uid="{59210765-A088-4B60-B438-476422DF6627}"/>
    <cellStyle name="Normal 6 3 4 4 2 4" xfId="30363" xr:uid="{ED8C1BC9-242E-4E34-A350-F2FCEF2ABD52}"/>
    <cellStyle name="Normal 6 3 4 4 2 4 2" xfId="31703" xr:uid="{1508FF5D-6EE9-4924-B426-3723E8CF7E8F}"/>
    <cellStyle name="Normal 6 3 4 4 3" xfId="24975" xr:uid="{B81CA4B1-D0EC-4903-82C2-3729418C66EC}"/>
    <cellStyle name="Normal 6 3 4 5" xfId="2131" xr:uid="{00000000-0005-0000-0000-0000CA020000}"/>
    <cellStyle name="Normal 6 3 4 5 2" xfId="4625" xr:uid="{385DF0D6-58F0-450D-88C9-C3CEB76D1408}"/>
    <cellStyle name="Normal 6 3 4 5 3" xfId="30212" xr:uid="{90312F7B-2D6D-405C-8052-43F9AAADE25C}"/>
    <cellStyle name="Normal 6 3 4 5 3 2" xfId="31356" xr:uid="{E7349462-429D-4D08-82F3-1A2EB2E58B37}"/>
    <cellStyle name="Normal 6 3 4 5 4" xfId="31552" xr:uid="{1042ECBD-2BB7-4E90-905B-07F8507D3AB7}"/>
    <cellStyle name="Normal 6 3 4 6" xfId="4037" xr:uid="{8D1101F3-0C22-4BE8-AF14-06E549D8B1C0}"/>
    <cellStyle name="Normal 6 3 4 6 2" xfId="4707" xr:uid="{309113B5-9206-44C4-9B50-F0859B4F4AC0}"/>
    <cellStyle name="Normal 6 3 4 6 3" xfId="30329" xr:uid="{75C41231-A56E-451C-A0E6-06EE355C936A}"/>
    <cellStyle name="Normal 6 3 4 6 3 2" xfId="31472" xr:uid="{E83C45BE-E56B-493C-B749-8DBB698D4281}"/>
    <cellStyle name="Normal 6 3 4 6 4" xfId="31669" xr:uid="{BED4E2F1-8BFE-49E7-94A6-F6C20E56EE89}"/>
    <cellStyle name="Normal 6 3 4 7" xfId="30149" xr:uid="{230E3327-1DCE-4021-B3F8-983D1A5A137A}"/>
    <cellStyle name="Normal 6 3 4 7 2" xfId="30517" xr:uid="{E88A4B4D-5E2F-4EF4-8F91-154A61DEACCE}"/>
    <cellStyle name="Normal 6 3 5" xfId="29608" xr:uid="{631E655F-7844-43BA-9955-2AD29CB8158C}"/>
    <cellStyle name="Normal 6 3 5 2" xfId="29636" xr:uid="{B4AFCDD8-862C-4144-A948-C80FD9D9C627}"/>
    <cellStyle name="Normal 6 3 5 3" xfId="30364" xr:uid="{BB71A935-D937-468C-AA47-D9536B9840FB}"/>
    <cellStyle name="Normal 6 3 5 3 2" xfId="30519" xr:uid="{EB168DF3-E7E9-4582-9E18-6217A4D688DD}"/>
    <cellStyle name="Normal 6 3 6" xfId="31499" xr:uid="{DD156CEF-7EAB-43B9-BB83-25E20C183EA0}"/>
    <cellStyle name="Normal 6 4" xfId="1282" xr:uid="{00000000-0005-0000-0000-0000CE060000}"/>
    <cellStyle name="Normal 6 4 2" xfId="29576"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5" xr:uid="{6CE7B02B-D1CE-4710-96B7-8A6DF2DAC870}"/>
    <cellStyle name="Normal 6 5 3 2 3 2 2 3" xfId="23024" xr:uid="{4E9BE13E-A5E0-47E2-AFF3-48DE17D58116}"/>
    <cellStyle name="Normal 6 5 3 2 3 2 3" xfId="1291" xr:uid="{00000000-0005-0000-0000-0000D7060000}"/>
    <cellStyle name="Normal 6 5 3 2 3 2 3 2" xfId="2019" xr:uid="{00000000-0005-0000-0000-0000D8060000}"/>
    <cellStyle name="Normal 6 5 3 2 3 2 3 3" xfId="3752" xr:uid="{00000000-0005-0000-0000-00003A060000}"/>
    <cellStyle name="Normal 6 5 3 2 3 2 3 3 2" xfId="4749" xr:uid="{5673C234-99C3-4A51-9CB0-6C6BF3ACCAF4}"/>
    <cellStyle name="Normal 6 5 3 2 3 2 3 3 3" xfId="30277" xr:uid="{E39C729E-3986-412E-9582-DDBDB6F5B372}"/>
    <cellStyle name="Normal 6 5 3 2 3 2 3 3 3 2" xfId="31420" xr:uid="{3CA02C8E-1377-438F-8ACF-277F8C8DB7A0}"/>
    <cellStyle name="Normal 6 5 3 2 3 2 3 3 4" xfId="31617" xr:uid="{0A1895AA-EE88-42AC-B89A-BCDB4B9319D4}"/>
    <cellStyle name="Normal 6 5 3 2 3 2 4" xfId="22681" xr:uid="{9FD8EF5C-1DF1-4ABC-86B0-BC0A24BC7DB0}"/>
    <cellStyle name="Normal 6 5 3 2 3 3" xfId="1292" xr:uid="{00000000-0005-0000-0000-0000D9060000}"/>
    <cellStyle name="Normal 6 5 3 2 3 4" xfId="2976" xr:uid="{00000000-0005-0000-0000-0000B7070000}"/>
    <cellStyle name="Normal 6 5 3 2 3 4 2" xfId="31276" xr:uid="{AC78F16B-C398-421C-B6DA-60754B2F6068}"/>
    <cellStyle name="Normal 6 5 3 2 3 5" xfId="2135" xr:uid="{00000000-0005-0000-0000-0000D4020000}"/>
    <cellStyle name="Normal 6 5 3 2 3 5 2" xfId="4647" xr:uid="{6EE5CD5D-2630-46DB-98C1-E0A91C088B26}"/>
    <cellStyle name="Normal 6 5 3 2 3 5 3" xfId="30216" xr:uid="{ADF6D548-1F3A-459F-A750-74CD99FDEE9A}"/>
    <cellStyle name="Normal 6 5 3 2 3 5 3 2" xfId="31360" xr:uid="{B71D2F94-18B1-4748-AC7B-9E99EEE3BBE2}"/>
    <cellStyle name="Normal 6 5 3 2 3 5 4" xfId="31556" xr:uid="{F49B284C-4158-45C7-A289-51B9D8DE13A3}"/>
    <cellStyle name="Normal 6 5 3 2 3 6" xfId="4041" xr:uid="{8B315A9F-8391-474D-B4C0-405EE4404F8E}"/>
    <cellStyle name="Normal 6 5 3 2 3 6 2" xfId="4712" xr:uid="{B2D6BDD1-5721-402C-A1EB-DE58BA876C84}"/>
    <cellStyle name="Normal 6 5 3 2 3 6 3" xfId="30333" xr:uid="{BB68FD68-7256-47F7-953D-2BBE26864CDA}"/>
    <cellStyle name="Normal 6 5 3 2 3 6 3 2" xfId="31475" xr:uid="{8C01FEE2-79B9-4A0F-A784-4FD92A5B6B0B}"/>
    <cellStyle name="Normal 6 5 3 2 3 6 4" xfId="31673" xr:uid="{EBE5DAA1-C59B-46EC-A8F2-1CE773456805}"/>
    <cellStyle name="Normal 6 5 3 2 3 7" xfId="30152" xr:uid="{49112585-27FD-43F2-BF44-AC831E47158C}"/>
    <cellStyle name="Normal 6 5 3 2 3 7 2" xfId="30521" xr:uid="{97E9803D-6432-444E-A890-68A0602A16F1}"/>
    <cellStyle name="Normal 6 5 3 2 4" xfId="1293" xr:uid="{00000000-0005-0000-0000-0000DA060000}"/>
    <cellStyle name="Normal 6 5 3 2 4 2" xfId="2975" xr:uid="{00000000-0005-0000-0000-0000B8070000}"/>
    <cellStyle name="Normal 6 5 3 2 4 3" xfId="22771" xr:uid="{CD57B1BC-3F34-42E2-9CEF-B7D110F41FF7}"/>
    <cellStyle name="Normal 6 5 3 2 4 3 2" xfId="29617" xr:uid="{9DAA4DA3-BA88-49B7-AE77-A0A630F355B2}"/>
    <cellStyle name="Normal 6 5 3 2 4 3 3" xfId="29609" xr:uid="{8CF9AABB-3F53-411E-BD53-F0F5DD0A33EC}"/>
    <cellStyle name="Normal 6 5 3 2 4 3 3 2" xfId="29649" xr:uid="{40128613-59DC-4F9E-A541-DEA5B2B014E4}"/>
    <cellStyle name="Normal 6 5 3 2 4 3 3 3" xfId="30391" xr:uid="{3896CCD4-4803-40CF-8441-650569527929}"/>
    <cellStyle name="Normal 6 5 3 2 4 3 3 4" xfId="30378" xr:uid="{CBA19119-5BB4-4E00-A950-1BDA2D9F3805}"/>
    <cellStyle name="Normal 6 5 3 2 4 3 3 4 2" xfId="31717" xr:uid="{8630AAF4-9A72-44FF-B5C2-D15011E2D118}"/>
    <cellStyle name="Normal 6 5 3 2 4 3 4" xfId="30365" xr:uid="{ECE487CF-3F45-4A59-B530-7A43F95E48BF}"/>
    <cellStyle name="Normal 6 5 3 2 4 3 4 2" xfId="31704" xr:uid="{08509A36-70E6-4EBD-A46D-BFCD7652D951}"/>
    <cellStyle name="Normal 6 5 3 2 5" xfId="2134" xr:uid="{00000000-0005-0000-0000-0000D2020000}"/>
    <cellStyle name="Normal 6 5 3 2 5 2" xfId="4683" xr:uid="{985E2EB5-9E1E-43AC-B0AB-0DDE28EC2B5C}"/>
    <cellStyle name="Normal 6 5 3 2 5 3" xfId="30215" xr:uid="{D46CE359-6D20-457D-B96B-F51C055BD562}"/>
    <cellStyle name="Normal 6 5 3 2 5 3 2" xfId="31359" xr:uid="{988CB04C-674F-41D1-A07E-95491E04BE7D}"/>
    <cellStyle name="Normal 6 5 3 2 5 4" xfId="31555" xr:uid="{D1D84B56-D950-4446-AE9F-C32773F7F07D}"/>
    <cellStyle name="Normal 6 5 3 2 6" xfId="4040" xr:uid="{8635F82C-04F7-4EC6-B923-CFC4350C7830}"/>
    <cellStyle name="Normal 6 5 3 2 6 2" xfId="4720" xr:uid="{5D5E7BFF-9D34-4E6B-9329-AD7DE75B6822}"/>
    <cellStyle name="Normal 6 5 3 2 6 3" xfId="30332" xr:uid="{32DCCDDE-5942-4CE1-9E1F-32A881D5BAD7}"/>
    <cellStyle name="Normal 6 5 3 2 6 3 2" xfId="31474" xr:uid="{5FA83714-5914-4708-8333-1CC83A3DDB0D}"/>
    <cellStyle name="Normal 6 5 3 2 6 4" xfId="31672" xr:uid="{E9FE8281-905A-4173-80C7-82183386EABC}"/>
    <cellStyle name="Normal 6 5 3 2 7" xfId="30151" xr:uid="{940D94C0-6359-4490-BCCE-8FEBED747550}"/>
    <cellStyle name="Normal 6 5 3 2 7 2" xfId="30520" xr:uid="{AC08ED16-3FFE-4CEE-BEF0-0022C74CD6F4}"/>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0" xr:uid="{00000000-0005-0000-0000-0000E0060000}"/>
    <cellStyle name="Normal 6 5 3 4 2 2 2 2 2" xfId="30070" xr:uid="{CE4D3F89-E104-4E7C-94DC-8DEA8C31FCE9}"/>
    <cellStyle name="Normal 6 5 3 4 2 2 2 3" xfId="3753" xr:uid="{00000000-0005-0000-0000-000041060000}"/>
    <cellStyle name="Normal 6 5 3 4 2 2 2 3 2" xfId="4750" xr:uid="{26BAC224-8031-4231-90D3-310CC68CB6C0}"/>
    <cellStyle name="Normal 6 5 3 4 2 2 2 3 3" xfId="30278" xr:uid="{D5CEC65A-2ADC-4D45-B3B7-ADDDF3F54B9C}"/>
    <cellStyle name="Normal 6 5 3 4 2 2 2 3 3 2" xfId="31421" xr:uid="{F627CE79-B180-42C5-A491-6351F4C67CBE}"/>
    <cellStyle name="Normal 6 5 3 4 2 2 2 3 4" xfId="31618" xr:uid="{BB2108BE-1192-4E13-B6B9-9D2AB265B6C3}"/>
    <cellStyle name="Normal 6 5 3 4 2 2 2 4" xfId="25649" xr:uid="{027883EB-AA0E-41FF-81FB-F1BBC81CE7B2}"/>
    <cellStyle name="Normal 6 5 3 4 2 2 3" xfId="2021" xr:uid="{00000000-0005-0000-0000-0000E1060000}"/>
    <cellStyle name="Normal 6 5 3 4 2 2 4" xfId="23688" xr:uid="{CA3DAEF0-6343-4558-A238-4D98377C6D1B}"/>
    <cellStyle name="Normal 6 5 3 4 2 3" xfId="1299" xr:uid="{00000000-0005-0000-0000-0000E2060000}"/>
    <cellStyle name="Normal 6 5 3 4 2 3 2" xfId="1300" xr:uid="{00000000-0005-0000-0000-0000E3060000}"/>
    <cellStyle name="Normal 6 5 3 4 2 3 2 2" xfId="24929" xr:uid="{E909B7A4-5CBD-4AAC-BDAA-0C01073A2252}"/>
    <cellStyle name="Normal 6 5 3 4 2 3 2 3" xfId="24546" xr:uid="{FAAE128B-02E0-4F7E-969B-D2ECFB9E58C6}"/>
    <cellStyle name="Normal 6 5 3 4 2 3 3" xfId="1301" xr:uid="{00000000-0005-0000-0000-0000E4060000}"/>
    <cellStyle name="Normal 6 5 3 4 2 3 3 2" xfId="23110" xr:uid="{5C06B36C-8B41-47F4-8669-E1A3D37189EF}"/>
    <cellStyle name="Normal 6 5 3 4 2 3 3 3" xfId="24192" xr:uid="{E0A3CB2B-323E-45C9-B368-4BFDAA379657}"/>
    <cellStyle name="Normal 6 5 3 4 2 3 4" xfId="2137" xr:uid="{00000000-0005-0000-0000-0000DA020000}"/>
    <cellStyle name="Normal 6 5 3 4 2 3 4 2" xfId="4791" xr:uid="{654C328A-1FF9-4AC4-BD39-89BAD01AAAF1}"/>
    <cellStyle name="Normal 6 5 3 4 2 3 4 3" xfId="30218" xr:uid="{315EE6F0-4A4B-4614-90D5-5242C6E49BBC}"/>
    <cellStyle name="Normal 6 5 3 4 2 3 4 3 2" xfId="31362" xr:uid="{946949EA-0176-4BCD-B99E-F7D135D21458}"/>
    <cellStyle name="Normal 6 5 3 4 2 3 4 4" xfId="31558" xr:uid="{F5FB7FA9-7FF9-4592-9A76-78A07223589D}"/>
    <cellStyle name="Normal 6 5 3 4 2 3 5" xfId="25818" xr:uid="{146A0A89-FA15-4673-83D1-1BD48BA23B4F}"/>
    <cellStyle name="Normal 6 5 3 4 2 3 6" xfId="30541" xr:uid="{1E4E56E2-FCF3-4C9E-A5C1-C675C3F1A005}"/>
    <cellStyle name="Normal 6 5 3 4 2 4" xfId="24938" xr:uid="{FD27707B-D4A4-422F-BC64-0031AA3E4D05}"/>
    <cellStyle name="Normal 6 5 3 4 3" xfId="1302" xr:uid="{00000000-0005-0000-0000-0000E5060000}"/>
    <cellStyle name="Normal 6 5 3 4 4" xfId="2977" xr:uid="{00000000-0005-0000-0000-0000C0070000}"/>
    <cellStyle name="Normal 6 5 3 4 4 2" xfId="31294" xr:uid="{AB74C274-9F21-4F33-97DC-03C78C47142A}"/>
    <cellStyle name="Normal 6 5 3 4 5" xfId="2136" xr:uid="{00000000-0005-0000-0000-0000D7020000}"/>
    <cellStyle name="Normal 6 5 3 4 5 2" xfId="4667" xr:uid="{D2333BB9-76BA-48B1-B619-1F9C6401FD25}"/>
    <cellStyle name="Normal 6 5 3 4 5 3" xfId="30217" xr:uid="{62554BF8-65F6-4FEE-9102-1517F5320031}"/>
    <cellStyle name="Normal 6 5 3 4 5 3 2" xfId="31361" xr:uid="{8411E2B0-CE72-4FAF-B1B5-E2FDF3AB6116}"/>
    <cellStyle name="Normal 6 5 3 4 5 4" xfId="31557" xr:uid="{613255CF-C246-4231-95AD-15A9EA1A28E1}"/>
    <cellStyle name="Normal 6 5 3 4 6" xfId="4042" xr:uid="{13FADCA8-36DC-469D-8F55-211BB24FA64B}"/>
    <cellStyle name="Normal 6 5 3 4 6 2" xfId="4754" xr:uid="{ABAADEE5-6BDD-4DDF-988F-045E065F16C3}"/>
    <cellStyle name="Normal 6 5 3 4 6 3" xfId="30334" xr:uid="{C370706B-D050-44A6-8DBC-4B79D80786ED}"/>
    <cellStyle name="Normal 6 5 3 4 6 3 2" xfId="31476" xr:uid="{A2072E34-E841-4339-9FD5-C6D6C717F7C6}"/>
    <cellStyle name="Normal 6 5 3 4 6 4" xfId="31674" xr:uid="{A7B8BC6B-0D84-401C-BCE1-1C3CE034DBAA}"/>
    <cellStyle name="Normal 6 5 3 4 7" xfId="30153" xr:uid="{B6B1B1A2-B731-440F-A283-79585C0A73B2}"/>
    <cellStyle name="Normal 6 5 3 4 7 2" xfId="30522" xr:uid="{8E1F6B5E-F917-4E06-A35E-B3F4B762C63D}"/>
    <cellStyle name="Normal 6 5 3 5" xfId="1303" xr:uid="{00000000-0005-0000-0000-0000E6060000}"/>
    <cellStyle name="Normal 6 5 3 5 2" xfId="1304" xr:uid="{00000000-0005-0000-0000-0000E7060000}"/>
    <cellStyle name="Normal 6 5 3 5 3" xfId="3754" xr:uid="{00000000-0005-0000-0000-000048060000}"/>
    <cellStyle name="Normal 6 5 3 5 3 2" xfId="4729" xr:uid="{AA82DB5A-447D-4511-8EB9-24556BA2CB0E}"/>
    <cellStyle name="Normal 6 5 3 5 3 2 2" xfId="27330" xr:uid="{B4F852AE-EC89-4A98-8D9A-9E80570804CD}"/>
    <cellStyle name="Normal 6 5 3 5 3 3" xfId="23852" xr:uid="{67DDA71D-7964-413D-BDC5-5EE7AA0D2113}"/>
    <cellStyle name="Normal 6 5 3 5 3 4" xfId="30279" xr:uid="{0F482ABE-F9DD-4AE1-B958-7F9AACCE1E1C}"/>
    <cellStyle name="Normal 6 5 3 5 3 4 2" xfId="31422" xr:uid="{8090AB6F-2CAE-48D4-BCB0-D8D0AD244004}"/>
    <cellStyle name="Normal 6 5 3 5 3 5" xfId="31619" xr:uid="{F37F9835-CED0-41DF-BE2E-CCAD9E7DE39B}"/>
    <cellStyle name="Normal 6 5 3 5 4" xfId="23273"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2" xr:uid="{42C34BA9-5B93-4F83-838A-E71B19AEACFC}"/>
    <cellStyle name="Normal 6 5 4 3 2 2 3" xfId="24337" xr:uid="{1384C54E-DAFE-4C52-84EF-49846655DA71}"/>
    <cellStyle name="Normal 6 5 4 3 2 3" xfId="1310" xr:uid="{00000000-0005-0000-0000-0000ED060000}"/>
    <cellStyle name="Normal 6 5 4 3 2 3 2" xfId="2022" xr:uid="{00000000-0005-0000-0000-0000EE060000}"/>
    <cellStyle name="Normal 6 5 4 3 2 3 3" xfId="3755" xr:uid="{00000000-0005-0000-0000-00004F060000}"/>
    <cellStyle name="Normal 6 5 4 3 2 3 3 2" xfId="4792" xr:uid="{156ECD42-9B10-42E7-81DB-911B21DCE73A}"/>
    <cellStyle name="Normal 6 5 4 3 2 3 3 3" xfId="30280" xr:uid="{44E45A56-0938-496E-848A-9D883B75B8E6}"/>
    <cellStyle name="Normal 6 5 4 3 2 3 3 3 2" xfId="31423" xr:uid="{104720AE-072D-43E6-A876-8E12BB329AC9}"/>
    <cellStyle name="Normal 6 5 4 3 2 3 3 4" xfId="31620" xr:uid="{C63255E8-1A1C-4DD5-BCD8-566984E31045}"/>
    <cellStyle name="Normal 6 5 4 3 2 4" xfId="24663" xr:uid="{C8FD317F-C620-40B3-9E84-C86134062E28}"/>
    <cellStyle name="Normal 6 5 4 3 3" xfId="1311" xr:uid="{00000000-0005-0000-0000-0000EF060000}"/>
    <cellStyle name="Normal 6 5 4 3 4" xfId="2978" xr:uid="{00000000-0005-0000-0000-0000C6070000}"/>
    <cellStyle name="Normal 6 5 4 3 4 2" xfId="31299" xr:uid="{1D63F91C-4880-4AD8-ACE6-3490B3C191AF}"/>
    <cellStyle name="Normal 6 5 4 3 5" xfId="2139" xr:uid="{00000000-0005-0000-0000-0000DE020000}"/>
    <cellStyle name="Normal 6 5 4 3 5 2" xfId="3771" xr:uid="{0DAEABF9-E059-45BB-9EA3-DB8CCF44184B}"/>
    <cellStyle name="Normal 6 5 4 3 5 3" xfId="30220" xr:uid="{45838C83-4A43-4932-BDCE-C8F337A6FF93}"/>
    <cellStyle name="Normal 6 5 4 3 5 3 2" xfId="31364" xr:uid="{1681B1FF-BD73-48EA-B617-B273CD937AF6}"/>
    <cellStyle name="Normal 6 5 4 3 5 4" xfId="31560" xr:uid="{D408C2DC-B73E-44AF-B237-D74B8744DB20}"/>
    <cellStyle name="Normal 6 5 4 3 6" xfId="4044" xr:uid="{3B6C1D61-E8B0-4D32-BD74-479DABBA050E}"/>
    <cellStyle name="Normal 6 5 4 3 6 2" xfId="4742" xr:uid="{AB0FA666-59CA-452D-8185-BFDD339259A5}"/>
    <cellStyle name="Normal 6 5 4 3 6 3" xfId="30336" xr:uid="{A0F6DACF-5765-4B5B-B0D5-474B058864BF}"/>
    <cellStyle name="Normal 6 5 4 3 6 3 2" xfId="31478" xr:uid="{399043F7-6F4A-4A3E-9634-085F7EF1332F}"/>
    <cellStyle name="Normal 6 5 4 3 6 4" xfId="31676" xr:uid="{0C618089-00EB-4E10-B4F7-F237E3E30D1F}"/>
    <cellStyle name="Normal 6 5 4 3 7" xfId="30155" xr:uid="{E689BF94-8089-4EDB-8A90-EC9DD05FAEB6}"/>
    <cellStyle name="Normal 6 5 4 3 7 2" xfId="30524" xr:uid="{EFBA4820-C840-4148-BF88-6BDF2F0347D9}"/>
    <cellStyle name="Normal 6 5 4 4" xfId="1312" xr:uid="{00000000-0005-0000-0000-0000F0060000}"/>
    <cellStyle name="Normal 6 5 4 4 2" xfId="2023" xr:uid="{00000000-0005-0000-0000-0000F1060000}"/>
    <cellStyle name="Normal 6 5 4 4 3" xfId="3756" xr:uid="{00000000-0005-0000-0000-000052060000}"/>
    <cellStyle name="Normal 6 5 4 4 3 2" xfId="4802" xr:uid="{7A47A254-C6AA-423D-9FA2-08282F4CE5E0}"/>
    <cellStyle name="Normal 6 5 4 4 3 3" xfId="30281" xr:uid="{0B00FD0E-6729-4916-9762-F885F79C9AA2}"/>
    <cellStyle name="Normal 6 5 4 4 3 3 2" xfId="31424" xr:uid="{06166BF6-49AB-4FD9-B6C9-466EFABFB73C}"/>
    <cellStyle name="Normal 6 5 4 4 3 4" xfId="31621" xr:uid="{F51A84E7-859C-4016-A24B-CC6BB58A5781}"/>
    <cellStyle name="Normal 6 5 4 5" xfId="2138" xr:uid="{00000000-0005-0000-0000-0000DC020000}"/>
    <cellStyle name="Normal 6 5 4 5 2" xfId="4627" xr:uid="{F656D414-B9FB-4E57-A874-02EABF4164A9}"/>
    <cellStyle name="Normal 6 5 4 5 3" xfId="30219" xr:uid="{CC65D777-7FA0-471D-A07E-954A4411B4C7}"/>
    <cellStyle name="Normal 6 5 4 5 3 2" xfId="31363" xr:uid="{73E9ABE8-24A6-412C-9014-B32C406F5254}"/>
    <cellStyle name="Normal 6 5 4 5 4" xfId="31559" xr:uid="{6EB7D5EF-0E62-4B3E-BC7A-4EBD9D7356D9}"/>
    <cellStyle name="Normal 6 5 4 6" xfId="4043" xr:uid="{275714B7-5104-4FAB-9E0E-B1CADB04BD20}"/>
    <cellStyle name="Normal 6 5 4 6 2" xfId="4757" xr:uid="{66B4AC42-B19A-46C7-BB60-AA3BF5A56B35}"/>
    <cellStyle name="Normal 6 5 4 6 3" xfId="30335" xr:uid="{0B89003E-3F94-4F85-8781-8734CDF2F216}"/>
    <cellStyle name="Normal 6 5 4 6 3 2" xfId="31477" xr:uid="{28AE4F89-814E-43D6-B004-239043802B5A}"/>
    <cellStyle name="Normal 6 5 4 6 4" xfId="31675" xr:uid="{C9E8D383-49F9-4B00-9D73-DB9D2C0D47B7}"/>
    <cellStyle name="Normal 6 5 4 7" xfId="30154" xr:uid="{2552D7E3-E9B3-4241-AB50-FAF890DD8E42}"/>
    <cellStyle name="Normal 6 5 4 7 2" xfId="30523" xr:uid="{4C0D5AE6-EFC9-4BFA-B323-123CB782B2A7}"/>
    <cellStyle name="Normal 6 5 5" xfId="2070" xr:uid="{00000000-0005-0000-0000-0000CF020000}"/>
    <cellStyle name="Normal 6 5 5 2" xfId="4761" xr:uid="{58B42343-3889-4193-AB92-064DC779A64F}"/>
    <cellStyle name="Normal 6 5 5 3" xfId="30170" xr:uid="{1B9038EE-4F4C-4744-8861-25102551DC54}"/>
    <cellStyle name="Normal 6 5 5 3 2" xfId="30525" xr:uid="{438B0090-C4E0-4040-B6B8-2ED195399BE5}"/>
    <cellStyle name="Normal 6 5 5 4" xfId="31510" xr:uid="{22A88986-2C4B-4B97-B1CE-8329EB5EAAF9}"/>
    <cellStyle name="Normal 6 5 6" xfId="30114" xr:uid="{8D7A58C9-2680-41F9-B10A-5FB6EB00FD95}"/>
    <cellStyle name="Normal 6 5 6 2" xfId="30475" xr:uid="{6AC3E222-93E2-4ED5-A04F-8AD2183A95F8}"/>
    <cellStyle name="Normal 6 6" xfId="1313" xr:uid="{00000000-0005-0000-0000-0000F2060000}"/>
    <cellStyle name="Normal 6 6 10" xfId="30156" xr:uid="{52A1F13F-0078-432B-BBAA-5F6768E9F38E}"/>
    <cellStyle name="Normal 6 6 10 2" xfId="31503" xr:uid="{05AC218F-FBCD-4605-9DE7-01587C8CA6CF}"/>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49" xr:uid="{FF7B7CA6-5BAD-4B3B-BFA9-B67F9521BFD9}"/>
    <cellStyle name="Normal 6 6 3 3 2 3" xfId="23761" xr:uid="{C401F704-A611-42D7-8DE8-0593ABE99CAF}"/>
    <cellStyle name="Normal 6 6 3 3 3" xfId="1319" xr:uid="{00000000-0005-0000-0000-0000F8060000}"/>
    <cellStyle name="Normal 6 6 3 3 4" xfId="2141" xr:uid="{00000000-0005-0000-0000-0000E4020000}"/>
    <cellStyle name="Normal 6 6 3 3 4 2" xfId="4746" xr:uid="{DCE992B0-96C0-4517-B80E-99DBA26EC200}"/>
    <cellStyle name="Normal 6 6 3 3 4 3" xfId="25600" xr:uid="{C235D33F-C474-40C8-AD55-EC553E1D42A9}"/>
    <cellStyle name="Normal 6 6 3 3 4 4" xfId="30222" xr:uid="{1E0F7A3C-2BD1-4F71-A059-2E52E4FFE1B1}"/>
    <cellStyle name="Normal 6 6 3 3 4 4 2" xfId="31366" xr:uid="{0CD2B232-A623-46D5-BE56-9B0330ABDEE6}"/>
    <cellStyle name="Normal 6 6 3 3 4 5" xfId="31562" xr:uid="{644EB2C4-45E6-4172-BD45-78B17057F6A4}"/>
    <cellStyle name="Normal 6 6 3 3 5" xfId="30462" xr:uid="{904D57A7-5920-484C-BF65-E06F982671D6}"/>
    <cellStyle name="Normal 6 6 3 3 6" xfId="30542" xr:uid="{45581F97-261A-4B5F-B6BF-52BB811941F9}"/>
    <cellStyle name="Normal 6 6 3 4" xfId="1320" xr:uid="{00000000-0005-0000-0000-0000F9060000}"/>
    <cellStyle name="Normal 6 6 3 4 2" xfId="1321" xr:uid="{00000000-0005-0000-0000-0000FA060000}"/>
    <cellStyle name="Normal 6 6 3 4 3" xfId="3757" xr:uid="{00000000-0005-0000-0000-00005A060000}"/>
    <cellStyle name="Normal 6 6 3 4 3 2" xfId="4740" xr:uid="{CCE72AF1-1693-42F5-A9FF-B4A64FA2FDC4}"/>
    <cellStyle name="Normal 6 6 3 4 3 3" xfId="30282" xr:uid="{43EAA275-4ABE-462B-9447-B627D0C084F1}"/>
    <cellStyle name="Normal 6 6 3 4 3 3 2" xfId="31425" xr:uid="{93AAD6B1-80BF-4EEF-8D5D-CD727227AB72}"/>
    <cellStyle name="Normal 6 6 3 4 3 4" xfId="31622" xr:uid="{DD574392-F768-47A5-8B02-6EED73AC3250}"/>
    <cellStyle name="Normal 6 6 4" xfId="1322" xr:uid="{00000000-0005-0000-0000-0000FB060000}"/>
    <cellStyle name="Normal 6 6 4 2" xfId="1323" xr:uid="{00000000-0005-0000-0000-0000FC060000}"/>
    <cellStyle name="Normal 6 6 4 2 2" xfId="1324" xr:uid="{00000000-0005-0000-0000-0000FD060000}"/>
    <cellStyle name="Normal 6 6 4 2 2 2" xfId="24413" xr:uid="{7F9A15D0-EF01-4699-9491-9EC3553B5AF8}"/>
    <cellStyle name="Normal 6 6 4 2 2 3" xfId="25240" xr:uid="{0B833901-0D74-483C-8682-00DEB559717D}"/>
    <cellStyle name="Normal 6 6 4 2 3" xfId="1325" xr:uid="{00000000-0005-0000-0000-0000FE060000}"/>
    <cellStyle name="Normal 6 6 4 2 3 2" xfId="2024" xr:uid="{00000000-0005-0000-0000-0000FF060000}"/>
    <cellStyle name="Normal 6 6 4 2 3 3" xfId="3758" xr:uid="{00000000-0005-0000-0000-00005F060000}"/>
    <cellStyle name="Normal 6 6 4 2 3 3 2" xfId="4809" xr:uid="{D4480518-64CC-4BAE-AD63-DB0C87A603E7}"/>
    <cellStyle name="Normal 6 6 4 2 3 3 3" xfId="30283" xr:uid="{A757C1CC-289F-47DA-B927-DF3F89752397}"/>
    <cellStyle name="Normal 6 6 4 2 3 3 3 2" xfId="31426" xr:uid="{E50733EF-7DA7-4CC6-8EE1-0A08A8F17A48}"/>
    <cellStyle name="Normal 6 6 4 2 3 3 4" xfId="31623" xr:uid="{116C31C3-ADCC-4EDA-827C-4B657CD536F0}"/>
    <cellStyle name="Normal 6 6 4 2 4" xfId="24611" xr:uid="{0E019910-37DE-43E1-BDD5-941731A48A83}"/>
    <cellStyle name="Normal 6 6 4 3" xfId="1326" xr:uid="{00000000-0005-0000-0000-000000070000}"/>
    <cellStyle name="Normal 6 6 4 4" xfId="2979" xr:uid="{00000000-0005-0000-0000-0000D1070000}"/>
    <cellStyle name="Normal 6 6 4 4 2" xfId="31285" xr:uid="{19635C23-0322-4BD8-97B1-5DC1FA748C5B}"/>
    <cellStyle name="Normal 6 6 4 5" xfId="2142" xr:uid="{00000000-0005-0000-0000-0000E6020000}"/>
    <cellStyle name="Normal 6 6 4 5 2" xfId="4635" xr:uid="{BD1045AF-7E49-48EA-AF41-B1E7071CB221}"/>
    <cellStyle name="Normal 6 6 4 5 3" xfId="30223" xr:uid="{6D024BB1-BCE9-45B1-B4E9-3324C92FA7CE}"/>
    <cellStyle name="Normal 6 6 4 5 3 2" xfId="31367" xr:uid="{A3F6340C-D451-475A-A982-207B891A2261}"/>
    <cellStyle name="Normal 6 6 4 5 4" xfId="31563" xr:uid="{E815B1D5-FDA4-48C8-A684-C03B7EE3E407}"/>
    <cellStyle name="Normal 6 6 4 6" xfId="4046" xr:uid="{7E3C1600-D01B-4C17-A3C8-5A48EC2345CF}"/>
    <cellStyle name="Normal 6 6 4 6 2" xfId="4714" xr:uid="{68449821-113B-44E2-90F0-E71E4937E5CF}"/>
    <cellStyle name="Normal 6 6 4 6 3" xfId="30338" xr:uid="{4FEA25DB-3C81-4F82-B8DE-5FCA09BE2E0B}"/>
    <cellStyle name="Normal 6 6 4 6 3 2" xfId="31480" xr:uid="{1305EA02-9F5C-4ACE-9E7C-1E5681505D17}"/>
    <cellStyle name="Normal 6 6 4 6 4" xfId="31678" xr:uid="{6C3874CC-609C-48F8-B7E4-A3BC65EC6DA6}"/>
    <cellStyle name="Normal 6 6 4 7" xfId="30157" xr:uid="{5E7B4808-922D-4165-8936-0598A0A6DAFF}"/>
    <cellStyle name="Normal 6 6 4 7 2" xfId="30526" xr:uid="{D1390093-1061-4654-B29D-280509906CE5}"/>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6" xr:uid="{E7DC806F-0CF2-49E3-9BF1-8EFF6AC3C9C6}"/>
    <cellStyle name="Normal 6 6 6 3 2 2" xfId="4785" xr:uid="{7B28557E-58D5-4C46-AD75-D9193304C79B}"/>
    <cellStyle name="Normal 6 6 6 3 2 3" xfId="30349" xr:uid="{3218E97D-CD8C-4646-865A-D9FE354D3366}"/>
    <cellStyle name="Normal 6 6 6 3 2 3 2" xfId="31489" xr:uid="{3CAE3964-BC01-4657-A282-A605E568255D}"/>
    <cellStyle name="Normal 6 6 6 3 2 4" xfId="31689" xr:uid="{678B2E18-3999-4540-B1B8-C66D5ECF9D30}"/>
    <cellStyle name="Normal 6 6 6 3 3" xfId="25363" xr:uid="{25F2D5BA-2D6F-4E91-8FBB-4B9D252657D9}"/>
    <cellStyle name="Normal 6 6 6 4" xfId="2152" xr:uid="{00000000-0005-0000-0000-0000E9020000}"/>
    <cellStyle name="Normal 6 6 6 4 2" xfId="4690" xr:uid="{114F1330-7415-461B-B792-61BE07D55AC7}"/>
    <cellStyle name="Normal 6 6 6 4 3" xfId="30233" xr:uid="{F58AE918-38CD-4E0E-A2D9-09149BED6B00}"/>
    <cellStyle name="Normal 6 6 6 4 3 2" xfId="31377" xr:uid="{4B856CE8-FBE5-40B9-9BC7-A62E57FFCD5D}"/>
    <cellStyle name="Normal 6 6 6 4 4" xfId="31573" xr:uid="{4C1B4E78-3692-4AD9-812B-F104F8C9273E}"/>
    <cellStyle name="Normal 6 6 6 5" xfId="4095" xr:uid="{E42903F7-CF43-4BB8-AC03-F1EB46C1FC19}"/>
    <cellStyle name="Normal 6 6 6 5 2" xfId="4766" xr:uid="{2CC1BF88-5B5D-4701-8916-7B15CC9D2D01}"/>
    <cellStyle name="Normal 6 6 6 5 3" xfId="30347" xr:uid="{98CCC825-4A1A-42E6-B1AA-0E2C69D86523}"/>
    <cellStyle name="Normal 6 6 6 5 3 2" xfId="30468" xr:uid="{4FBD431D-8DEA-4803-A24A-7EA12E3C3A28}"/>
    <cellStyle name="Normal 6 6 6 5 4" xfId="31687" xr:uid="{C49B3C7B-D919-4712-AAA7-9D97D397881B}"/>
    <cellStyle name="Normal 6 6 6 6" xfId="25713" xr:uid="{CE44424C-FDE2-4274-9AAC-2B2782EEB566}"/>
    <cellStyle name="Normal 6 6 6 6 2" xfId="26402" xr:uid="{DEBDC983-AB32-4C69-A2AF-B29A4C97979C}"/>
    <cellStyle name="Normal 6 6 6 6 3" xfId="31162" xr:uid="{BD47C53A-D048-4DE0-B9CB-CDDE1C18DABC}"/>
    <cellStyle name="Normal 6 6 7" xfId="1331" xr:uid="{00000000-0005-0000-0000-000005070000}"/>
    <cellStyle name="Normal 6 6 7 2" xfId="1332" xr:uid="{00000000-0005-0000-0000-000006070000}"/>
    <cellStyle name="Normal 6 6 7 3" xfId="3759" xr:uid="{00000000-0005-0000-0000-000066060000}"/>
    <cellStyle name="Normal 6 6 7 3 2" xfId="4797" xr:uid="{7A2B7AA4-4D8E-47BA-B48E-48FE92EFB13B}"/>
    <cellStyle name="Normal 6 6 7 3 3" xfId="30284" xr:uid="{2C0FF210-3F32-4667-BC76-A197BDA7207F}"/>
    <cellStyle name="Normal 6 6 7 3 3 2" xfId="31427" xr:uid="{AD38E9A4-55DA-497D-9BB3-C9C7088878B7}"/>
    <cellStyle name="Normal 6 6 7 3 4" xfId="31624" xr:uid="{42646DD9-025F-4705-9E62-4F3B5975772E}"/>
    <cellStyle name="Normal 6 6 8" xfId="2140" xr:uid="{00000000-0005-0000-0000-0000E0020000}"/>
    <cellStyle name="Normal 6 6 8 2" xfId="4773" xr:uid="{C961BEA7-4CED-4BA6-BDFD-A714A0F418E5}"/>
    <cellStyle name="Normal 6 6 8 3" xfId="30221" xr:uid="{37158C93-C128-47BC-9E38-D6AD1178AECA}"/>
    <cellStyle name="Normal 6 6 8 3 2" xfId="31365" xr:uid="{872114F9-D194-46EE-A5D9-EE1B0BAD18D4}"/>
    <cellStyle name="Normal 6 6 8 4" xfId="31561" xr:uid="{3F39477A-ED45-441A-A75D-B419A820AC75}"/>
    <cellStyle name="Normal 6 6 9" xfId="4045" xr:uid="{A50BAD3F-B140-4A20-83B4-791B93C5BDD0}"/>
    <cellStyle name="Normal 6 6 9 2" xfId="4822" xr:uid="{7CDE7D59-F383-4AF9-8CAA-D8B18AFC360A}"/>
    <cellStyle name="Normal 6 6 9 3" xfId="30337" xr:uid="{3A6A9E50-0BA5-4941-9213-B78E13DA814B}"/>
    <cellStyle name="Normal 6 6 9 3 2" xfId="31479" xr:uid="{6013DB08-71B5-4C90-970E-D19F82C70232}"/>
    <cellStyle name="Normal 6 6 9 4" xfId="31677" xr:uid="{53DDC73E-BA27-4E23-88D4-7A4DBD3D816F}"/>
    <cellStyle name="Normal 6 7" xfId="29574" xr:uid="{949E648E-1627-4304-B1D4-9DF911CA9729}"/>
    <cellStyle name="Normal 6 7 2" xfId="29631" xr:uid="{0E90CD01-BDD5-4813-BF65-92255AD7581D}"/>
    <cellStyle name="Normal 6 7 2 2" xfId="31250" xr:uid="{93E5B342-B8B5-4605-BBB7-D65BB0DA361E}"/>
    <cellStyle name="Normal 6 7 2 3" xfId="30418" xr:uid="{12179D78-6B54-4E06-83B0-9939D6079D0B}"/>
    <cellStyle name="Normal 6 7 3" xfId="29610" xr:uid="{7AF28517-C91E-49FA-99C2-5F623D4C0532}"/>
    <cellStyle name="Normal 6 7 3 2" xfId="29650" xr:uid="{53DFD4C6-C645-4A38-ACB5-6A77D465B439}"/>
    <cellStyle name="Normal 6 7 3 3" xfId="30392" xr:uid="{A5E5D95B-DDD1-4A2C-BD44-CABFE47ABDB3}"/>
    <cellStyle name="Normal 6 7 3 4" xfId="30379" xr:uid="{5155BC23-F086-4F1A-906F-131E56510975}"/>
    <cellStyle name="Normal 6 7 3 4 2" xfId="31718" xr:uid="{2BC8B870-CC42-4F6F-B727-0ADF1FB26729}"/>
    <cellStyle name="Normal 6 7 4" xfId="29639" xr:uid="{BF5B92AD-058E-4424-9669-B083BD07B8A2}"/>
    <cellStyle name="Normal 6 7 5" xfId="30366" xr:uid="{F68FEA24-123A-403F-96BE-EBB35A98CD3A}"/>
    <cellStyle name="Normal 6 7 5 2" xfId="31244" xr:uid="{E6CAD0FF-2279-4F48-A47B-5AABE6331490}"/>
    <cellStyle name="Normal 6 7 5 3" xfId="31705" xr:uid="{5A1A3DA2-D180-456E-AB85-E966B8A9EF63}"/>
    <cellStyle name="Normal 6 8" xfId="31496" xr:uid="{87BFBF72-39C8-449B-BCD7-58E40C532503}"/>
    <cellStyle name="Normal 7" xfId="1333" xr:uid="{00000000-0005-0000-0000-000007070000}"/>
    <cellStyle name="Normal 7 10" xfId="1334" xr:uid="{00000000-0005-0000-0000-000008070000}"/>
    <cellStyle name="Normal 7 10 10" xfId="9966" xr:uid="{359EDB8F-CE3F-4AAB-BA56-64B93A8BE2F6}"/>
    <cellStyle name="Normal 7 10 10 2" xfId="20346" xr:uid="{A0EBA2BB-938B-403C-AE99-D606E1476D6E}"/>
    <cellStyle name="Normal 7 10 11" xfId="24756" xr:uid="{DCAAA4C2-9861-49AD-92EC-882F2EE993BF}"/>
    <cellStyle name="Normal 7 10 12" xfId="12621" xr:uid="{9C120931-6A9C-4D9E-867D-D45C3FFA9BE0}"/>
    <cellStyle name="Normal 7 10 2" xfId="1335" xr:uid="{00000000-0005-0000-0000-000009070000}"/>
    <cellStyle name="Normal 7 10 2 2" xfId="1336" xr:uid="{00000000-0005-0000-0000-00000A070000}"/>
    <cellStyle name="Normal 7 10 2 2 2" xfId="5385" xr:uid="{A4B9A53A-3A43-4F3E-97AF-AF5E34941C4F}"/>
    <cellStyle name="Normal 7 10 2 2 2 2" xfId="23997" xr:uid="{5EF00CC8-C1B7-452B-B020-E7942E28CFBA}"/>
    <cellStyle name="Normal 7 10 2 2 2 3" xfId="26135" xr:uid="{DA00C987-569E-4341-827D-79B457BCFD94}"/>
    <cellStyle name="Normal 7 10 2 2 2 4" xfId="14682" xr:uid="{AF8FDFBD-6E65-4DA8-8B0E-B3F6654E15C5}"/>
    <cellStyle name="Normal 7 10 2 2 3" xfId="7135" xr:uid="{1F695DB0-07BF-463B-8722-C8FD9DE9EB6F}"/>
    <cellStyle name="Normal 7 10 2 2 3 2" xfId="27650" xr:uid="{8920B3EA-FA12-4A67-8439-E48C80F70C78}"/>
    <cellStyle name="Normal 7 10 2 2 3 3" xfId="26463" xr:uid="{E77B95E4-620B-4F7D-AC90-1902E601BB1F}"/>
    <cellStyle name="Normal 7 10 2 2 3 4" xfId="17515" xr:uid="{F420B961-5D2F-4632-BE6A-9C566417EBFD}"/>
    <cellStyle name="Normal 7 10 2 2 4" xfId="9968" xr:uid="{5F7FA390-95AA-49B3-AFEE-72F4C6921564}"/>
    <cellStyle name="Normal 7 10 2 2 4 2" xfId="29443" xr:uid="{9F168CC0-FBA2-4457-95B5-94D8723EC7E6}"/>
    <cellStyle name="Normal 7 10 2 2 4 3" xfId="20348" xr:uid="{20AEA8B9-C71C-492C-B138-253E81DD2236}"/>
    <cellStyle name="Normal 7 10 2 2 5" xfId="23412" xr:uid="{8A0A8ABF-D98B-4B79-A80A-A3B39774D71E}"/>
    <cellStyle name="Normal 7 10 2 2 6" xfId="13992" xr:uid="{6D8B82FA-0E6C-4705-9C7C-2244EF70DF8B}"/>
    <cellStyle name="Normal 7 10 2 3" xfId="2814" xr:uid="{00000000-0005-0000-0000-0000DA070000}"/>
    <cellStyle name="Normal 7 10 2 3 2" xfId="6030" xr:uid="{E04C8CEC-3F9D-4245-AA24-EF8271A18E37}"/>
    <cellStyle name="Normal 7 10 2 3 2 2" xfId="27610" xr:uid="{47AA8E0E-5398-489F-9C7E-069702AF5635}"/>
    <cellStyle name="Normal 7 10 2 3 2 3" xfId="15484" xr:uid="{7ED1D0C9-1B01-46B9-9DAD-C57BBC4FCD35}"/>
    <cellStyle name="Normal 7 10 2 3 3" xfId="7937" xr:uid="{1FEF77F3-0BD1-4C29-8FBA-6684FC4B16E9}"/>
    <cellStyle name="Normal 7 10 2 3 3 2" xfId="18317" xr:uid="{55CD75F5-A303-475B-ADFC-8BC97820FAA9}"/>
    <cellStyle name="Normal 7 10 2 3 4" xfId="10770" xr:uid="{AF006C00-1996-4209-87E4-9E26DBCAE9E4}"/>
    <cellStyle name="Normal 7 10 2 3 4 2" xfId="21150" xr:uid="{A4287C7A-E3EA-47F2-9467-86089E66D99F}"/>
    <cellStyle name="Normal 7 10 2 3 5" xfId="25407" xr:uid="{F96F5F49-5B26-4FCC-A7A2-514258545DFA}"/>
    <cellStyle name="Normal 7 10 2 3 6" xfId="13283" xr:uid="{A7A63833-42D2-46E1-964C-4D829DD7806C}"/>
    <cellStyle name="Normal 7 10 2 4" xfId="4209" xr:uid="{0F502A3E-63E3-4E2E-8374-0554430612A7}"/>
    <cellStyle name="Normal 7 10 2 4 2" xfId="8981" xr:uid="{AB6A1B5F-780F-4A02-8EBF-59D98E232FA1}"/>
    <cellStyle name="Normal 7 10 2 4 2 2" xfId="29062" xr:uid="{BE39E1FE-354A-41F3-A150-7076FFA64329}"/>
    <cellStyle name="Normal 7 10 2 4 2 3" xfId="19361" xr:uid="{76DF4956-5777-4EED-9D8B-AF88C6B58339}"/>
    <cellStyle name="Normal 7 10 2 4 3" xfId="11814" xr:uid="{11388FA3-A7FB-4627-B1A8-85D14666261B}"/>
    <cellStyle name="Normal 7 10 2 4 3 2" xfId="22194" xr:uid="{18DDC2C6-0556-401C-AEC8-9E605AC46C13}"/>
    <cellStyle name="Normal 7 10 2 4 4" xfId="24511" xr:uid="{1D9F726A-6BCE-4942-A09A-7B22BDAD81ED}"/>
    <cellStyle name="Normal 7 10 2 4 5" xfId="16528" xr:uid="{76A4361B-AE12-42E6-9D40-C4A92532D484}"/>
    <cellStyle name="Normal 7 10 2 5" xfId="5384" xr:uid="{E5553ABE-3B56-49CC-AFEC-C7BD663E3D93}"/>
    <cellStyle name="Normal 7 10 2 5 2" xfId="27740" xr:uid="{6FB7CD1E-BB98-47A7-866A-C32DB96261CF}"/>
    <cellStyle name="Normal 7 10 2 5 3" xfId="14681" xr:uid="{BFF043C1-DCF2-4466-9280-99DB4D43F2AE}"/>
    <cellStyle name="Normal 7 10 2 6" xfId="7134" xr:uid="{6361ED63-A707-4DFE-9CD2-D4B3AAB26F1C}"/>
    <cellStyle name="Normal 7 10 2 6 2" xfId="17514" xr:uid="{3F86AD79-75C2-4043-9D87-7D65193261D4}"/>
    <cellStyle name="Normal 7 10 2 7" xfId="9967" xr:uid="{E54C6F80-500C-4B60-A673-1AE452898B48}"/>
    <cellStyle name="Normal 7 10 2 7 2" xfId="20347" xr:uid="{51356147-A5F8-47C0-A2EC-BB586B96B995}"/>
    <cellStyle name="Normal 7 10 2 8" xfId="23327" xr:uid="{04908B98-1AF4-44E0-98BC-2FDD3A60EB33}"/>
    <cellStyle name="Normal 7 10 2 9" xfId="12779" xr:uid="{D1BE6283-3FDA-49AA-8341-13787A20BF3F}"/>
    <cellStyle name="Normal 7 10 3" xfId="1337" xr:uid="{00000000-0005-0000-0000-00000B070000}"/>
    <cellStyle name="Normal 7 10 3 2" xfId="4568" xr:uid="{11FCBC09-A35D-4151-A26B-9C6373D21978}"/>
    <cellStyle name="Normal 7 10 3 2 2" xfId="9340" xr:uid="{D9CF7BA1-92E5-4591-9602-33ECCA660599}"/>
    <cellStyle name="Normal 7 10 3 2 2 2" xfId="29314" xr:uid="{9145F611-582B-4B1F-BCE6-D7A1BCD64F24}"/>
    <cellStyle name="Normal 7 10 3 2 2 3" xfId="19720" xr:uid="{BE77D7EB-6259-4ACB-8F57-D12C7AB8F4A3}"/>
    <cellStyle name="Normal 7 10 3 2 3" xfId="12173" xr:uid="{A8FF997D-3A24-4D21-91AF-B7051C583D89}"/>
    <cellStyle name="Normal 7 10 3 2 3 2" xfId="22553" xr:uid="{3C37EBCB-BCA8-4433-9BA6-1FFA34A34C78}"/>
    <cellStyle name="Normal 7 10 3 2 4" xfId="24775" xr:uid="{DA082615-1FF6-43D0-849D-F4B31354C96A}"/>
    <cellStyle name="Normal 7 10 3 2 5" xfId="16887" xr:uid="{B9FDA2A6-F21D-4474-8FE5-A5A79B469669}"/>
    <cellStyle name="Normal 7 10 3 3" xfId="5386" xr:uid="{6608DE53-BD66-4FE6-A7ED-DEEE29BF5B7A}"/>
    <cellStyle name="Normal 7 10 3 3 2" xfId="23457" xr:uid="{AD02EF29-A0BC-4C69-9C51-E0CCE8F7985D}"/>
    <cellStyle name="Normal 7 10 3 3 3" xfId="28176" xr:uid="{5786EC6E-BC84-46CD-9DCF-C5BF731604E8}"/>
    <cellStyle name="Normal 7 10 3 3 4" xfId="14683" xr:uid="{DC83B160-367D-4B98-BCE1-0DC66EBC19B5}"/>
    <cellStyle name="Normal 7 10 3 4" xfId="7136" xr:uid="{37226F6C-8048-4F92-BE47-4D8E2236DF60}"/>
    <cellStyle name="Normal 7 10 3 4 2" xfId="23394" xr:uid="{41637022-843A-442E-8875-D6C6DF8B744A}"/>
    <cellStyle name="Normal 7 10 3 4 3" xfId="26427" xr:uid="{25EC9742-984F-4EBF-B238-BFA9D1E97032}"/>
    <cellStyle name="Normal 7 10 3 4 4" xfId="17516" xr:uid="{190C4A24-CB20-40C2-93A7-61356E2833BD}"/>
    <cellStyle name="Normal 7 10 3 5" xfId="9969" xr:uid="{4210E821-E696-44AC-A9C0-8619178DC8C7}"/>
    <cellStyle name="Normal 7 10 3 5 2" xfId="29444" xr:uid="{80A92848-3D34-423A-8117-F7F695E07DDF}"/>
    <cellStyle name="Normal 7 10 3 5 3" xfId="20349" xr:uid="{40C46509-62EF-4080-9C0C-473775E255EA}"/>
    <cellStyle name="Normal 7 10 3 6" xfId="24566" xr:uid="{2CAF589F-8D02-41D7-B31B-B14902BAD6B1}"/>
    <cellStyle name="Normal 7 10 3 7" xfId="13993" xr:uid="{4BA0991D-B842-41FD-A4E6-6706B5AC3923}"/>
    <cellStyle name="Normal 7 10 4" xfId="1338" xr:uid="{00000000-0005-0000-0000-00000C070000}"/>
    <cellStyle name="Normal 7 10 4 2" xfId="5387" xr:uid="{7F2299F0-9DB4-4D9A-9001-239F73A775C7}"/>
    <cellStyle name="Normal 7 10 4 2 2" xfId="25555" xr:uid="{E5CEE4C4-4715-4AF9-9AA9-3AB12C7D7BF8}"/>
    <cellStyle name="Normal 7 10 4 2 3" xfId="26718" xr:uid="{0518671A-3004-4D51-92EB-14748FE8D4D0}"/>
    <cellStyle name="Normal 7 10 4 2 4" xfId="14684" xr:uid="{55D487BB-2CE0-4823-9C2E-173D990CFA5F}"/>
    <cellStyle name="Normal 7 10 4 3" xfId="7137" xr:uid="{C8001552-B498-40A9-A99C-CEE758884F72}"/>
    <cellStyle name="Normal 7 10 4 3 2" xfId="28478" xr:uid="{E5EEF2C8-A902-4BCF-96B2-5CC315E52353}"/>
    <cellStyle name="Normal 7 10 4 3 3" xfId="17517" xr:uid="{6358BC15-32A6-4BE3-B493-53E3BDD20DAE}"/>
    <cellStyle name="Normal 7 10 4 4" xfId="9970" xr:uid="{323580FE-EEE3-4E8D-80EE-29C6171B7494}"/>
    <cellStyle name="Normal 7 10 4 4 2" xfId="20350" xr:uid="{543851B6-A0ED-47F7-B76F-4F54F2EE5AB8}"/>
    <cellStyle name="Normal 7 10 4 5" xfId="22746" xr:uid="{3749016E-AA7A-4454-A1DA-C500517CF5AF}"/>
    <cellStyle name="Normal 7 10 4 6" xfId="13477" xr:uid="{502BFF64-2BE5-4EE4-B1CD-8F3328BE0C78}"/>
    <cellStyle name="Normal 7 10 5" xfId="2507" xr:uid="{00000000-0005-0000-0000-0000DD070000}"/>
    <cellStyle name="Normal 7 10 5 2" xfId="5787" xr:uid="{F0CC4165-7ADF-41DD-9346-8605F4BE5F3F}"/>
    <cellStyle name="Normal 7 10 5 2 2" xfId="25866" xr:uid="{B61FC58C-C78F-4942-ACE6-ACDE5712BCEF}"/>
    <cellStyle name="Normal 7 10 5 2 3" xfId="15179" xr:uid="{06A66D68-83F9-4B41-B43E-B0BCDBDFA79B}"/>
    <cellStyle name="Normal 7 10 5 3" xfId="7632" xr:uid="{DC12FF0F-A626-4A05-B5C9-CD8DE60BA160}"/>
    <cellStyle name="Normal 7 10 5 3 2" xfId="18012" xr:uid="{5787543C-7E1F-4E36-B71B-5D68C378B636}"/>
    <cellStyle name="Normal 7 10 5 4" xfId="10465" xr:uid="{46DB715C-7B80-44DC-9221-E9A221CBC736}"/>
    <cellStyle name="Normal 7 10 5 4 2" xfId="20845" xr:uid="{EECD5737-11A0-43FC-9A91-FF0D15B9D4B4}"/>
    <cellStyle name="Normal 7 10 5 5" xfId="25102" xr:uid="{4597B0DB-FED5-4E2B-B408-D8ED4E270D5D}"/>
    <cellStyle name="Normal 7 10 5 6" xfId="12895" xr:uid="{CEC3B7B2-46A5-4240-8249-298F51D0FDF8}"/>
    <cellStyle name="Normal 7 10 6" xfId="2387" xr:uid="{00000000-0005-0000-0000-0000D7070000}"/>
    <cellStyle name="Normal 7 10 6 2" xfId="7514" xr:uid="{33EEEEBC-3999-4154-AF49-1DDEC298D42F}"/>
    <cellStyle name="Normal 7 10 6 2 2" xfId="27728" xr:uid="{6E27EFFE-3410-442F-AB71-2298894BF39B}"/>
    <cellStyle name="Normal 7 10 6 2 3" xfId="17894" xr:uid="{166C65E8-4599-47E7-9E14-4A04EC4114C6}"/>
    <cellStyle name="Normal 7 10 6 3" xfId="10347" xr:uid="{7A5E4030-AFE3-4F5F-8ABC-172E1EB362CC}"/>
    <cellStyle name="Normal 7 10 6 3 2" xfId="20727" xr:uid="{84B406C7-CBEC-47CD-9FE7-F652727532BA}"/>
    <cellStyle name="Normal 7 10 6 4" xfId="23002" xr:uid="{451DD849-E7A2-416E-9306-9DD9DD1584EB}"/>
    <cellStyle name="Normal 7 10 6 5" xfId="15061" xr:uid="{5AF3D516-CBE8-4A12-8927-868403AD4680}"/>
    <cellStyle name="Normal 7 10 7" xfId="4047" xr:uid="{6E59AE2C-8E82-494C-B3FD-012447F7B53B}"/>
    <cellStyle name="Normal 7 10 7 2" xfId="8833" xr:uid="{22EDCD99-8D6E-4D4F-A745-3609BA3D8FCE}"/>
    <cellStyle name="Normal 7 10 7 2 2" xfId="19213" xr:uid="{F6B184DA-BF4F-4E31-877F-25BC400D3FB4}"/>
    <cellStyle name="Normal 7 10 7 3" xfId="11666" xr:uid="{40CECD75-8C86-4DBF-85D4-8E4C5D42882A}"/>
    <cellStyle name="Normal 7 10 7 3 2" xfId="22046" xr:uid="{AEEFDBF3-74B8-4DDB-8B03-B040D14A0ADF}"/>
    <cellStyle name="Normal 7 10 7 4" xfId="27428" xr:uid="{2103D2B5-8BCE-41ED-8FCE-241BE7C0470A}"/>
    <cellStyle name="Normal 7 10 7 5" xfId="16380" xr:uid="{1A0EA109-9C61-4286-AECE-80E16F59AB5F}"/>
    <cellStyle name="Normal 7 10 8" xfId="5383" xr:uid="{91C3F893-9AC0-43F1-A489-DF9A5D70CB6F}"/>
    <cellStyle name="Normal 7 10 8 2" xfId="14680" xr:uid="{8DCBDF70-C312-4F7B-9F46-EE95B2AB0865}"/>
    <cellStyle name="Normal 7 10 9" xfId="7133" xr:uid="{15515014-6102-4EEC-8091-16EDB1B419C8}"/>
    <cellStyle name="Normal 7 10 9 2" xfId="17513" xr:uid="{E0F45A6C-1380-40AF-953D-8F8EC9A6BF5E}"/>
    <cellStyle name="Normal 7 11" xfId="1339" xr:uid="{00000000-0005-0000-0000-00000D070000}"/>
    <cellStyle name="Normal 7 11 10" xfId="9971" xr:uid="{22363347-2364-4785-9EB3-D6EE67D8D6F9}"/>
    <cellStyle name="Normal 7 11 10 2" xfId="20351" xr:uid="{D482AEAA-D25E-4AFC-B026-BD68ADA08397}"/>
    <cellStyle name="Normal 7 11 11" xfId="24779" xr:uid="{0D03B689-F3C3-414F-A68D-8351DA2E048C}"/>
    <cellStyle name="Normal 7 11 12" xfId="12622" xr:uid="{EC8688B2-80C3-4313-A060-3151A0DA0DE4}"/>
    <cellStyle name="Normal 7 11 2" xfId="1340" xr:uid="{00000000-0005-0000-0000-00000E070000}"/>
    <cellStyle name="Normal 7 11 2 2" xfId="1341" xr:uid="{00000000-0005-0000-0000-00000F070000}"/>
    <cellStyle name="Normal 7 11 2 2 2" xfId="5390" xr:uid="{8988D664-B5A8-496D-9580-6A16654365BE}"/>
    <cellStyle name="Normal 7 11 2 2 2 2" xfId="23083" xr:uid="{2975A7BF-990C-4EB9-9FE8-09F902CEE05D}"/>
    <cellStyle name="Normal 7 11 2 2 2 3" xfId="28019" xr:uid="{30920CE1-C917-4DEE-BD2A-0A0ADF2E79A0}"/>
    <cellStyle name="Normal 7 11 2 2 2 4" xfId="14687" xr:uid="{671B26F3-3577-4616-B5B5-55038CCCEF22}"/>
    <cellStyle name="Normal 7 11 2 2 3" xfId="7140" xr:uid="{65E79FC5-F13B-483E-A18B-B523871FF8EA}"/>
    <cellStyle name="Normal 7 11 2 2 3 2" xfId="27652" xr:uid="{1F447489-C760-4008-BF9A-963663F4F494}"/>
    <cellStyle name="Normal 7 11 2 2 3 3" xfId="26149" xr:uid="{BBD97FE4-4EEF-4535-B758-1DBF9848DBAF}"/>
    <cellStyle name="Normal 7 11 2 2 3 4" xfId="17520" xr:uid="{1E6750DA-7494-4FFF-8E5E-106522FD205C}"/>
    <cellStyle name="Normal 7 11 2 2 4" xfId="9973" xr:uid="{713C0F8E-83B0-4BFC-954C-AA99327C3BB6}"/>
    <cellStyle name="Normal 7 11 2 2 4 2" xfId="29445" xr:uid="{E593ECA3-1A30-446D-A231-9434060115B5}"/>
    <cellStyle name="Normal 7 11 2 2 4 3" xfId="20353" xr:uid="{033D2FB3-A140-4952-81E1-D1EBA10C7073}"/>
    <cellStyle name="Normal 7 11 2 2 5" xfId="24790" xr:uid="{19BD2E79-0BDF-4C70-BAE1-D84ECE040918}"/>
    <cellStyle name="Normal 7 11 2 2 6" xfId="13994" xr:uid="{39CD0ED1-E0DF-4B7C-9F24-EA6975AF709F}"/>
    <cellStyle name="Normal 7 11 2 3" xfId="2815" xr:uid="{00000000-0005-0000-0000-0000E1070000}"/>
    <cellStyle name="Normal 7 11 2 3 2" xfId="6031" xr:uid="{B3499556-E0C0-40C1-A3F5-6D139E58775D}"/>
    <cellStyle name="Normal 7 11 2 3 2 2" xfId="28470" xr:uid="{6446AA42-626D-4812-BD9C-9BA3A2B1A16F}"/>
    <cellStyle name="Normal 7 11 2 3 2 3" xfId="15485" xr:uid="{6D2591B6-AD6D-458F-BE31-B961D271A5D8}"/>
    <cellStyle name="Normal 7 11 2 3 3" xfId="7938" xr:uid="{B11481E7-C52A-430F-A6A9-79845D0D0905}"/>
    <cellStyle name="Normal 7 11 2 3 3 2" xfId="18318" xr:uid="{EC7DB7D9-279D-47C5-B892-78AB28936435}"/>
    <cellStyle name="Normal 7 11 2 3 4" xfId="10771" xr:uid="{A294334B-7AB2-4BE7-8BBC-EDE42B16F733}"/>
    <cellStyle name="Normal 7 11 2 3 4 2" xfId="21151" xr:uid="{59BD4C94-5818-4225-8EE9-0676871EE40A}"/>
    <cellStyle name="Normal 7 11 2 3 5" xfId="22984" xr:uid="{982E7633-AB26-42ED-821A-58EF5A73554B}"/>
    <cellStyle name="Normal 7 11 2 3 6" xfId="13284" xr:uid="{7C6C56FD-6166-47FA-A994-CF7328094250}"/>
    <cellStyle name="Normal 7 11 2 4" xfId="4210" xr:uid="{03FEBAA3-ABD2-4159-8032-1B1639440376}"/>
    <cellStyle name="Normal 7 11 2 4 2" xfId="8982" xr:uid="{E244D5CC-479E-4B54-8335-EEEB4922CB6B}"/>
    <cellStyle name="Normal 7 11 2 4 2 2" xfId="29063" xr:uid="{5ACFA86F-47FB-4AD9-AC48-971BBD014052}"/>
    <cellStyle name="Normal 7 11 2 4 2 3" xfId="19362" xr:uid="{0C284C7A-9173-47A4-8674-4E00B9C49257}"/>
    <cellStyle name="Normal 7 11 2 4 3" xfId="11815" xr:uid="{C1073F48-C366-435F-ADD9-85E76175FD1E}"/>
    <cellStyle name="Normal 7 11 2 4 3 2" xfId="22195" xr:uid="{C0671745-4072-450D-B085-3F3BDA1631C1}"/>
    <cellStyle name="Normal 7 11 2 4 4" xfId="23462" xr:uid="{F4430A89-939B-403D-95E7-821BB245F15C}"/>
    <cellStyle name="Normal 7 11 2 4 5" xfId="16529" xr:uid="{6CB6507E-4EB5-4336-A00B-89561EB712C1}"/>
    <cellStyle name="Normal 7 11 2 5" xfId="5389" xr:uid="{33BC3003-5F75-4A00-B41C-1C326665A7E7}"/>
    <cellStyle name="Normal 7 11 2 5 2" xfId="26690" xr:uid="{1D5FE240-5B8C-4BE8-A775-60BCA533EF2D}"/>
    <cellStyle name="Normal 7 11 2 5 3" xfId="14686" xr:uid="{6B135D0D-D75E-4BCF-A439-F8F6D830949D}"/>
    <cellStyle name="Normal 7 11 2 6" xfId="7139" xr:uid="{4C754E41-B74C-4AF5-8DBE-1D20CADFDF17}"/>
    <cellStyle name="Normal 7 11 2 6 2" xfId="17519" xr:uid="{9709B54F-A3FB-4619-B026-9EEEA158A0B2}"/>
    <cellStyle name="Normal 7 11 2 7" xfId="9972" xr:uid="{E9E114BA-5E97-43B4-B002-1EC42D644C46}"/>
    <cellStyle name="Normal 7 11 2 7 2" xfId="20352" xr:uid="{FF924DB4-FE08-47AD-BDD5-07FE49CE2E17}"/>
    <cellStyle name="Normal 7 11 2 8" xfId="23103" xr:uid="{8E9B7949-C2D4-4A5C-945B-49928DDC6DB0}"/>
    <cellStyle name="Normal 7 11 2 9" xfId="12780" xr:uid="{36C38E79-D0A4-447D-808C-55992FED73C8}"/>
    <cellStyle name="Normal 7 11 3" xfId="1342" xr:uid="{00000000-0005-0000-0000-000010070000}"/>
    <cellStyle name="Normal 7 11 3 2" xfId="4569" xr:uid="{F08FB077-443F-4C3C-896B-7515BA92433E}"/>
    <cellStyle name="Normal 7 11 3 2 2" xfId="9341" xr:uid="{D27B75A4-C000-467A-888F-1365130BA248}"/>
    <cellStyle name="Normal 7 11 3 2 2 2" xfId="29315" xr:uid="{A2FADAEA-ACA2-4144-8B05-40848E622347}"/>
    <cellStyle name="Normal 7 11 3 2 2 3" xfId="19721" xr:uid="{83BA6AA1-CCA4-45A7-820C-0465F5FEB0CA}"/>
    <cellStyle name="Normal 7 11 3 2 3" xfId="12174" xr:uid="{C82CB428-B76D-467F-988A-CA6D9E9E7A19}"/>
    <cellStyle name="Normal 7 11 3 2 3 2" xfId="22554" xr:uid="{9377B91C-26C4-41C9-BEE6-00E76C7B3FD7}"/>
    <cellStyle name="Normal 7 11 3 2 4" xfId="24895" xr:uid="{F31113B0-56C7-4E4C-93A6-8AF8E5789575}"/>
    <cellStyle name="Normal 7 11 3 2 5" xfId="16888" xr:uid="{8A63E600-65C8-4046-87F2-D20EF988AEDB}"/>
    <cellStyle name="Normal 7 11 3 3" xfId="5391" xr:uid="{E83D9A71-3DF9-43C8-B99C-E8E7B5C91885}"/>
    <cellStyle name="Normal 7 11 3 3 2" xfId="26857" xr:uid="{4BF5156C-88F7-4E45-9120-659344145EE1}"/>
    <cellStyle name="Normal 7 11 3 3 3" xfId="26386" xr:uid="{E7B2315B-E9DD-45FD-ADB1-13B5781B4026}"/>
    <cellStyle name="Normal 7 11 3 3 4" xfId="14688" xr:uid="{BF1817F3-3BA0-46A5-A4BF-75EE8ECFE377}"/>
    <cellStyle name="Normal 7 11 3 4" xfId="7141" xr:uid="{5280A6C7-2B48-4649-87D3-ADCC9DE95D0D}"/>
    <cellStyle name="Normal 7 11 3 4 2" xfId="28201" xr:uid="{812E5A52-87B2-4B40-843F-2D4080B355B3}"/>
    <cellStyle name="Normal 7 11 3 4 3" xfId="26738" xr:uid="{F071AE18-5C98-42D9-8191-89BC464A6E09}"/>
    <cellStyle name="Normal 7 11 3 4 4" xfId="17521" xr:uid="{14CFB8E9-AF26-41C8-AD18-296C9923FCBD}"/>
    <cellStyle name="Normal 7 11 3 5" xfId="9974" xr:uid="{896AB2E8-DD97-4B33-8F61-8C857134410C}"/>
    <cellStyle name="Normal 7 11 3 5 2" xfId="29446" xr:uid="{D5BA7E4F-8041-4F50-9F60-E57D00D4F08C}"/>
    <cellStyle name="Normal 7 11 3 5 3" xfId="20354" xr:uid="{2405E0A6-8308-436C-8A8A-D9C945072D28}"/>
    <cellStyle name="Normal 7 11 3 6" xfId="23988" xr:uid="{E4BF764F-3EA3-4134-BB4F-58F274E37C53}"/>
    <cellStyle name="Normal 7 11 3 7" xfId="13995" xr:uid="{BC402E3E-614B-4EC0-9F88-BC7D83AF55C6}"/>
    <cellStyle name="Normal 7 11 4" xfId="1343" xr:uid="{00000000-0005-0000-0000-000011070000}"/>
    <cellStyle name="Normal 7 11 4 2" xfId="5392" xr:uid="{2B1EB956-87F5-405E-84BF-C14AABB8AC93}"/>
    <cellStyle name="Normal 7 11 4 2 2" xfId="25700" xr:uid="{03F5981A-72C0-49A1-80CE-EF63FB9D190A}"/>
    <cellStyle name="Normal 7 11 4 2 3" xfId="28016" xr:uid="{FE2C575B-A880-4548-A54F-F6561E8BAF53}"/>
    <cellStyle name="Normal 7 11 4 2 4" xfId="14689" xr:uid="{4733B9B7-2481-42CE-A00E-680030EFEDC2}"/>
    <cellStyle name="Normal 7 11 4 3" xfId="7142" xr:uid="{9315D5C9-5A1E-4CB2-A88B-BF8C964D2BEF}"/>
    <cellStyle name="Normal 7 11 4 3 2" xfId="26139" xr:uid="{1CC7326F-494D-4DD0-B298-1CEA679D0896}"/>
    <cellStyle name="Normal 7 11 4 3 3" xfId="17522" xr:uid="{75DE99CE-A15C-4A73-8BDB-D8AF3D881DC3}"/>
    <cellStyle name="Normal 7 11 4 4" xfId="9975" xr:uid="{F9946A74-E173-43E3-B0BA-96C2ABB2266E}"/>
    <cellStyle name="Normal 7 11 4 4 2" xfId="20355" xr:uid="{39529DF1-034E-45DC-AA26-E9CB938FD2F2}"/>
    <cellStyle name="Normal 7 11 4 5" xfId="22826" xr:uid="{AB87E6D9-E620-421D-A83A-875ADE506B2E}"/>
    <cellStyle name="Normal 7 11 4 6" xfId="13478" xr:uid="{B9F47F6D-4538-4CFF-A2B7-BC413BFB317D}"/>
    <cellStyle name="Normal 7 11 5" xfId="2567" xr:uid="{00000000-0005-0000-0000-0000E4070000}"/>
    <cellStyle name="Normal 7 11 5 2" xfId="5836" xr:uid="{26C688D1-BC0D-4F50-A5C7-7657C905B376}"/>
    <cellStyle name="Normal 7 11 5 2 2" xfId="28564" xr:uid="{7D9370AA-0A8E-41EC-B483-4BE5D92A6336}"/>
    <cellStyle name="Normal 7 11 5 2 3" xfId="15239" xr:uid="{7C6C7EA9-C124-4B2D-A0B6-3002D630344F}"/>
    <cellStyle name="Normal 7 11 5 3" xfId="7692" xr:uid="{BEDCB853-65FC-4481-831B-524757D3FCAC}"/>
    <cellStyle name="Normal 7 11 5 3 2" xfId="18072" xr:uid="{664C40D8-033B-4F6E-8A3F-20052D54B7FA}"/>
    <cellStyle name="Normal 7 11 5 4" xfId="10525" xr:uid="{6BEFBC81-C896-460A-AF49-67FB03DBD65D}"/>
    <cellStyle name="Normal 7 11 5 4 2" xfId="20905" xr:uid="{9784D248-BDC7-4DAD-8326-3937CEAA7CBF}"/>
    <cellStyle name="Normal 7 11 5 5" xfId="22961" xr:uid="{A3774CC2-50E6-45FC-A5EF-F71506B10216}"/>
    <cellStyle name="Normal 7 11 5 6" xfId="12955" xr:uid="{03371C5D-BDEC-46D2-B5BA-E5D0E54B2A6D}"/>
    <cellStyle name="Normal 7 11 6" xfId="2388" xr:uid="{00000000-0005-0000-0000-0000DE070000}"/>
    <cellStyle name="Normal 7 11 6 2" xfId="7515" xr:uid="{71D714A7-6425-4457-A44E-C0871A29E4D1}"/>
    <cellStyle name="Normal 7 11 6 2 2" xfId="26745" xr:uid="{45F2AD07-E73E-4F52-B3D4-7FA7DADA198E}"/>
    <cellStyle name="Normal 7 11 6 2 3" xfId="17895" xr:uid="{1D76FDE9-70BF-4C37-BEA9-A8F50FBE07C0}"/>
    <cellStyle name="Normal 7 11 6 3" xfId="10348" xr:uid="{03A8D8C7-3A30-41C0-8D5F-EA494CA6BF65}"/>
    <cellStyle name="Normal 7 11 6 3 2" xfId="20728" xr:uid="{D5C21043-BB2A-4BE9-A353-E036D0635D5F}"/>
    <cellStyle name="Normal 7 11 6 4" xfId="25228" xr:uid="{2258CC28-F1D6-4E1D-8E91-0B27D3C48212}"/>
    <cellStyle name="Normal 7 11 6 5" xfId="15062" xr:uid="{52ADF66A-EB29-4A19-9CFB-5C7149705B6B}"/>
    <cellStyle name="Normal 7 11 7" xfId="4048" xr:uid="{EE667E84-03EA-4DAE-9CA5-DE6E77CCCF57}"/>
    <cellStyle name="Normal 7 11 7 2" xfId="8834" xr:uid="{EC9C2E3F-2204-4C36-8420-00000D705654}"/>
    <cellStyle name="Normal 7 11 7 2 2" xfId="19214" xr:uid="{4C367804-265D-474F-8198-FD538DAF5C9C}"/>
    <cellStyle name="Normal 7 11 7 3" xfId="11667" xr:uid="{56C55BEB-45EC-47E1-9373-A82619D5626C}"/>
    <cellStyle name="Normal 7 11 7 3 2" xfId="22047" xr:uid="{40342CC9-EA1D-41D4-B8B6-DCF058DCDC7A}"/>
    <cellStyle name="Normal 7 11 7 4" xfId="26606" xr:uid="{FC4E2446-8912-4D18-A47F-03FE12A54429}"/>
    <cellStyle name="Normal 7 11 7 5" xfId="16381" xr:uid="{39A3BD08-EAD5-4B60-B444-33BF85C21607}"/>
    <cellStyle name="Normal 7 11 8" xfId="5388" xr:uid="{AE210D88-C35F-41A1-892C-EC73F777EA89}"/>
    <cellStyle name="Normal 7 11 8 2" xfId="14685" xr:uid="{697C4BEC-E756-4A56-BB90-A414E65CC7E7}"/>
    <cellStyle name="Normal 7 11 9" xfId="7138" xr:uid="{566D06A8-060B-4D4C-BF61-F11ACD1F1823}"/>
    <cellStyle name="Normal 7 11 9 2" xfId="17518" xr:uid="{8C424DED-38E2-4C61-9583-22F0578D51C4}"/>
    <cellStyle name="Normal 7 12" xfId="1344" xr:uid="{00000000-0005-0000-0000-000012070000}"/>
    <cellStyle name="Normal 7 12 10" xfId="23318" xr:uid="{520EC44C-78C8-4AC2-929A-A416E99E52C9}"/>
    <cellStyle name="Normal 7 12 11" xfId="12623" xr:uid="{A97707B5-E08C-48E6-9EE8-4A9B22071A35}"/>
    <cellStyle name="Normal 7 12 2" xfId="1345" xr:uid="{00000000-0005-0000-0000-000013070000}"/>
    <cellStyle name="Normal 7 12 2 2" xfId="3416" xr:uid="{00000000-0005-0000-0000-0000E7070000}"/>
    <cellStyle name="Normal 7 12 2 2 2" xfId="6471" xr:uid="{39A9088A-FC78-4479-9DC7-ADCB235A6669}"/>
    <cellStyle name="Normal 7 12 2 2 2 2" xfId="28742" xr:uid="{A27641FD-E14A-4138-B691-D10FAFFA8D97}"/>
    <cellStyle name="Normal 7 12 2 2 2 3" xfId="27111" xr:uid="{4FD4AE5D-EC8D-49D8-B84F-943CA7D5760D}"/>
    <cellStyle name="Normal 7 12 2 2 2 4" xfId="16042" xr:uid="{C6D30117-175F-40B3-B79A-8E6B2759B86F}"/>
    <cellStyle name="Normal 7 12 2 2 3" xfId="8495" xr:uid="{09FAAEA6-2902-43B4-9CD5-58F656E01952}"/>
    <cellStyle name="Normal 7 12 2 2 3 2" xfId="28932" xr:uid="{4A32288B-9108-4ED3-B56C-46CD030CE8B9}"/>
    <cellStyle name="Normal 7 12 2 2 3 3" xfId="18875" xr:uid="{4A4AC680-1106-44EC-AB55-AA9572950355}"/>
    <cellStyle name="Normal 7 12 2 2 4" xfId="11328" xr:uid="{5D538C14-F16A-4F0B-9C06-428974AD32AD}"/>
    <cellStyle name="Normal 7 12 2 2 4 2" xfId="21708" xr:uid="{5E4EDEA6-1091-4DD7-A00A-CE92F8725E34}"/>
    <cellStyle name="Normal 7 12 2 2 5" xfId="24414" xr:uid="{7901D2B0-000F-4F6C-86FD-56A29FAF769F}"/>
    <cellStyle name="Normal 7 12 2 2 6" xfId="13996" xr:uid="{C5FE40AD-E36F-4CCB-BEFB-5E5A72A83FC6}"/>
    <cellStyle name="Normal 7 12 2 3" xfId="4211" xr:uid="{A9517A6B-EEC9-445A-9525-80D1579B21DF}"/>
    <cellStyle name="Normal 7 12 2 3 2" xfId="8983" xr:uid="{363605A0-3161-4FD3-A341-C6B64A6FB591}"/>
    <cellStyle name="Normal 7 12 2 3 2 2" xfId="29064" xr:uid="{AE9A9A4D-7143-464C-B961-1A5B50B8556C}"/>
    <cellStyle name="Normal 7 12 2 3 2 3" xfId="19363" xr:uid="{DFB227FE-7EFF-4B28-BEEC-F9530618E177}"/>
    <cellStyle name="Normal 7 12 2 3 3" xfId="11816" xr:uid="{D9F5E44E-8BC3-4854-B5FC-FF8E49C7FD99}"/>
    <cellStyle name="Normal 7 12 2 3 3 2" xfId="22196" xr:uid="{24610BF3-40D6-4CEA-A2DD-EE28C0F58DAE}"/>
    <cellStyle name="Normal 7 12 2 3 4" xfId="23164" xr:uid="{A120F433-790D-4C3E-B9C5-19B3E2843367}"/>
    <cellStyle name="Normal 7 12 2 3 5" xfId="16530" xr:uid="{247C4DF2-A610-4F4C-8B2F-72E87FA7ACBB}"/>
    <cellStyle name="Normal 7 12 2 4" xfId="5394" xr:uid="{DAF4E148-D4C3-47A6-8253-21AE8D606AFB}"/>
    <cellStyle name="Normal 7 12 2 4 2" xfId="28070" xr:uid="{15DB74D0-3538-414A-B215-1041392378D9}"/>
    <cellStyle name="Normal 7 12 2 4 3" xfId="26882" xr:uid="{E5DE6082-145C-469C-BD01-97F0936D8F74}"/>
    <cellStyle name="Normal 7 12 2 4 4" xfId="14691" xr:uid="{0FE1914F-D6AB-48FB-A6F7-19C438EA792D}"/>
    <cellStyle name="Normal 7 12 2 5" xfId="7144" xr:uid="{CEEAC735-1F80-42A3-8321-BEBDBBA0EDAD}"/>
    <cellStyle name="Normal 7 12 2 5 2" xfId="26862" xr:uid="{7FC277FB-F359-49BC-944E-08714D7C8310}"/>
    <cellStyle name="Normal 7 12 2 5 3" xfId="17524" xr:uid="{A21AEE0E-7E2E-4844-9A39-7F70268A3FAA}"/>
    <cellStyle name="Normal 7 12 2 6" xfId="9977" xr:uid="{5D104CE3-2005-4D2C-91BA-62CD2764C2A5}"/>
    <cellStyle name="Normal 7 12 2 6 2" xfId="20357" xr:uid="{9DD75C04-C32C-41B7-8B04-005C3689DFA0}"/>
    <cellStyle name="Normal 7 12 2 7" xfId="23335" xr:uid="{8C58B10D-58D2-47E9-A3E4-FC944654C601}"/>
    <cellStyle name="Normal 7 12 2 8" xfId="12781" xr:uid="{E649DBA6-EF38-4C42-A68A-E78C329FCC2E}"/>
    <cellStyle name="Normal 7 12 3" xfId="1346" xr:uid="{00000000-0005-0000-0000-000014070000}"/>
    <cellStyle name="Normal 7 12 3 2" xfId="5395" xr:uid="{443EB7AA-966A-4D81-A596-F8B71D54BD25}"/>
    <cellStyle name="Normal 7 12 3 2 2" xfId="25612" xr:uid="{5D5DB393-479B-466F-B4E5-4C66F774489E}"/>
    <cellStyle name="Normal 7 12 3 2 3" xfId="28419" xr:uid="{C6B812D9-43A0-45C7-A9CF-806826CD411E}"/>
    <cellStyle name="Normal 7 12 3 2 4" xfId="14692" xr:uid="{04FFAD5B-49AD-4C32-AFAF-8DA40DBBAA22}"/>
    <cellStyle name="Normal 7 12 3 3" xfId="7145" xr:uid="{31D08A08-FD56-40CA-BFA7-63A6747620DA}"/>
    <cellStyle name="Normal 7 12 3 3 2" xfId="26762" xr:uid="{20E146AB-C481-46EA-834B-687A32370159}"/>
    <cellStyle name="Normal 7 12 3 3 3" xfId="27372" xr:uid="{126CBA36-0DF7-45A9-8ED3-446F54B25D2D}"/>
    <cellStyle name="Normal 7 12 3 3 4" xfId="17525" xr:uid="{C685EBA9-8168-4E70-83F3-57D4600FB1AD}"/>
    <cellStyle name="Normal 7 12 3 4" xfId="9978" xr:uid="{A4249746-35AA-4BE6-8243-638427CB4973}"/>
    <cellStyle name="Normal 7 12 3 4 2" xfId="27576" xr:uid="{A2246321-1797-4EEC-A361-427FBB7A3C71}"/>
    <cellStyle name="Normal 7 12 3 4 3" xfId="29447" xr:uid="{FC474E0F-94E7-4478-AED2-F6A01BFD2FDA}"/>
    <cellStyle name="Normal 7 12 3 4 4" xfId="20358" xr:uid="{51FAB024-1226-42E8-AAF6-A5FB5429E163}"/>
    <cellStyle name="Normal 7 12 3 5" xfId="25255" xr:uid="{1421110F-A50F-449B-AB95-D639693CB953}"/>
    <cellStyle name="Normal 7 12 3 6" xfId="28276" xr:uid="{FF454D42-2019-4230-B53B-246989797AB1}"/>
    <cellStyle name="Normal 7 12 3 7" xfId="13479" xr:uid="{2801D4D9-EDE0-43F3-B730-EE8A7669444F}"/>
    <cellStyle name="Normal 7 12 4" xfId="2816" xr:uid="{00000000-0005-0000-0000-0000E9070000}"/>
    <cellStyle name="Normal 7 12 4 2" xfId="6032" xr:uid="{32FBEA4A-82E4-4966-A90C-DE535393E8C0}"/>
    <cellStyle name="Normal 7 12 4 2 2" xfId="26917" xr:uid="{D83921AD-51A7-496B-9F3B-A4793FF82044}"/>
    <cellStyle name="Normal 7 12 4 2 3" xfId="15486" xr:uid="{2D53276B-54CA-41C8-BE80-BF030D7DCF54}"/>
    <cellStyle name="Normal 7 12 4 3" xfId="7939" xr:uid="{0B88E007-E916-454D-BD47-675A750BAA0F}"/>
    <cellStyle name="Normal 7 12 4 3 2" xfId="18319" xr:uid="{248BA8B1-C989-48FC-B454-D0156789335F}"/>
    <cellStyle name="Normal 7 12 4 4" xfId="10772" xr:uid="{86F5B672-2CD3-4166-969E-FCF60CE9557C}"/>
    <cellStyle name="Normal 7 12 4 4 2" xfId="21152" xr:uid="{A8B38EA7-380D-48A1-8AAE-42F90DAC3DEA}"/>
    <cellStyle name="Normal 7 12 4 5" xfId="23352" xr:uid="{2EE5C875-92FB-4244-85F1-A7B5269EC329}"/>
    <cellStyle name="Normal 7 12 4 6" xfId="13285" xr:uid="{BD1FAE01-0A6B-405B-AB96-B89554939E0D}"/>
    <cellStyle name="Normal 7 12 5" xfId="2389" xr:uid="{00000000-0005-0000-0000-0000E5070000}"/>
    <cellStyle name="Normal 7 12 5 2" xfId="7516" xr:uid="{2881FDC1-79F9-44C7-AA11-057B3B302194}"/>
    <cellStyle name="Normal 7 12 5 2 2" xfId="25854" xr:uid="{A46F6F50-8C06-4C42-9B61-6C5CC67905B2}"/>
    <cellStyle name="Normal 7 12 5 2 3" xfId="17896" xr:uid="{F32CDA9C-1E49-45A3-B185-E476210ABDD6}"/>
    <cellStyle name="Normal 7 12 5 3" xfId="10349" xr:uid="{D381B5B9-B7F2-4A87-978F-37E3CDBA402E}"/>
    <cellStyle name="Normal 7 12 5 3 2" xfId="20729" xr:uid="{20523882-9569-42C4-B086-CBD4A3E82B11}"/>
    <cellStyle name="Normal 7 12 5 4" xfId="23056" xr:uid="{A6F9EEEE-E8DC-402C-A9B2-22B84D550CD6}"/>
    <cellStyle name="Normal 7 12 5 5" xfId="15063" xr:uid="{85D507C5-997B-4EAA-87BA-0875FAA4D589}"/>
    <cellStyle name="Normal 7 12 6" xfId="4049" xr:uid="{3596E1EC-2AB1-4D44-B20A-1ED70535BDF9}"/>
    <cellStyle name="Normal 7 12 6 2" xfId="8835" xr:uid="{3890EE2A-C302-4021-B00A-634E4D23842F}"/>
    <cellStyle name="Normal 7 12 6 2 2" xfId="28992" xr:uid="{955CD499-595D-414F-AAE0-F71BB9C01778}"/>
    <cellStyle name="Normal 7 12 6 2 3" xfId="19215" xr:uid="{913F2D5D-8627-4B2A-9E1A-D7DD3106EAED}"/>
    <cellStyle name="Normal 7 12 6 3" xfId="11668" xr:uid="{8D6AD15C-FE8F-413E-BF2C-CC63FCCFFCB8}"/>
    <cellStyle name="Normal 7 12 6 3 2" xfId="22048" xr:uid="{471792B2-66A8-4D60-B43F-BA638C8B7E91}"/>
    <cellStyle name="Normal 7 12 6 4" xfId="27818" xr:uid="{0DE08D80-981E-47DC-87CF-4F862B724AE2}"/>
    <cellStyle name="Normal 7 12 6 5" xfId="16382" xr:uid="{0BAED52F-AFEE-4DA3-8A28-08092205E7E4}"/>
    <cellStyle name="Normal 7 12 7" xfId="5393" xr:uid="{E8A85330-10A0-460A-939F-343ADD733E52}"/>
    <cellStyle name="Normal 7 12 7 2" xfId="26835" xr:uid="{43749EB2-AA72-4AF7-BF22-85B893F561AE}"/>
    <cellStyle name="Normal 7 12 7 3" xfId="14690" xr:uid="{C0F1CF48-03EC-48B2-B752-F79DF60FEEC7}"/>
    <cellStyle name="Normal 7 12 8" xfId="7143" xr:uid="{19AAED7C-FA0E-4E9F-B250-A2B26DF88045}"/>
    <cellStyle name="Normal 7 12 8 2" xfId="17523" xr:uid="{F44AA86D-E803-46B6-AFD8-5D043216ECE4}"/>
    <cellStyle name="Normal 7 12 9" xfId="9976" xr:uid="{4B10B018-C750-4555-B579-BF05472304FB}"/>
    <cellStyle name="Normal 7 12 9 2" xfId="20356" xr:uid="{D19C51ED-E470-46EA-B869-F4DFDED11AAE}"/>
    <cellStyle name="Normal 7 13" xfId="1347" xr:uid="{00000000-0005-0000-0000-000015070000}"/>
    <cellStyle name="Normal 7 13 10" xfId="12624" xr:uid="{2D384B92-5D75-46D6-9018-93A54C225D1C}"/>
    <cellStyle name="Normal 7 13 2" xfId="1348" xr:uid="{00000000-0005-0000-0000-000016070000}"/>
    <cellStyle name="Normal 7 13 2 2" xfId="2980" xr:uid="{00000000-0005-0000-0000-0000EC070000}"/>
    <cellStyle name="Normal 7 13 2 2 2" xfId="6134" xr:uid="{FE8D53A9-6625-4430-99D9-D9C3115D7D7F}"/>
    <cellStyle name="Normal 7 13 2 2 2 2" xfId="26922" xr:uid="{D35E8CFE-4AE8-4C13-B4F2-8CD714D39F81}"/>
    <cellStyle name="Normal 7 13 2 2 2 3" xfId="27614" xr:uid="{CF0D11E8-5A7A-4820-A722-7C16EC81CB42}"/>
    <cellStyle name="Normal 7 13 2 2 2 4" xfId="15612" xr:uid="{3C8BF89B-DCC0-4D53-9917-6FCA126DD74B}"/>
    <cellStyle name="Normal 7 13 2 2 3" xfId="8065" xr:uid="{68DDBB74-D7DA-4A47-B658-51081B2BF2CE}"/>
    <cellStyle name="Normal 7 13 2 2 3 2" xfId="28763" xr:uid="{4173E0ED-2598-4D03-AEB0-DE0A25AF7D91}"/>
    <cellStyle name="Normal 7 13 2 2 3 3" xfId="18445" xr:uid="{D59CC203-F6EF-4720-BC0E-DB4824764562}"/>
    <cellStyle name="Normal 7 13 2 2 4" xfId="10898" xr:uid="{C5659DA6-8FD7-405B-AD77-8FD632A8F8C0}"/>
    <cellStyle name="Normal 7 13 2 2 4 2" xfId="21278" xr:uid="{5EAC393A-E25D-4040-AA99-C5645CB40D94}"/>
    <cellStyle name="Normal 7 13 2 2 5" xfId="24435" xr:uid="{3994F3C3-412E-48B0-ADFB-64C6C0CABA60}"/>
    <cellStyle name="Normal 7 13 2 2 6" xfId="13480" xr:uid="{90E73610-F862-45F8-8E78-35B01AF3730E}"/>
    <cellStyle name="Normal 7 13 2 3" xfId="5397" xr:uid="{C2511337-16C9-45A8-9333-468C081E9C80}"/>
    <cellStyle name="Normal 7 13 2 3 2" xfId="23415" xr:uid="{C3B71349-DC77-4278-B639-76402E9E57BC}"/>
    <cellStyle name="Normal 7 13 2 3 3" xfId="28180" xr:uid="{F8A5584B-9B09-4954-8A17-C135DB60EF34}"/>
    <cellStyle name="Normal 7 13 2 3 4" xfId="14694" xr:uid="{D31934AC-F6BB-4307-A8AF-7E5977253F78}"/>
    <cellStyle name="Normal 7 13 2 4" xfId="7147" xr:uid="{20B6FFD0-323F-4558-8FF5-79FB207F6696}"/>
    <cellStyle name="Normal 7 13 2 4 2" xfId="26147" xr:uid="{FF4FF221-A08B-4504-947A-0343A1DB8537}"/>
    <cellStyle name="Normal 7 13 2 4 3" xfId="27174" xr:uid="{20F8625E-931C-4469-924A-DE4AB335F6EB}"/>
    <cellStyle name="Normal 7 13 2 4 4" xfId="17527" xr:uid="{1FF3CC5F-0612-4F2F-B13F-5712F1F3C11E}"/>
    <cellStyle name="Normal 7 13 2 5" xfId="9980" xr:uid="{4AE7471D-0114-489F-8CA8-726EC8830133}"/>
    <cellStyle name="Normal 7 13 2 5 2" xfId="29448" xr:uid="{D7AD06FC-802D-43E1-8C8B-0A71DC954DBA}"/>
    <cellStyle name="Normal 7 13 2 5 3" xfId="20360" xr:uid="{102748FF-B588-497E-B490-1D8C4B75F89E}"/>
    <cellStyle name="Normal 7 13 2 6" xfId="23102" xr:uid="{B4881FC2-88B5-4AF5-8CCF-37B88EFA183D}"/>
    <cellStyle name="Normal 7 13 2 7" xfId="12782" xr:uid="{FC89DDCE-20E0-4D06-9AE1-904260F698CB}"/>
    <cellStyle name="Normal 7 13 3" xfId="1349" xr:uid="{00000000-0005-0000-0000-000017070000}"/>
    <cellStyle name="Normal 7 13 3 2" xfId="5398" xr:uid="{DCB20980-7643-4535-88F9-578CE8FBFBCD}"/>
    <cellStyle name="Normal 7 13 3 2 2" xfId="27765" xr:uid="{23C00D56-7A99-4A54-90B1-0B147FC68906}"/>
    <cellStyle name="Normal 7 13 3 2 3" xfId="26816" xr:uid="{20460F01-06EE-4D47-A0BE-B0A32B9D05B2}"/>
    <cellStyle name="Normal 7 13 3 2 4" xfId="14695" xr:uid="{B0B13E8D-91B0-4667-8658-1ADDDDEE0915}"/>
    <cellStyle name="Normal 7 13 3 3" xfId="7148" xr:uid="{64CD0462-F6AC-497F-9989-CBA317968155}"/>
    <cellStyle name="Normal 7 13 3 3 2" xfId="27379" xr:uid="{11DC4761-E4F6-4690-AE9A-B56E67E30089}"/>
    <cellStyle name="Normal 7 13 3 3 3" xfId="27443" xr:uid="{E9AA02BF-9AB4-42F7-A16C-CE009BAA2A77}"/>
    <cellStyle name="Normal 7 13 3 3 4" xfId="17528" xr:uid="{2A80C9F8-14FC-4F30-8B24-C2E6DEE33964}"/>
    <cellStyle name="Normal 7 13 3 4" xfId="9981" xr:uid="{98DBFA60-2698-46F4-BF5C-075BAC410C90}"/>
    <cellStyle name="Normal 7 13 3 4 2" xfId="29449" xr:uid="{84CEC67C-FAC1-4B94-A702-87E75276E1F3}"/>
    <cellStyle name="Normal 7 13 3 4 3" xfId="20361" xr:uid="{59F6F00D-9A4D-4140-B6DF-F155B26FD33D}"/>
    <cellStyle name="Normal 7 13 3 5" xfId="24274" xr:uid="{9ECC0C4F-35AC-4BF6-A677-6556CB126B7C}"/>
    <cellStyle name="Normal 7 13 3 6" xfId="13286" xr:uid="{9A463FB0-23D4-4E20-BE85-7FEB1D78479A}"/>
    <cellStyle name="Normal 7 13 4" xfId="2390" xr:uid="{00000000-0005-0000-0000-0000EA070000}"/>
    <cellStyle name="Normal 7 13 4 2" xfId="7517" xr:uid="{AB47B31C-1842-46B8-BFC4-5DFFF4EFD572}"/>
    <cellStyle name="Normal 7 13 4 2 2" xfId="28063" xr:uid="{DB5496FD-3ECA-4527-9C12-ED22E11A1F40}"/>
    <cellStyle name="Normal 7 13 4 2 3" xfId="17897" xr:uid="{9D218ECA-F844-4997-8237-106A1F8729BE}"/>
    <cellStyle name="Normal 7 13 4 3" xfId="10350" xr:uid="{FC2FC417-DB07-4826-87D7-5B2446E9E3D4}"/>
    <cellStyle name="Normal 7 13 4 3 2" xfId="20730" xr:uid="{CC12FB36-B1F2-4EC9-B42F-50595556BD13}"/>
    <cellStyle name="Normal 7 13 4 4" xfId="22853" xr:uid="{BF373A71-7832-4175-8084-02F7704F61C2}"/>
    <cellStyle name="Normal 7 13 4 5" xfId="15064" xr:uid="{E13BC127-0E7F-4E10-BA34-579DB90C1102}"/>
    <cellStyle name="Normal 7 13 5" xfId="4050" xr:uid="{C48EAA1B-737A-4259-88AF-A88E11F7D0B2}"/>
    <cellStyle name="Normal 7 13 5 2" xfId="8836" xr:uid="{77A6E992-268E-475C-A367-69EAF4F88609}"/>
    <cellStyle name="Normal 7 13 5 2 2" xfId="28993" xr:uid="{4C50D351-F50B-4D38-ADF8-BDC32A258787}"/>
    <cellStyle name="Normal 7 13 5 2 3" xfId="19216" xr:uid="{E91DCA4A-113A-4BF8-98F5-3433F4BDA44E}"/>
    <cellStyle name="Normal 7 13 5 3" xfId="11669" xr:uid="{6424C1A2-E0FA-46CB-865D-D2637C8733E4}"/>
    <cellStyle name="Normal 7 13 5 3 2" xfId="22049" xr:uid="{A8877C6E-3F80-4ECE-BBAC-9E25EE1C5063}"/>
    <cellStyle name="Normal 7 13 5 4" xfId="24052" xr:uid="{4CD85591-419B-4589-8A19-007BB58E4ABA}"/>
    <cellStyle name="Normal 7 13 5 5" xfId="16383" xr:uid="{E002FDFB-78F4-48F0-B689-BCA90642B069}"/>
    <cellStyle name="Normal 7 13 6" xfId="5396" xr:uid="{9FC5ABBE-5778-416A-8388-E134B2F82B4D}"/>
    <cellStyle name="Normal 7 13 6 2" xfId="26081" xr:uid="{9042DCD2-8FD3-4FED-BC94-87E103CDB104}"/>
    <cellStyle name="Normal 7 13 6 3" xfId="28137" xr:uid="{47920828-9C9D-495D-BB4B-107B93789533}"/>
    <cellStyle name="Normal 7 13 6 4" xfId="14693" xr:uid="{3A164B11-B58D-49F7-BAE4-EAB2B732401E}"/>
    <cellStyle name="Normal 7 13 7" xfId="7146" xr:uid="{3F7AF10C-BBF5-44CB-AE49-D899F1B58A2A}"/>
    <cellStyle name="Normal 7 13 7 2" xfId="27500" xr:uid="{CD4C4EB5-DBD3-48EC-8F2A-53F58EEB111E}"/>
    <cellStyle name="Normal 7 13 7 3" xfId="17526" xr:uid="{80DCB9DD-116E-4C3F-89E8-0FC8E6A33AFF}"/>
    <cellStyle name="Normal 7 13 8" xfId="9979" xr:uid="{9FE94840-706F-4124-B963-1EAF1B222905}"/>
    <cellStyle name="Normal 7 13 8 2" xfId="20359" xr:uid="{BDFD353B-89F6-463A-BA27-9F07C438FE06}"/>
    <cellStyle name="Normal 7 13 9" xfId="23990" xr:uid="{1DBB7AE5-BB86-489A-8864-C46BF4D7E5AD}"/>
    <cellStyle name="Normal 7 14" xfId="1350" xr:uid="{00000000-0005-0000-0000-000018070000}"/>
    <cellStyle name="Normal 7 14 2" xfId="4570" xr:uid="{4072DF07-EF14-43D3-B167-C35CAF4234D0}"/>
    <cellStyle name="Normal 7 14 2 2" xfId="9342" xr:uid="{B8A9AD22-3410-4FF4-83C7-E2DC3D14ED22}"/>
    <cellStyle name="Normal 7 14 2 2 2" xfId="29316" xr:uid="{A5799844-DFFA-455D-A86E-8427EBCB3714}"/>
    <cellStyle name="Normal 7 14 2 2 3" xfId="19722" xr:uid="{7C974998-D80F-4756-8AA6-8EBE02DE6977}"/>
    <cellStyle name="Normal 7 14 2 2 4" xfId="31105" xr:uid="{30963E68-DF7F-441E-B851-E7A8DAB34A08}"/>
    <cellStyle name="Normal 7 14 2 2 5" xfId="30420" xr:uid="{B8C63CF5-2E3D-473B-81DF-62C1DAE53521}"/>
    <cellStyle name="Normal 7 14 2 3" xfId="12175" xr:uid="{14EEB91B-D8F9-4F06-B344-22845EF1E6AA}"/>
    <cellStyle name="Normal 7 14 2 3 2" xfId="22555" xr:uid="{3B072E4D-49A0-409B-9BD9-9B2AAEACA31C}"/>
    <cellStyle name="Normal 7 14 2 4" xfId="24583" xr:uid="{5942702B-591C-4132-A5C1-66F61F49F937}"/>
    <cellStyle name="Normal 7 14 2 4 2" xfId="31153" xr:uid="{DFD19340-27A1-4EB4-9771-AFF3F37C5F8F}"/>
    <cellStyle name="Normal 7 14 2 4 3" xfId="30527" xr:uid="{097927A9-822F-4CE1-ABAF-BC40902279A8}"/>
    <cellStyle name="Normal 7 14 2 5" xfId="16889" xr:uid="{683ACCB9-7C62-4B63-B4F1-090AB6DAC786}"/>
    <cellStyle name="Normal 7 14 2 6" xfId="30415" xr:uid="{CAAFDBF3-936A-463B-A3A3-49A746E7DF3C}"/>
    <cellStyle name="Normal 7 14 3" xfId="5399" xr:uid="{FAC9975F-8F2F-4E63-A9C3-9F3C1010A589}"/>
    <cellStyle name="Normal 7 14 3 2" xfId="25773" xr:uid="{8D397C2B-E913-4504-B12F-1B0EE6347D16}"/>
    <cellStyle name="Normal 7 14 3 2 2" xfId="30608" xr:uid="{8CB35ADA-85AD-456B-A4A2-9E7935D7A153}"/>
    <cellStyle name="Normal 7 14 3 2 3" xfId="30627" xr:uid="{844DF4E4-5553-4C45-8863-EB680F88D5AA}"/>
    <cellStyle name="Normal 7 14 3 2 4" xfId="30933" xr:uid="{01A695C0-06D1-4038-BF9D-2C5EAC4E3B89}"/>
    <cellStyle name="Normal 7 14 3 3" xfId="27632" xr:uid="{07857877-B5B2-4CEB-A569-43A78CB1FF4C}"/>
    <cellStyle name="Normal 7 14 3 3 2" xfId="30636" xr:uid="{B264691C-E730-4EB5-8788-D14FC0F420C6}"/>
    <cellStyle name="Normal 7 14 3 3 3" xfId="30946" xr:uid="{6CD0E69B-2973-47A6-BAED-35F716DDA0C5}"/>
    <cellStyle name="Normal 7 14 3 4" xfId="14696" xr:uid="{15E50FBB-3C72-4F94-9257-EF48A0129430}"/>
    <cellStyle name="Normal 7 14 3 5" xfId="29615" xr:uid="{02CF52A5-91C5-41D2-A0F8-38F4DC89323C}"/>
    <cellStyle name="Normal 7 14 3 6" xfId="29611" xr:uid="{26C82F45-E903-4829-958C-65A95733CA82}"/>
    <cellStyle name="Normal 7 14 3 6 2" xfId="29651" xr:uid="{FAD90F05-E5B6-4B3C-A1D0-A7981FC7DD94}"/>
    <cellStyle name="Normal 7 14 3 6 3" xfId="30393" xr:uid="{FA523EAF-70B8-4AB1-B244-F2E2D64AD147}"/>
    <cellStyle name="Normal 7 14 3 6 4" xfId="30380" xr:uid="{D9D852A3-6220-47B4-992C-3A8987A5120D}"/>
    <cellStyle name="Normal 7 14 3 6 4 2" xfId="31719" xr:uid="{E0D828CE-13E3-40E8-9A67-00BAC0712D97}"/>
    <cellStyle name="Normal 7 14 3 7" xfId="29634" xr:uid="{34C97F94-45C7-4B15-9ED5-2C3B425DF668}"/>
    <cellStyle name="Normal 7 14 3 8" xfId="30367" xr:uid="{41672123-6C8D-4359-9C8E-48BF387564A2}"/>
    <cellStyle name="Normal 7 14 3 8 2" xfId="31706" xr:uid="{E814CD8D-8D5B-49AD-88A8-8E69D7486D14}"/>
    <cellStyle name="Normal 7 14 4" xfId="7149" xr:uid="{BDE5B7F9-0BFE-44EC-A692-1FD60098272B}"/>
    <cellStyle name="Normal 7 14 4 2" xfId="23784" xr:uid="{C36A6A98-8F2F-4C86-9EEE-E1C5209BFEB8}"/>
    <cellStyle name="Normal 7 14 4 3" xfId="25874" xr:uid="{A4AA3AA3-09A8-434A-A46E-2D81674CCE1A}"/>
    <cellStyle name="Normal 7 14 4 4" xfId="17529" xr:uid="{0CE44A9C-B3B6-4F7D-8D17-9610CFE16AA4}"/>
    <cellStyle name="Normal 7 14 4 5" xfId="30998" xr:uid="{2F8BC7AC-73B7-4F15-821E-FB071EE57409}"/>
    <cellStyle name="Normal 7 14 4 6" xfId="30419" xr:uid="{385EB25C-5F27-41F3-A609-38B7663A6BFD}"/>
    <cellStyle name="Normal 7 14 5" xfId="9982" xr:uid="{8235CE7C-372C-4318-A599-8E62C285DA7B}"/>
    <cellStyle name="Normal 7 14 5 2" xfId="29450" xr:uid="{AEDE9949-7169-4514-AE0E-4A891C24561E}"/>
    <cellStyle name="Normal 7 14 5 3" xfId="20362" xr:uid="{9449C78C-D33B-459C-BBF9-694343407FAB}"/>
    <cellStyle name="Normal 7 14 5 4" xfId="30938" xr:uid="{E0BCDBFB-8F60-42E5-B625-B2599670E8F5}"/>
    <cellStyle name="Normal 7 14 6" xfId="24135" xr:uid="{9092CC78-A25F-48A6-83D4-F44869564DEA}"/>
    <cellStyle name="Normal 7 14 7" xfId="13997" xr:uid="{0FCA37D2-3715-410D-9450-DBE88E718CBE}"/>
    <cellStyle name="Normal 7 15" xfId="2431" xr:uid="{00000000-0005-0000-0000-0000EF070000}"/>
    <cellStyle name="Normal 7 15 2" xfId="5728" xr:uid="{C5D7E416-4228-41E8-ABDC-EE69883A12CC}"/>
    <cellStyle name="Normal 7 15 2 2" xfId="23595" xr:uid="{65C6AC73-A0E6-4BCE-92BE-B668B8D5257A}"/>
    <cellStyle name="Normal 7 15 2 3" xfId="15103" xr:uid="{17D943AA-C222-4B4C-A18F-6CCE6BA583AE}"/>
    <cellStyle name="Normal 7 15 2 4" xfId="30934" xr:uid="{33745800-52FB-4055-8019-A260A36BC408}"/>
    <cellStyle name="Normal 7 15 3" xfId="7556" xr:uid="{F1E98D2C-5E23-44D7-A17A-E7E508629C08}"/>
    <cellStyle name="Normal 7 15 3 2" xfId="17936" xr:uid="{AE558860-C380-4D33-B8F4-BAFABF7E14FC}"/>
    <cellStyle name="Normal 7 15 3 3" xfId="30947" xr:uid="{0DCC9790-3146-4601-AB3F-28C8BDFFB878}"/>
    <cellStyle name="Normal 7 15 4" xfId="10389" xr:uid="{0365E554-FA94-4190-A1D6-9E0EE659857C}"/>
    <cellStyle name="Normal 7 15 4 2" xfId="20769" xr:uid="{2A88BA57-D2E1-463D-AEDB-D1CD92CC2019}"/>
    <cellStyle name="Normal 7 15 5" xfId="23727" xr:uid="{7232D1CA-690F-4D52-9D19-42CE68785447}"/>
    <cellStyle name="Normal 7 15 6" xfId="12818" xr:uid="{F5044BB9-43F3-49F3-B21A-9AD06E1D6815}"/>
    <cellStyle name="Normal 7 16" xfId="2158" xr:uid="{00000000-0005-0000-0000-0000D6070000}"/>
    <cellStyle name="Normal 7 16 2" xfId="7285" xr:uid="{487A9249-76DA-44C0-9FB7-C1ECCC926A3F}"/>
    <cellStyle name="Normal 7 16 2 2" xfId="17665" xr:uid="{E8531131-82DE-4A9C-9E7C-B57E41F8A0D7}"/>
    <cellStyle name="Normal 7 16 2 3" xfId="30949" xr:uid="{A45B824F-5108-4980-B469-78E9818C36B4}"/>
    <cellStyle name="Normal 7 16 3" xfId="10118" xr:uid="{55FE5E11-08C7-4A4A-B6B1-9A55D8442D61}"/>
    <cellStyle name="Normal 7 16 3 2" xfId="20498" xr:uid="{5B263FD6-644E-4205-BA6A-B5FA3C82A433}"/>
    <cellStyle name="Normal 7 16 4" xfId="24614" xr:uid="{3531CAC4-9557-447A-A968-11C6FD1FBF49}"/>
    <cellStyle name="Normal 7 16 5" xfId="14832" xr:uid="{EA3CD99F-CEAA-4377-8E06-36E914726435}"/>
    <cellStyle name="Normal 7 17" xfId="3783" xr:uid="{341F80F6-8699-4561-8A3C-2CE4C55CAADA}"/>
    <cellStyle name="Normal 7 17 2" xfId="8622" xr:uid="{1FC80999-4DDE-48CF-962D-7BAF4D6653EE}"/>
    <cellStyle name="Normal 7 17 2 2" xfId="19002" xr:uid="{ED9F5490-6BEC-49DB-B407-08529B63281F}"/>
    <cellStyle name="Normal 7 17 3" xfId="11455" xr:uid="{85BFA86A-976C-4244-B91D-A4A316DF7FAA}"/>
    <cellStyle name="Normal 7 17 3 2" xfId="21835" xr:uid="{EBB9E23C-1929-404A-8369-AB114746F9B3}"/>
    <cellStyle name="Normal 7 17 4" xfId="16169" xr:uid="{19ED6957-761A-498A-9DB7-0D4BB90DEA23}"/>
    <cellStyle name="Normal 7 18" xfId="23715" xr:uid="{275285CC-AC04-46B2-8894-D88E3A4793D8}"/>
    <cellStyle name="Normal 7 19" xfId="12390" xr:uid="{409BED8C-AD22-4BB5-AC49-DFFDB915DE9E}"/>
    <cellStyle name="Normal 7 2" xfId="1351" xr:uid="{00000000-0005-0000-0000-000019070000}"/>
    <cellStyle name="Normal 7 2 2" xfId="1352" xr:uid="{00000000-0005-0000-0000-00001A070000}"/>
    <cellStyle name="Normal 7 2 3" xfId="29578" xr:uid="{C9FAE160-566D-4193-A935-2D0DA2B23E4F}"/>
    <cellStyle name="Normal 7 20" xfId="29577" xr:uid="{642B267D-0DF7-40DE-B31F-199C69FB4D2F}"/>
    <cellStyle name="Normal 7 20 2" xfId="29833" xr:uid="{06A9DF73-34B1-440D-84B3-8A48C8702549}"/>
    <cellStyle name="Normal 7 20 2 2" xfId="31245" xr:uid="{209E63D4-6E49-46E2-AC41-4E8AA5C77F37}"/>
    <cellStyle name="Normal 7 21" xfId="29978" xr:uid="{9CE9C7A0-056C-44AD-A33D-E7968E3C6153}"/>
    <cellStyle name="Normal 7 21 2" xfId="31500" xr:uid="{FFA9F5D8-7DC6-4F24-B4CD-E82A02F1D2A8}"/>
    <cellStyle name="Normal 7 22" xfId="30110" xr:uid="{758F768F-0264-4A45-A815-34609497E100}"/>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8" xr:uid="{3A610EB4-A016-4959-9696-204DE0AAB876}"/>
    <cellStyle name="Normal 7 3 3 2 3 2 2 3" xfId="25206" xr:uid="{8ED66FBA-2D40-4643-9B61-F1E32A491FDE}"/>
    <cellStyle name="Normal 7 3 3 2 3 2 3" xfId="1361" xr:uid="{00000000-0005-0000-0000-000023070000}"/>
    <cellStyle name="Normal 7 3 3 2 3 2 3 2" xfId="2025" xr:uid="{00000000-0005-0000-0000-000024070000}"/>
    <cellStyle name="Normal 7 3 3 2 3 2 3 3" xfId="3760" xr:uid="{00000000-0005-0000-0000-000084060000}"/>
    <cellStyle name="Normal 7 3 3 2 3 2 3 3 2" xfId="4738" xr:uid="{14F8C66C-3AFD-4960-8379-ECACDC0C00A0}"/>
    <cellStyle name="Normal 7 3 3 2 3 2 3 3 3" xfId="30285" xr:uid="{CC748A5D-0BEB-4944-8F3D-97F8CF0BB353}"/>
    <cellStyle name="Normal 7 3 3 2 3 2 3 3 3 2" xfId="31428" xr:uid="{6DA37E3D-007F-49C2-A12C-7354CDCD0FDC}"/>
    <cellStyle name="Normal 7 3 3 2 3 2 3 3 4" xfId="31625" xr:uid="{A591BBBB-0D4A-46D3-A04A-7C0B2D602A7C}"/>
    <cellStyle name="Normal 7 3 3 2 3 2 4" xfId="24307" xr:uid="{4F4781A6-ECE1-4C9E-AC58-6E5C10C0A2BA}"/>
    <cellStyle name="Normal 7 3 3 2 3 3" xfId="1362" xr:uid="{00000000-0005-0000-0000-000025070000}"/>
    <cellStyle name="Normal 7 3 3 2 3 4" xfId="2982" xr:uid="{00000000-0005-0000-0000-0000FA070000}"/>
    <cellStyle name="Normal 7 3 3 2 3 4 2" xfId="31275" xr:uid="{FE80F6DF-4597-4CFB-BBD3-5BE6A13FC5D1}"/>
    <cellStyle name="Normal 7 3 3 2 3 5" xfId="2144" xr:uid="{00000000-0005-0000-0000-0000F7020000}"/>
    <cellStyle name="Normal 7 3 3 2 3 5 2" xfId="4634" xr:uid="{4276D1A2-DC93-4587-8A35-0E2B48A1053D}"/>
    <cellStyle name="Normal 7 3 3 2 3 5 3" xfId="30225" xr:uid="{26797C4E-8D1E-4032-A1BF-A4CEED6C0C3E}"/>
    <cellStyle name="Normal 7 3 3 2 3 5 3 2" xfId="31369" xr:uid="{AE22E742-9D01-4013-99C2-F097DBB0C902}"/>
    <cellStyle name="Normal 7 3 3 2 3 5 4" xfId="31565" xr:uid="{44215A84-68FA-41D8-95CF-672B06952FBE}"/>
    <cellStyle name="Normal 7 3 3 2 3 6" xfId="4054" xr:uid="{B827FBD5-2E2E-4EC7-8D41-DDFF87CC148D}"/>
    <cellStyle name="Normal 7 3 3 2 3 6 2" xfId="4799" xr:uid="{41E9EAB1-F610-481E-9DBF-172EE15DBDDE}"/>
    <cellStyle name="Normal 7 3 3 2 3 6 3" xfId="30340" xr:uid="{1870D514-1782-4A72-924A-46F157C54A64}"/>
    <cellStyle name="Normal 7 3 3 2 3 6 3 2" xfId="31482" xr:uid="{10473CFF-088B-46C0-9F1B-6A43DFDE6F83}"/>
    <cellStyle name="Normal 7 3 3 2 3 6 4" xfId="31680" xr:uid="{A0C69ABB-68AB-49B8-8AA7-23CBE1147DF3}"/>
    <cellStyle name="Normal 7 3 3 2 3 7" xfId="30159" xr:uid="{780A71C4-DEF8-4E6E-ACC0-3655804A98B1}"/>
    <cellStyle name="Normal 7 3 3 2 3 7 2" xfId="30529" xr:uid="{0EEE45BB-0632-4849-9B3D-03E60AC02070}"/>
    <cellStyle name="Normal 7 3 3 2 4" xfId="1363" xr:uid="{00000000-0005-0000-0000-000026070000}"/>
    <cellStyle name="Normal 7 3 3 2 4 2" xfId="2981" xr:uid="{00000000-0005-0000-0000-0000FB070000}"/>
    <cellStyle name="Normal 7 3 3 2 4 3" xfId="25207" xr:uid="{B0C3B96C-3DDC-4AE2-9FBF-450A9524DC4A}"/>
    <cellStyle name="Normal 7 3 3 2 4 3 2" xfId="29623" xr:uid="{D5A67649-7538-431D-8D7A-5AD8C95F5258}"/>
    <cellStyle name="Normal 7 3 3 2 4 3 3" xfId="29612" xr:uid="{66300240-9CE0-4062-9E28-4F6B04AC2CFD}"/>
    <cellStyle name="Normal 7 3 3 2 4 3 3 2" xfId="29652" xr:uid="{6CAF7E09-E7DB-45FE-975B-5EBB75C74D81}"/>
    <cellStyle name="Normal 7 3 3 2 4 3 3 3" xfId="30394" xr:uid="{298B7D3F-FBD5-4460-93A9-F54645816E7E}"/>
    <cellStyle name="Normal 7 3 3 2 4 3 3 4" xfId="30381" xr:uid="{EB6E69B1-D944-4719-98E3-285669324B35}"/>
    <cellStyle name="Normal 7 3 3 2 4 3 3 4 2" xfId="31720" xr:uid="{C95F887A-0DE3-4885-9933-DFDC3C26B10C}"/>
    <cellStyle name="Normal 7 3 3 2 4 3 4" xfId="30368" xr:uid="{51F68BB7-1CBC-471B-8C45-133EBC2770D2}"/>
    <cellStyle name="Normal 7 3 3 2 4 3 4 2" xfId="31707" xr:uid="{9A461396-9683-439E-A844-9F185B081F12}"/>
    <cellStyle name="Normal 7 3 3 2 5" xfId="2143" xr:uid="{00000000-0005-0000-0000-0000F5020000}"/>
    <cellStyle name="Normal 7 3 3 2 5 2" xfId="4662" xr:uid="{8519FF03-5F6D-4EB4-B933-25C9AA886D70}"/>
    <cellStyle name="Normal 7 3 3 2 5 3" xfId="30224" xr:uid="{3961AF33-EFDD-4226-A841-E3976186FFD4}"/>
    <cellStyle name="Normal 7 3 3 2 5 3 2" xfId="31368" xr:uid="{16EBF1E3-7968-444B-8C3D-D7DC786844C8}"/>
    <cellStyle name="Normal 7 3 3 2 5 4" xfId="31564" xr:uid="{214AA77A-3A32-4BAE-847A-D697B49E96EA}"/>
    <cellStyle name="Normal 7 3 3 2 6" xfId="4053" xr:uid="{0F69AA1D-AABD-4773-8E71-6D7F88104E7D}"/>
    <cellStyle name="Normal 7 3 3 2 6 2" xfId="4705" xr:uid="{FBE10302-99A6-4D2B-BB8D-B20AC5081845}"/>
    <cellStyle name="Normal 7 3 3 2 6 3" xfId="30339" xr:uid="{A37C4874-8220-4154-9C48-359C73DA2E56}"/>
    <cellStyle name="Normal 7 3 3 2 6 3 2" xfId="31481" xr:uid="{1468B4C2-4CC6-4853-886D-572963C37F80}"/>
    <cellStyle name="Normal 7 3 3 2 6 4" xfId="31679" xr:uid="{70321CC2-308C-492B-9C17-C00F1D0D05E8}"/>
    <cellStyle name="Normal 7 3 3 2 7" xfId="30158" xr:uid="{FA8D9B86-1118-4618-BB6D-43B775B037D2}"/>
    <cellStyle name="Normal 7 3 3 2 7 2" xfId="30528" xr:uid="{5EDFF2C5-0B36-4BC0-9185-4FF885E1700E}"/>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6" xr:uid="{00000000-0005-0000-0000-00002C070000}"/>
    <cellStyle name="Normal 7 3 3 4 2 2 2 2 2" xfId="30079" xr:uid="{3537F8E7-8F63-4952-A614-60ED7C47A13A}"/>
    <cellStyle name="Normal 7 3 3 4 2 2 2 3" xfId="3761" xr:uid="{00000000-0005-0000-0000-00008B060000}"/>
    <cellStyle name="Normal 7 3 3 4 2 2 2 3 2" xfId="4689" xr:uid="{FFDAA0C2-4A8B-4197-B6CC-922603129983}"/>
    <cellStyle name="Normal 7 3 3 4 2 2 2 3 3" xfId="30286" xr:uid="{A5F56370-D827-4B99-ABC8-6275F53DD26A}"/>
    <cellStyle name="Normal 7 3 3 4 2 2 2 3 3 2" xfId="31429" xr:uid="{1B7941D8-E613-4CAB-A60E-F55CDB998239}"/>
    <cellStyle name="Normal 7 3 3 4 2 2 2 3 4" xfId="31626" xr:uid="{07B95D85-B905-48E7-BD19-0355BFAB2114}"/>
    <cellStyle name="Normal 7 3 3 4 2 2 2 4" xfId="23537" xr:uid="{5DC698DF-1EB8-4352-991D-5DF81557D20A}"/>
    <cellStyle name="Normal 7 3 3 4 2 2 3" xfId="2027" xr:uid="{00000000-0005-0000-0000-00002D070000}"/>
    <cellStyle name="Normal 7 3 3 4 2 2 4" xfId="24127" xr:uid="{6B4D953D-C7AF-48CD-AB50-65538F78D7AC}"/>
    <cellStyle name="Normal 7 3 3 4 2 3" xfId="1369" xr:uid="{00000000-0005-0000-0000-00002E070000}"/>
    <cellStyle name="Normal 7 3 3 4 2 3 2" xfId="1370" xr:uid="{00000000-0005-0000-0000-00002F070000}"/>
    <cellStyle name="Normal 7 3 3 4 2 3 2 2" xfId="25759" xr:uid="{9FC1AC3D-9F28-4DA0-9380-BC7E4A0369FC}"/>
    <cellStyle name="Normal 7 3 3 4 2 3 2 3" xfId="23621" xr:uid="{84AE4A6D-2B0B-43BB-8CE5-1E2B5F205C09}"/>
    <cellStyle name="Normal 7 3 3 4 2 3 3" xfId="1371" xr:uid="{00000000-0005-0000-0000-000030070000}"/>
    <cellStyle name="Normal 7 3 3 4 2 3 3 2" xfId="23824" xr:uid="{CCE458EA-8A72-49FE-A77A-634330E76522}"/>
    <cellStyle name="Normal 7 3 3 4 2 3 3 3" xfId="22772" xr:uid="{D5AB1874-6DDC-44B8-AD25-F7B2D8D3E562}"/>
    <cellStyle name="Normal 7 3 3 4 2 3 4" xfId="2146" xr:uid="{00000000-0005-0000-0000-0000FD020000}"/>
    <cellStyle name="Normal 7 3 3 4 2 3 4 2" xfId="4812" xr:uid="{85B8BA1F-331D-494F-A0E7-481902D278F4}"/>
    <cellStyle name="Normal 7 3 3 4 2 3 4 3" xfId="30227" xr:uid="{F67EB70F-E06D-4EBB-9414-4F6A0ABDCA9A}"/>
    <cellStyle name="Normal 7 3 3 4 2 3 4 3 2" xfId="31371" xr:uid="{150FAA65-DC89-4157-9322-130B051ADE2F}"/>
    <cellStyle name="Normal 7 3 3 4 2 3 4 4" xfId="31567" xr:uid="{BC1256C2-D523-4DD4-AA26-053BFC807901}"/>
    <cellStyle name="Normal 7 3 3 4 2 3 5" xfId="24401" xr:uid="{AE0E1D6A-38CA-406E-AE73-788945631526}"/>
    <cellStyle name="Normal 7 3 3 4 2 3 6" xfId="30543" xr:uid="{AC01CEC4-5B95-4E42-8FF7-121F69B77E99}"/>
    <cellStyle name="Normal 7 3 3 4 2 4" xfId="23707" xr:uid="{E6762BC0-4988-4223-B09E-CC35F0BD73AE}"/>
    <cellStyle name="Normal 7 3 3 4 3" xfId="1372" xr:uid="{00000000-0005-0000-0000-000031070000}"/>
    <cellStyle name="Normal 7 3 3 4 4" xfId="2983" xr:uid="{00000000-0005-0000-0000-000003080000}"/>
    <cellStyle name="Normal 7 3 3 4 4 2" xfId="31289" xr:uid="{9F4A7FD4-2CC3-4D75-A163-54E002A5B431}"/>
    <cellStyle name="Normal 7 3 3 4 5" xfId="2145" xr:uid="{00000000-0005-0000-0000-0000FA020000}"/>
    <cellStyle name="Normal 7 3 3 4 5 2" xfId="4022" xr:uid="{6D2F6D47-4728-4B49-AE2E-D503982C4500}"/>
    <cellStyle name="Normal 7 3 3 4 5 3" xfId="30226" xr:uid="{B4C65A3C-9A2A-47E6-ACA6-EABEB7F3EC73}"/>
    <cellStyle name="Normal 7 3 3 4 5 3 2" xfId="31370" xr:uid="{16A1F998-BDD9-48F0-A1CA-3C3865A23834}"/>
    <cellStyle name="Normal 7 3 3 4 5 4" xfId="31566" xr:uid="{C81BDD7A-E442-49FA-9146-5D12360A9450}"/>
    <cellStyle name="Normal 7 3 3 4 6" xfId="4055" xr:uid="{3D663429-9E72-4EFF-8B04-88C376DF2815}"/>
    <cellStyle name="Normal 7 3 3 4 6 2" xfId="4795" xr:uid="{AEA4314F-DE64-4934-8CDE-F04585260C3B}"/>
    <cellStyle name="Normal 7 3 3 4 6 3" xfId="30341" xr:uid="{6116923A-F62C-4F9F-A326-D07A8FD4381A}"/>
    <cellStyle name="Normal 7 3 3 4 6 3 2" xfId="31483" xr:uid="{CDC4F293-C87D-4A0F-B788-8B9E787F9DF4}"/>
    <cellStyle name="Normal 7 3 3 4 6 4" xfId="31681" xr:uid="{85689CFE-9FF2-4DE3-9BD0-535F40259C97}"/>
    <cellStyle name="Normal 7 3 3 4 7" xfId="30160" xr:uid="{52394549-E29E-4278-9C6A-6C4AFCC85D43}"/>
    <cellStyle name="Normal 7 3 3 4 7 2" xfId="30530" xr:uid="{79991904-AF5C-4236-8DCF-6C2BEDC43AA3}"/>
    <cellStyle name="Normal 7 3 3 5" xfId="1373" xr:uid="{00000000-0005-0000-0000-000032070000}"/>
    <cellStyle name="Normal 7 3 3 5 2" xfId="1374" xr:uid="{00000000-0005-0000-0000-000033070000}"/>
    <cellStyle name="Normal 7 3 3 5 3" xfId="3762" xr:uid="{00000000-0005-0000-0000-000092060000}"/>
    <cellStyle name="Normal 7 3 3 5 3 2" xfId="4796" xr:uid="{E8168558-99C5-46A5-A612-2FC93BC3CDFD}"/>
    <cellStyle name="Normal 7 3 3 5 3 2 2" xfId="27331" xr:uid="{602079EF-2278-456C-B1D0-880B1CB11283}"/>
    <cellStyle name="Normal 7 3 3 5 3 3" xfId="25222" xr:uid="{B55B4F7C-6E21-48BE-9E2E-2D34FC86B976}"/>
    <cellStyle name="Normal 7 3 3 5 3 4" xfId="30287" xr:uid="{7DB1975E-D21E-4CBF-9637-4AE3E6D74C12}"/>
    <cellStyle name="Normal 7 3 3 5 3 4 2" xfId="31430" xr:uid="{99ECBF59-1354-4783-BEAE-B7E19B25B945}"/>
    <cellStyle name="Normal 7 3 3 5 3 5" xfId="31627" xr:uid="{7D588285-A419-4667-B536-46B1B8B1ACDD}"/>
    <cellStyle name="Normal 7 3 3 5 4" xfId="24260"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6" xr:uid="{D88E8471-D92D-49F6-980C-BD36AA4D314B}"/>
    <cellStyle name="Normal 7 3 4 3 2 2 3" xfId="25734" xr:uid="{126A297B-7ADB-4933-9CCB-2FD3B77C74DF}"/>
    <cellStyle name="Normal 7 3 4 3 2 3" xfId="1380" xr:uid="{00000000-0005-0000-0000-000039070000}"/>
    <cellStyle name="Normal 7 3 4 3 2 3 2" xfId="2028" xr:uid="{00000000-0005-0000-0000-00003A070000}"/>
    <cellStyle name="Normal 7 3 4 3 2 3 3" xfId="3763" xr:uid="{00000000-0005-0000-0000-000099060000}"/>
    <cellStyle name="Normal 7 3 4 3 2 3 3 2" xfId="4820" xr:uid="{AF1FEBE8-E3EC-4326-BAB1-44332DCC67E2}"/>
    <cellStyle name="Normal 7 3 4 3 2 3 3 3" xfId="30288" xr:uid="{30109096-014C-4DA2-92E3-E5015E0ECB5D}"/>
    <cellStyle name="Normal 7 3 4 3 2 3 3 3 2" xfId="31431" xr:uid="{EAB0C2EA-DC67-4172-92E3-7F9D56EB00AD}"/>
    <cellStyle name="Normal 7 3 4 3 2 3 3 4" xfId="31628" xr:uid="{9BD9345E-9D68-4A3B-B175-A464CEC94D75}"/>
    <cellStyle name="Normal 7 3 4 3 2 4" xfId="25413" xr:uid="{F055F10B-64A1-40D8-B460-1A174561E6AE}"/>
    <cellStyle name="Normal 7 3 4 3 3" xfId="1381" xr:uid="{00000000-0005-0000-0000-00003B070000}"/>
    <cellStyle name="Normal 7 3 4 3 4" xfId="2984" xr:uid="{00000000-0005-0000-0000-000009080000}"/>
    <cellStyle name="Normal 7 3 4 3 4 2" xfId="31298" xr:uid="{51B7DBEA-ED31-4954-9F86-83029453074D}"/>
    <cellStyle name="Normal 7 3 4 3 5" xfId="2148" xr:uid="{00000000-0005-0000-0000-000001030000}"/>
    <cellStyle name="Normal 7 3 4 3 5 2" xfId="4668" xr:uid="{E82F8251-A2EF-493C-99EC-798453FDB072}"/>
    <cellStyle name="Normal 7 3 4 3 5 3" xfId="30229" xr:uid="{A6924A06-14A6-48AE-A85A-4DABC1CC13E5}"/>
    <cellStyle name="Normal 7 3 4 3 5 3 2" xfId="31373" xr:uid="{C8D4E907-8DE5-4032-99CD-497732C57A8C}"/>
    <cellStyle name="Normal 7 3 4 3 5 4" xfId="31569" xr:uid="{2AED3941-1FFB-4F03-B67E-AF20682A3540}"/>
    <cellStyle name="Normal 7 3 4 3 6" xfId="4057" xr:uid="{19AF6C94-1102-41EB-A615-06CFDA2F78F6}"/>
    <cellStyle name="Normal 7 3 4 3 6 2" xfId="4818" xr:uid="{0CC34133-4C51-4581-8706-421D8E52AF25}"/>
    <cellStyle name="Normal 7 3 4 3 6 3" xfId="30343" xr:uid="{F2BB3124-6AE4-40BC-B519-5A61E185E003}"/>
    <cellStyle name="Normal 7 3 4 3 6 3 2" xfId="31485" xr:uid="{6FDB91E1-41FC-4670-9B2F-D9DC69D295B1}"/>
    <cellStyle name="Normal 7 3 4 3 6 4" xfId="31683" xr:uid="{94F26B9A-DF18-4DFF-9BB3-356E8653AEE6}"/>
    <cellStyle name="Normal 7 3 4 3 7" xfId="30162" xr:uid="{8FB8729F-E256-4613-98CA-4EC4024F1636}"/>
    <cellStyle name="Normal 7 3 4 3 7 2" xfId="30532" xr:uid="{D8F8BCBD-9FA9-4694-BE0E-FA68B6A82F77}"/>
    <cellStyle name="Normal 7 3 4 4" xfId="1382" xr:uid="{00000000-0005-0000-0000-00003C070000}"/>
    <cellStyle name="Normal 7 3 4 4 2" xfId="2029" xr:uid="{00000000-0005-0000-0000-00003D070000}"/>
    <cellStyle name="Normal 7 3 4 4 3" xfId="3764" xr:uid="{00000000-0005-0000-0000-00009C060000}"/>
    <cellStyle name="Normal 7 3 4 4 3 2" xfId="4747" xr:uid="{0576D2F5-5022-46BF-A95D-FDE144D163B9}"/>
    <cellStyle name="Normal 7 3 4 4 3 3" xfId="30289" xr:uid="{33067305-5030-4C44-A096-EB1A04AB9E17}"/>
    <cellStyle name="Normal 7 3 4 4 3 3 2" xfId="31432" xr:uid="{5464B581-FC1F-4F05-88EE-62C6E6E88CAA}"/>
    <cellStyle name="Normal 7 3 4 4 3 4" xfId="31629" xr:uid="{0A8F1EDA-FA33-459B-B2F0-524CCFD0733E}"/>
    <cellStyle name="Normal 7 3 4 5" xfId="2147" xr:uid="{00000000-0005-0000-0000-0000FF020000}"/>
    <cellStyle name="Normal 7 3 4 5 2" xfId="4675" xr:uid="{62B191F5-1F42-4E10-9F64-94BCDEA70967}"/>
    <cellStyle name="Normal 7 3 4 5 3" xfId="30228" xr:uid="{754916DA-38F4-4DB4-AC60-276D3B784FE8}"/>
    <cellStyle name="Normal 7 3 4 5 3 2" xfId="31372" xr:uid="{044A87F7-8EA1-490E-9C8D-11D6D6BAE37E}"/>
    <cellStyle name="Normal 7 3 4 5 4" xfId="31568" xr:uid="{5DA86EC8-8286-4878-8542-77217A13FFA4}"/>
    <cellStyle name="Normal 7 3 4 6" xfId="4056" xr:uid="{FA0FC87F-FC4E-4E3F-98FE-B3C6B8313692}"/>
    <cellStyle name="Normal 7 3 4 6 2" xfId="4765" xr:uid="{56DF81AD-9939-4BBA-9856-A8B717C867ED}"/>
    <cellStyle name="Normal 7 3 4 6 3" xfId="30342" xr:uid="{B20B5A7A-FDC4-4249-8466-A745C0238C84}"/>
    <cellStyle name="Normal 7 3 4 6 3 2" xfId="31484" xr:uid="{A0200AC4-E0FC-4EF7-BE2C-B088557646B3}"/>
    <cellStyle name="Normal 7 3 4 6 4" xfId="31682" xr:uid="{3694F6B6-85D0-4B9D-A3E8-21FFBEDC8837}"/>
    <cellStyle name="Normal 7 3 4 7" xfId="30161" xr:uid="{547D83AB-00BA-499B-81A0-779EECACE4D6}"/>
    <cellStyle name="Normal 7 3 4 7 2" xfId="30531" xr:uid="{C34CEC2F-9910-42A5-A6D6-E9823FE39A10}"/>
    <cellStyle name="Normal 7 3 5" xfId="2071" xr:uid="{00000000-0005-0000-0000-0000F2020000}"/>
    <cellStyle name="Normal 7 3 5 2" xfId="4779" xr:uid="{2BC8EFBC-06F5-4C7E-B0DC-F1B8E24A78E5}"/>
    <cellStyle name="Normal 7 3 5 3" xfId="30171" xr:uid="{DECA1B29-BBE5-4B43-B1E4-970DDF40EAFE}"/>
    <cellStyle name="Normal 7 3 5 3 2" xfId="30533" xr:uid="{1E65DB43-42EC-4ED4-993E-326E053D0E1B}"/>
    <cellStyle name="Normal 7 3 5 4" xfId="31511" xr:uid="{62585BCE-F536-46B9-8EFD-7DDBD82F7D6A}"/>
    <cellStyle name="Normal 7 3 6" xfId="29579" xr:uid="{F508C06F-0760-4DB3-8A82-A860AE1FCD26}"/>
    <cellStyle name="Normal 7 3 6 2" xfId="31246" xr:uid="{35461E4B-121A-4F8F-8CB4-021E38307A97}"/>
    <cellStyle name="Normal 7 3 6 3" xfId="30476" xr:uid="{EA0BC44F-1276-48AD-906F-6873BECD3DA1}"/>
    <cellStyle name="Normal 7 3 7" xfId="30115" xr:uid="{AA681422-51CE-46B6-A8B2-24AE11AA003A}"/>
    <cellStyle name="Normal 7 3 7 2" xfId="31501" xr:uid="{57282A1B-C9B2-4738-A048-DE5BEE2B6052}"/>
    <cellStyle name="Normal 7 4" xfId="1383" xr:uid="{00000000-0005-0000-0000-00003E070000}"/>
    <cellStyle name="Normal 7 4 10" xfId="1384" xr:uid="{00000000-0005-0000-0000-00003F070000}"/>
    <cellStyle name="Normal 7 4 10 10" xfId="12625" xr:uid="{E39E0DB2-1C99-4921-9289-604FC440D3A7}"/>
    <cellStyle name="Normal 7 4 10 2" xfId="1385" xr:uid="{00000000-0005-0000-0000-000040070000}"/>
    <cellStyle name="Normal 7 4 10 2 2" xfId="2985" xr:uid="{00000000-0005-0000-0000-00000E080000}"/>
    <cellStyle name="Normal 7 4 10 2 2 2" xfId="6135" xr:uid="{58BC0567-405B-4413-914D-5689FA1AE9E6}"/>
    <cellStyle name="Normal 7 4 10 2 2 2 2" xfId="25974" xr:uid="{F32906AA-0510-44F9-AFF5-3E96B250F34E}"/>
    <cellStyle name="Normal 7 4 10 2 2 2 3" xfId="27350" xr:uid="{D1FF3C20-ECA0-445F-B991-2445EF58CA2F}"/>
    <cellStyle name="Normal 7 4 10 2 2 2 4" xfId="15613" xr:uid="{A53AFE9F-0E8E-4969-A9A4-79BCBB14F77E}"/>
    <cellStyle name="Normal 7 4 10 2 2 3" xfId="8066" xr:uid="{7212056B-159D-48BF-83C8-1347DB78FEC6}"/>
    <cellStyle name="Normal 7 4 10 2 2 3 2" xfId="28764" xr:uid="{0667C046-2EFC-4FAD-A0D1-FF6576649D79}"/>
    <cellStyle name="Normal 7 4 10 2 2 3 3" xfId="18446" xr:uid="{6262987E-DA53-4006-977A-3849AD0E8858}"/>
    <cellStyle name="Normal 7 4 10 2 2 4" xfId="10899" xr:uid="{F637C2E1-7753-4B4C-8F16-9AA66DDDAEF0}"/>
    <cellStyle name="Normal 7 4 10 2 2 4 2" xfId="21279" xr:uid="{6613C23C-B3E5-4227-8591-EB121E6D78E9}"/>
    <cellStyle name="Normal 7 4 10 2 2 5" xfId="22713" xr:uid="{3706A199-799F-4D6F-83FD-41BDE783AE20}"/>
    <cellStyle name="Normal 7 4 10 2 2 6" xfId="13481" xr:uid="{F64751DD-61FF-49E7-BFF5-F0A719CB7884}"/>
    <cellStyle name="Normal 7 4 10 2 3" xfId="5402" xr:uid="{5983E34B-CA1D-45DA-8353-366D5E3A0CB4}"/>
    <cellStyle name="Normal 7 4 10 2 3 2" xfId="23454" xr:uid="{225ACEA7-5C66-4905-85C6-E09D28963687}"/>
    <cellStyle name="Normal 7 4 10 2 3 3" xfId="26501" xr:uid="{EC4744C8-04D9-4EC6-8C7D-BD8F9EF2515F}"/>
    <cellStyle name="Normal 7 4 10 2 3 4" xfId="14699" xr:uid="{3D4EA00A-6101-40BC-B90B-10E6FC343E5C}"/>
    <cellStyle name="Normal 7 4 10 2 4" xfId="7152" xr:uid="{A7ECD047-1A9C-410E-881F-47F5A66CACB4}"/>
    <cellStyle name="Normal 7 4 10 2 4 2" xfId="28100" xr:uid="{ABDA0BE5-DD38-480E-92B7-0A0E036EF30E}"/>
    <cellStyle name="Normal 7 4 10 2 4 3" xfId="26537" xr:uid="{B3F0F765-866B-42F2-8B79-EDCEE9283A31}"/>
    <cellStyle name="Normal 7 4 10 2 4 4" xfId="17532" xr:uid="{A6A9B4F8-16F6-490E-AB24-06E45B887DEE}"/>
    <cellStyle name="Normal 7 4 10 2 5" xfId="9985" xr:uid="{B0E34A6C-8106-4A35-BE87-8A751D666FA6}"/>
    <cellStyle name="Normal 7 4 10 2 5 2" xfId="29451" xr:uid="{6D64EC46-F50E-44F4-860D-875C63C9FF2B}"/>
    <cellStyle name="Normal 7 4 10 2 5 3" xfId="20365" xr:uid="{B05791DD-FB82-4608-A729-E2967A40F98A}"/>
    <cellStyle name="Normal 7 4 10 2 6" xfId="23357" xr:uid="{BB82E11A-01DC-407C-BA19-8383DF702642}"/>
    <cellStyle name="Normal 7 4 10 2 7" xfId="12783" xr:uid="{2A40A123-DB6D-4CAD-B3EF-8D16581D2066}"/>
    <cellStyle name="Normal 7 4 10 3" xfId="1386" xr:uid="{00000000-0005-0000-0000-000041070000}"/>
    <cellStyle name="Normal 7 4 10 3 2" xfId="5403" xr:uid="{90229E99-CEEA-4005-976E-676561CE60D7}"/>
    <cellStyle name="Normal 7 4 10 3 2 2" xfId="27218" xr:uid="{68BD47C5-D462-4D85-B923-6CEFB2F05EF6}"/>
    <cellStyle name="Normal 7 4 10 3 2 3" xfId="28098" xr:uid="{DE055B0B-A8BE-45C7-ABC5-2C84D52B9FE3}"/>
    <cellStyle name="Normal 7 4 10 3 2 4" xfId="14700" xr:uid="{2D77293D-C59F-4086-931B-813966E04C5A}"/>
    <cellStyle name="Normal 7 4 10 3 3" xfId="7153" xr:uid="{F1967FBE-A3A8-4F88-8621-8D068AA57768}"/>
    <cellStyle name="Normal 7 4 10 3 3 2" xfId="28573" xr:uid="{2CE122AC-64CC-4038-8FB4-F43AAC17B16B}"/>
    <cellStyle name="Normal 7 4 10 3 3 3" xfId="26355" xr:uid="{B1A30EA3-D358-431D-A7CF-EDDD9E8E93B9}"/>
    <cellStyle name="Normal 7 4 10 3 3 4" xfId="17533" xr:uid="{50931B32-2847-4DB6-8D45-6F68A911D218}"/>
    <cellStyle name="Normal 7 4 10 3 4" xfId="9986" xr:uid="{D28DB7C0-0AF3-46D3-AC36-B9786005EE04}"/>
    <cellStyle name="Normal 7 4 10 3 4 2" xfId="29452" xr:uid="{D7534AF6-ADC2-493F-A75A-91233F6F7645}"/>
    <cellStyle name="Normal 7 4 10 3 4 3" xfId="20366" xr:uid="{E7C29FA1-E4CF-43C0-832F-7E082E95E71A}"/>
    <cellStyle name="Normal 7 4 10 3 5" xfId="23166" xr:uid="{BC4588E6-59EB-42D4-8C1A-C396DA859E20}"/>
    <cellStyle name="Normal 7 4 10 3 6" xfId="13288" xr:uid="{5FAD2BCB-9C26-4C51-BDB6-E0584DEC405D}"/>
    <cellStyle name="Normal 7 4 10 4" xfId="2391" xr:uid="{00000000-0005-0000-0000-00000C080000}"/>
    <cellStyle name="Normal 7 4 10 4 2" xfId="7518" xr:uid="{6071AF00-0683-4207-8FFF-1FA95E4222DF}"/>
    <cellStyle name="Normal 7 4 10 4 2 2" xfId="28090" xr:uid="{E8F543B3-88BC-48D6-AD29-96E64116D095}"/>
    <cellStyle name="Normal 7 4 10 4 2 3" xfId="17898" xr:uid="{3F714F41-FAB1-45A4-AEC1-FFFF63D53736}"/>
    <cellStyle name="Normal 7 4 10 4 3" xfId="10351" xr:uid="{AC62CA15-CE9F-470F-BF7F-19EFF0654FFD}"/>
    <cellStyle name="Normal 7 4 10 4 3 2" xfId="20731" xr:uid="{2B5476F8-1542-4A45-9B8B-CA77C4C773B9}"/>
    <cellStyle name="Normal 7 4 10 4 4" xfId="22886" xr:uid="{CEE392DA-D99F-41B2-9AB5-1684E1A933D9}"/>
    <cellStyle name="Normal 7 4 10 4 5" xfId="15065" xr:uid="{ECCB2C17-EA3D-4753-B88E-D1A79FC6BB59}"/>
    <cellStyle name="Normal 7 4 10 5" xfId="4059" xr:uid="{A47C9DAF-18CB-48BA-8AD7-5149BEA6F166}"/>
    <cellStyle name="Normal 7 4 10 5 2" xfId="8839" xr:uid="{93A520FB-BDD6-4069-BCED-3F1BC303313B}"/>
    <cellStyle name="Normal 7 4 10 5 2 2" xfId="28994" xr:uid="{0C8C64D4-78B4-42B4-8837-FAD504081FC6}"/>
    <cellStyle name="Normal 7 4 10 5 2 3" xfId="19219" xr:uid="{E0313ABF-E8D0-4EF3-B070-B58464E5B21E}"/>
    <cellStyle name="Normal 7 4 10 5 3" xfId="11672" xr:uid="{8B166987-21CC-4FE9-90CF-4B5C0D0BF008}"/>
    <cellStyle name="Normal 7 4 10 5 3 2" xfId="22052" xr:uid="{26496B1F-C615-4E80-8037-4D4E0929AD27}"/>
    <cellStyle name="Normal 7 4 10 5 4" xfId="24473" xr:uid="{BFEDEBE2-F864-495A-899E-53D5D1B5AB36}"/>
    <cellStyle name="Normal 7 4 10 5 5" xfId="16386" xr:uid="{36CBD321-650A-4674-8A2E-13B231E90F45}"/>
    <cellStyle name="Normal 7 4 10 6" xfId="5401" xr:uid="{15474A07-3C10-49DE-874C-C083673A395B}"/>
    <cellStyle name="Normal 7 4 10 6 2" xfId="27163" xr:uid="{D4D8E402-8606-4174-9130-005E070C7A57}"/>
    <cellStyle name="Normal 7 4 10 6 3" xfId="28700" xr:uid="{AAD42802-2F27-424F-890C-4FD7599FF5B0}"/>
    <cellStyle name="Normal 7 4 10 6 4" xfId="14698" xr:uid="{61584101-1BC3-499F-B444-1B5DC1EE4865}"/>
    <cellStyle name="Normal 7 4 10 7" xfId="7151" xr:uid="{04AB0BB5-814C-4F52-A8CA-8C1F0AE8867C}"/>
    <cellStyle name="Normal 7 4 10 7 2" xfId="27947" xr:uid="{C558BB38-0E73-4659-A8A0-91FE0F16FF06}"/>
    <cellStyle name="Normal 7 4 10 7 3" xfId="17531" xr:uid="{571B3FC1-21A8-45C8-93F5-0BA17E336227}"/>
    <cellStyle name="Normal 7 4 10 8" xfId="9984" xr:uid="{03793677-D02C-48A4-AB20-AB22B8E884A6}"/>
    <cellStyle name="Normal 7 4 10 8 2" xfId="20364" xr:uid="{81B37CF5-A956-49DE-BA6A-F3A156E5D91D}"/>
    <cellStyle name="Normal 7 4 10 9" xfId="23486" xr:uid="{70C65870-8499-4097-83B5-10365053E891}"/>
    <cellStyle name="Normal 7 4 11" xfId="1387" xr:uid="{00000000-0005-0000-0000-000042070000}"/>
    <cellStyle name="Normal 7 4 11 10" xfId="12501" xr:uid="{9BEF4524-4829-4979-8370-839308CFC792}"/>
    <cellStyle name="Normal 7 4 11 2" xfId="3417" xr:uid="{00000000-0005-0000-0000-000011080000}"/>
    <cellStyle name="Normal 7 4 11 2 2" xfId="6472" xr:uid="{56A464E2-F958-41E9-88E6-4F5E11A858F6}"/>
    <cellStyle name="Normal 7 4 11 2 2 2" xfId="23038" xr:uid="{5F7D9BE0-8BD6-482E-A322-C8983DFBAE09}"/>
    <cellStyle name="Normal 7 4 11 2 2 3" xfId="28008" xr:uid="{E9DC5484-2CC7-452C-8017-5982DB62A54E}"/>
    <cellStyle name="Normal 7 4 11 2 2 4" xfId="16043" xr:uid="{D4C3B72B-1C5A-4D24-A675-DFFD132575F8}"/>
    <cellStyle name="Normal 7 4 11 2 3" xfId="8496" xr:uid="{94706112-406A-44CD-B0C2-467DC57FC4CB}"/>
    <cellStyle name="Normal 7 4 11 2 3 2" xfId="28615" xr:uid="{F10440D7-0FA7-43DA-8767-2FC1B0B01ED3}"/>
    <cellStyle name="Normal 7 4 11 2 3 3" xfId="28933" xr:uid="{DF0F9BB2-3AE3-43A8-89B5-647D76FA9FF3}"/>
    <cellStyle name="Normal 7 4 11 2 3 4" xfId="18876" xr:uid="{3A6FFCC7-DE6A-4B74-8ACA-2BBC545E5CAD}"/>
    <cellStyle name="Normal 7 4 11 2 4" xfId="11329" xr:uid="{0CE2380F-264F-420E-8716-A243A9787FB4}"/>
    <cellStyle name="Normal 7 4 11 2 4 2" xfId="29482" xr:uid="{C6EF1CE8-29B6-4241-9DD1-64ED89631239}"/>
    <cellStyle name="Normal 7 4 11 2 4 3" xfId="21709" xr:uid="{41EB82DA-43E0-441F-92C5-EC986F91CB76}"/>
    <cellStyle name="Normal 7 4 11 2 5" xfId="23271" xr:uid="{E66039F7-CF61-4055-93B1-FB74E638F62E}"/>
    <cellStyle name="Normal 7 4 11 2 6" xfId="13998" xr:uid="{DCDACEC0-61C6-4FE1-A6AE-D95E55FECA20}"/>
    <cellStyle name="Normal 7 4 11 3" xfId="2817" xr:uid="{00000000-0005-0000-0000-000012080000}"/>
    <cellStyle name="Normal 7 4 11 3 2" xfId="6033" xr:uid="{015F607C-C5BA-47F0-9077-B6A5367B7857}"/>
    <cellStyle name="Normal 7 4 11 3 2 2" xfId="26513" xr:uid="{1DB3F147-0DF4-4A67-89A2-0EE7A9ECB8EA}"/>
    <cellStyle name="Normal 7 4 11 3 2 3" xfId="15487" xr:uid="{EF31F597-F30B-4827-BB92-323198C7688A}"/>
    <cellStyle name="Normal 7 4 11 3 3" xfId="7940" xr:uid="{1B610E9B-1938-4DEB-99B5-75A8D02A9270}"/>
    <cellStyle name="Normal 7 4 11 3 3 2" xfId="18320" xr:uid="{B31BC9A6-5186-46A9-96DD-538B165E66A0}"/>
    <cellStyle name="Normal 7 4 11 3 4" xfId="10773" xr:uid="{795713ED-7E30-4ABB-B50C-E0BE9BC9BFFC}"/>
    <cellStyle name="Normal 7 4 11 3 4 2" xfId="21153" xr:uid="{215CED11-D531-4524-B3EA-9CAD4873CAC5}"/>
    <cellStyle name="Normal 7 4 11 3 5" xfId="24597" xr:uid="{972C80E3-438F-4583-93A7-502503F64D0D}"/>
    <cellStyle name="Normal 7 4 11 3 6" xfId="13287" xr:uid="{FE607638-FDCE-4126-B7F9-101AC49FE9D4}"/>
    <cellStyle name="Normal 7 4 11 4" xfId="2269" xr:uid="{00000000-0005-0000-0000-000010080000}"/>
    <cellStyle name="Normal 7 4 11 4 2" xfId="7396" xr:uid="{7BB7EF9D-4851-44A7-9510-1CB0FFF6EF85}"/>
    <cellStyle name="Normal 7 4 11 4 2 2" xfId="28274" xr:uid="{DA11D543-0EE4-47D6-94AF-349B46E85CAC}"/>
    <cellStyle name="Normal 7 4 11 4 2 3" xfId="17776" xr:uid="{623B9985-75AE-4679-9B67-34BF13072187}"/>
    <cellStyle name="Normal 7 4 11 4 3" xfId="10229" xr:uid="{9ECD19C3-FFB6-4740-B8CB-9CFA90730B94}"/>
    <cellStyle name="Normal 7 4 11 4 3 2" xfId="20609" xr:uid="{A88319F0-B6A7-49DD-A3BB-D23EF6CC62D0}"/>
    <cellStyle name="Normal 7 4 11 4 4" xfId="25471" xr:uid="{F4304C93-9A1A-4AC7-B4C1-4683D0AE4DA4}"/>
    <cellStyle name="Normal 7 4 11 4 5" xfId="14943" xr:uid="{E5EE7506-D514-4CF9-BFB6-F53C9628D025}"/>
    <cellStyle name="Normal 7 4 11 5" xfId="4058" xr:uid="{3893B720-22DE-418C-BCFF-F939857B3691}"/>
    <cellStyle name="Normal 7 4 11 5 2" xfId="8838" xr:uid="{8C77606E-F367-4C2C-847B-E32170DA67E2}"/>
    <cellStyle name="Normal 7 4 11 5 2 2" xfId="19218" xr:uid="{D809E49E-C5B7-43B8-9B85-796BE2E323F0}"/>
    <cellStyle name="Normal 7 4 11 5 3" xfId="11671" xr:uid="{49EF51CA-0745-482E-BCAE-346B1E3DD61C}"/>
    <cellStyle name="Normal 7 4 11 5 3 2" xfId="22051" xr:uid="{634DCD8F-7447-42B4-B51C-F73E018D1D91}"/>
    <cellStyle name="Normal 7 4 11 5 4" xfId="26608" xr:uid="{6607F834-8310-4FAB-AF3A-C987064EBA7D}"/>
    <cellStyle name="Normal 7 4 11 5 5" xfId="16385" xr:uid="{2807DCF7-21C1-402B-A4C1-263FC1FE6DD6}"/>
    <cellStyle name="Normal 7 4 11 6" xfId="5404" xr:uid="{8E270C27-9D00-4E1B-8BBC-4ED1D11CCD4D}"/>
    <cellStyle name="Normal 7 4 11 6 2" xfId="14701" xr:uid="{5ED0D250-85DA-463A-9268-20A15AB5B81F}"/>
    <cellStyle name="Normal 7 4 11 7" xfId="7154" xr:uid="{722FA43A-6E4C-4E77-80C2-9CAD274880D3}"/>
    <cellStyle name="Normal 7 4 11 7 2" xfId="17534" xr:uid="{7097922A-8254-4B00-A4DE-A162705755B0}"/>
    <cellStyle name="Normal 7 4 11 8" xfId="9987" xr:uid="{E70B3B93-5916-4254-97DA-345D84BACCDF}"/>
    <cellStyle name="Normal 7 4 11 8 2" xfId="20367" xr:uid="{0D389D67-370B-4658-8F72-5D2ECED72B84}"/>
    <cellStyle name="Normal 7 4 11 9" xfId="23664" xr:uid="{B1565FF6-FCBB-4338-8555-D139FA72E5D0}"/>
    <cellStyle name="Normal 7 4 12" xfId="1388" xr:uid="{00000000-0005-0000-0000-000043070000}"/>
    <cellStyle name="Normal 7 4 12 2" xfId="3418" xr:uid="{00000000-0005-0000-0000-000014080000}"/>
    <cellStyle name="Normal 7 4 12 2 2" xfId="6473" xr:uid="{C53A0368-3BD9-4648-86B9-9FBDB991B38C}"/>
    <cellStyle name="Normal 7 4 12 2 2 2" xfId="27725" xr:uid="{95B83E74-EF60-4EAD-A6C9-C0ED5BA194DF}"/>
    <cellStyle name="Normal 7 4 12 2 2 3" xfId="16044" xr:uid="{6A35A00E-3B8B-4927-B9D1-49897D5041D7}"/>
    <cellStyle name="Normal 7 4 12 2 3" xfId="8497" xr:uid="{27B2C5E9-D1AE-4620-AC38-BC35C286A93C}"/>
    <cellStyle name="Normal 7 4 12 2 3 2" xfId="18877" xr:uid="{D4654E81-1D4D-4809-A2F5-0484A441C4A9}"/>
    <cellStyle name="Normal 7 4 12 2 4" xfId="11330" xr:uid="{73E84DC8-78B2-4A3A-80AE-C6FC2D7B9558}"/>
    <cellStyle name="Normal 7 4 12 2 4 2" xfId="21710" xr:uid="{D11AF022-3223-4726-9A85-68D8E66554E0}"/>
    <cellStyle name="Normal 7 4 12 2 5" xfId="23834" xr:uid="{C8093F53-6DCE-40E7-9C84-186F93EFBB1A}"/>
    <cellStyle name="Normal 7 4 12 2 6" xfId="13999" xr:uid="{553E88FE-93CB-4E52-B1E2-B8F82EDC187A}"/>
    <cellStyle name="Normal 7 4 12 3" xfId="4116" xr:uid="{CF6AE729-3400-4866-8295-14C644B958B1}"/>
    <cellStyle name="Normal 7 4 12 3 2" xfId="8888" xr:uid="{5C20B8B2-50A4-4906-8756-31284492D646}"/>
    <cellStyle name="Normal 7 4 12 3 2 2" xfId="29003" xr:uid="{453A5423-36A4-4D82-9A42-1748DE6B5DD1}"/>
    <cellStyle name="Normal 7 4 12 3 2 3" xfId="19268" xr:uid="{7DA8253D-3D21-4D9A-8A93-E030AC3F2F3F}"/>
    <cellStyle name="Normal 7 4 12 3 3" xfId="11721" xr:uid="{3A48A19B-3F2D-4760-869D-835E5A68682C}"/>
    <cellStyle name="Normal 7 4 12 3 3 2" xfId="22101" xr:uid="{67781054-8DFF-4D16-BA03-FE53DAF3ABE9}"/>
    <cellStyle name="Normal 7 4 12 3 4" xfId="25606" xr:uid="{EDD4C9DD-27EE-49A8-84B3-85C72607E545}"/>
    <cellStyle name="Normal 7 4 12 3 5" xfId="16435" xr:uid="{5720CED4-1D1D-437E-98FE-8D030602EA43}"/>
    <cellStyle name="Normal 7 4 12 4" xfId="5405" xr:uid="{D423420C-71DF-4A48-93C3-1B18F353F3EE}"/>
    <cellStyle name="Normal 7 4 12 4 2" xfId="25605" xr:uid="{086AB1D6-2839-417D-910A-3E22595AB373}"/>
    <cellStyle name="Normal 7 4 12 4 3" xfId="26548" xr:uid="{79BF2465-24BC-4F16-972F-782A852D7926}"/>
    <cellStyle name="Normal 7 4 12 4 4" xfId="14702" xr:uid="{DFD2889B-EE37-4557-BA49-D391147A3CC0}"/>
    <cellStyle name="Normal 7 4 12 5" xfId="7155" xr:uid="{E86D86D3-D11B-4CA0-8F5A-37140ECB7C13}"/>
    <cellStyle name="Normal 7 4 12 5 2" xfId="26462" xr:uid="{99809174-949D-475C-A707-19CB4C775426}"/>
    <cellStyle name="Normal 7 4 12 5 3" xfId="17535" xr:uid="{FFF0C2B8-6A3F-4202-AEF0-9FD2712E1A76}"/>
    <cellStyle name="Normal 7 4 12 6" xfId="9988" xr:uid="{96AD20DD-F12E-4CAD-8298-2BFB0780256B}"/>
    <cellStyle name="Normal 7 4 12 6 2" xfId="20368" xr:uid="{697AD989-A40B-40AB-A6ED-F1463052333B}"/>
    <cellStyle name="Normal 7 4 12 7" xfId="25415" xr:uid="{A71B0B51-9961-4A1B-8B03-2AD732A86524}"/>
    <cellStyle name="Normal 7 4 12 8" xfId="12659" xr:uid="{E40EC2A3-C163-47D6-B782-3F5EABD0688A}"/>
    <cellStyle name="Normal 7 4 13" xfId="1389" xr:uid="{00000000-0005-0000-0000-000044070000}"/>
    <cellStyle name="Normal 7 4 13 2" xfId="5406" xr:uid="{26788EDD-418F-4E1C-9DCD-CED5B9F56936}"/>
    <cellStyle name="Normal 7 4 13 2 2" xfId="23571" xr:uid="{33F23C0F-79EB-4A7F-B8A1-245C3DA1E51F}"/>
    <cellStyle name="Normal 7 4 13 2 3" xfId="28326" xr:uid="{036C5285-F597-488E-8D2B-9530BA725187}"/>
    <cellStyle name="Normal 7 4 13 2 4" xfId="14703" xr:uid="{3118D945-0194-4CE5-9FE1-9FC8EB95E9C6}"/>
    <cellStyle name="Normal 7 4 13 3" xfId="7156" xr:uid="{9377453A-6ED2-4A9C-8041-8CDDD80AC99E}"/>
    <cellStyle name="Normal 7 4 13 3 2" xfId="25331" xr:uid="{D5C8EE71-B73A-4B2D-BCBB-AF26FF13E38B}"/>
    <cellStyle name="Normal 7 4 13 3 3" xfId="17536" xr:uid="{87865F9E-9231-4361-899D-88FB39190BB3}"/>
    <cellStyle name="Normal 7 4 13 4" xfId="9989" xr:uid="{1E5E9B8A-4DC2-4DC3-9BA3-BC349DC9D373}"/>
    <cellStyle name="Normal 7 4 13 4 2" xfId="20369" xr:uid="{A2FBD245-1426-4591-9B7F-8E4D5790A08B}"/>
    <cellStyle name="Normal 7 4 13 5" xfId="25351" xr:uid="{6C027075-70AD-4093-92FC-3B16D5CE26C3}"/>
    <cellStyle name="Normal 7 4 13 6" xfId="13357" xr:uid="{04EA1659-C33E-44CB-A130-87D58BBB89D5}"/>
    <cellStyle name="Normal 7 4 14" xfId="2432" xr:uid="{00000000-0005-0000-0000-000016080000}"/>
    <cellStyle name="Normal 7 4 14 2" xfId="5729" xr:uid="{C84917D8-661A-4DF3-9292-38E074A869A2}"/>
    <cellStyle name="Normal 7 4 14 2 2" xfId="28175" xr:uid="{454898D2-36CA-4CAC-825D-DFFE598FCDE9}"/>
    <cellStyle name="Normal 7 4 14 2 3" xfId="15104" xr:uid="{BFFD30BA-1915-43A2-B593-BE77E98D0E0F}"/>
    <cellStyle name="Normal 7 4 14 3" xfId="7557" xr:uid="{36F7DBAC-847F-4235-9CAC-C21825755F5C}"/>
    <cellStyle name="Normal 7 4 14 3 2" xfId="17937" xr:uid="{1213D01D-F1E9-4B79-B43F-CED2C27A9937}"/>
    <cellStyle name="Normal 7 4 14 4" xfId="10390" xr:uid="{83821BF0-1014-4935-9284-D3A32CE8B058}"/>
    <cellStyle name="Normal 7 4 14 4 2" xfId="20770" xr:uid="{2CEBC873-2637-4ACE-9411-EE3B78AC1970}"/>
    <cellStyle name="Normal 7 4 14 5" xfId="24151" xr:uid="{808ACA6E-43F7-4D0E-8708-8534AAB96C6F}"/>
    <cellStyle name="Normal 7 4 14 6" xfId="12819" xr:uid="{D165B4CD-8F0C-4025-B281-6729F877C19E}"/>
    <cellStyle name="Normal 7 4 15" xfId="2159" xr:uid="{00000000-0005-0000-0000-00000B080000}"/>
    <cellStyle name="Normal 7 4 15 2" xfId="7286" xr:uid="{A1D9749D-AA1F-4C7B-8E4B-FDE3E7D745A1}"/>
    <cellStyle name="Normal 7 4 15 2 2" xfId="27851" xr:uid="{404C3E8C-AE5A-4434-918B-8C31DDDA27C6}"/>
    <cellStyle name="Normal 7 4 15 2 3" xfId="17666" xr:uid="{F6D6B153-70C7-4B43-BF28-1826DBA583C5}"/>
    <cellStyle name="Normal 7 4 15 3" xfId="10119" xr:uid="{DF3F9963-4E60-4007-B72C-6B8F9A98951C}"/>
    <cellStyle name="Normal 7 4 15 3 2" xfId="20499" xr:uid="{D25CB1A1-CB9C-4466-A48A-FC54E50F2F5A}"/>
    <cellStyle name="Normal 7 4 15 4" xfId="24794" xr:uid="{6EC9E56A-F77C-441C-BFC3-8BCFDB60924E}"/>
    <cellStyle name="Normal 7 4 15 5" xfId="14833" xr:uid="{A175781E-297D-4418-B069-1F62AA874812}"/>
    <cellStyle name="Normal 7 4 16" xfId="3784" xr:uid="{81EF1548-4C16-47BF-BF10-25113C404E93}"/>
    <cellStyle name="Normal 7 4 16 2" xfId="8623" xr:uid="{19D7927A-4375-4499-ADB9-430C7C019806}"/>
    <cellStyle name="Normal 7 4 16 2 2" xfId="19003" xr:uid="{F2ECE25F-CF2B-4EED-970A-53DBF76CE5EE}"/>
    <cellStyle name="Normal 7 4 16 3" xfId="11456" xr:uid="{47F1BCB7-C5EC-4E1C-B846-A8A092D2D81B}"/>
    <cellStyle name="Normal 7 4 16 3 2" xfId="21836" xr:uid="{9E2E5B5B-3FD1-4659-ACEE-A960D12B4ECC}"/>
    <cellStyle name="Normal 7 4 16 4" xfId="24922" xr:uid="{DEB5D9B5-18EC-4772-9D52-1F1FE0439B11}"/>
    <cellStyle name="Normal 7 4 16 5" xfId="16170" xr:uid="{477ADB08-19B0-4E67-AB1B-27FFD2786841}"/>
    <cellStyle name="Normal 7 4 17" xfId="5400" xr:uid="{690F1435-7DE8-4925-9F66-0628E9CBD82C}"/>
    <cellStyle name="Normal 7 4 17 2" xfId="14697" xr:uid="{727F5B02-50AC-4BFD-8BF7-8F22A0FD67C4}"/>
    <cellStyle name="Normal 7 4 18" xfId="7150" xr:uid="{7CAAF367-0132-4C7E-AEF8-5CEFDC4924E3}"/>
    <cellStyle name="Normal 7 4 18 2" xfId="17530" xr:uid="{BA9E2749-73E0-42D0-877C-FC3362712D9C}"/>
    <cellStyle name="Normal 7 4 19" xfId="9983" xr:uid="{69D094E0-89BE-41C0-91FE-B3D34D4F5A3E}"/>
    <cellStyle name="Normal 7 4 19 2" xfId="20363" xr:uid="{B8D6304D-BADE-423E-AFBA-9555EE4B7203}"/>
    <cellStyle name="Normal 7 4 2" xfId="1390" xr:uid="{00000000-0005-0000-0000-000045070000}"/>
    <cellStyle name="Normal 7 4 2 10" xfId="1391" xr:uid="{00000000-0005-0000-0000-000046070000}"/>
    <cellStyle name="Normal 7 4 2 10 2" xfId="3419" xr:uid="{00000000-0005-0000-0000-000019080000}"/>
    <cellStyle name="Normal 7 4 2 10 2 2" xfId="6474" xr:uid="{326DA066-606D-4A6F-81A5-7393C513F2D5}"/>
    <cellStyle name="Normal 7 4 2 10 2 2 2" xfId="26864" xr:uid="{516BE980-12FE-4044-9D3F-5BA13CD2085E}"/>
    <cellStyle name="Normal 7 4 2 10 2 2 3" xfId="16045" xr:uid="{7F7F1EDD-CDE6-490F-8330-0456F1444D76}"/>
    <cellStyle name="Normal 7 4 2 10 2 3" xfId="8498" xr:uid="{EB0523FF-7D02-453C-A773-C50BBEFD07B5}"/>
    <cellStyle name="Normal 7 4 2 10 2 3 2" xfId="18878" xr:uid="{625D427A-F717-4599-82F5-33DD73340015}"/>
    <cellStyle name="Normal 7 4 2 10 2 4" xfId="11331" xr:uid="{F9C60D2A-364D-4923-8195-EA68D3532E69}"/>
    <cellStyle name="Normal 7 4 2 10 2 4 2" xfId="21711" xr:uid="{5CDF6532-6CDB-451F-93D4-EA356A37AA50}"/>
    <cellStyle name="Normal 7 4 2 10 2 5" xfId="22667" xr:uid="{C5BE352D-7F0C-40C2-BFA1-BD7FAD1A0E8A}"/>
    <cellStyle name="Normal 7 4 2 10 2 6" xfId="14000" xr:uid="{5CCE3A02-F844-4C4B-81FA-ADDC7E513042}"/>
    <cellStyle name="Normal 7 4 2 10 3" xfId="4212" xr:uid="{2FDC487A-39A3-470F-B49B-EC1A9D081FDE}"/>
    <cellStyle name="Normal 7 4 2 10 3 2" xfId="8984" xr:uid="{A3AB1BF2-6BE2-4370-BD23-DD1782EE57FB}"/>
    <cellStyle name="Normal 7 4 2 10 3 2 2" xfId="29065" xr:uid="{6503F4A7-8A46-488C-B990-EFB6EEB6D363}"/>
    <cellStyle name="Normal 7 4 2 10 3 2 3" xfId="19364" xr:uid="{A9337CC3-2831-4699-8F03-C1229443EDA7}"/>
    <cellStyle name="Normal 7 4 2 10 3 3" xfId="11817" xr:uid="{D1B2F3AF-8E11-4E5E-A133-5F096E3E2F38}"/>
    <cellStyle name="Normal 7 4 2 10 3 3 2" xfId="22197" xr:uid="{B185E9CA-C730-4B5C-A4D6-3205FA860155}"/>
    <cellStyle name="Normal 7 4 2 10 3 4" xfId="23541" xr:uid="{63ACD1BA-4F2A-4A66-9C39-A623DB27C9F0}"/>
    <cellStyle name="Normal 7 4 2 10 3 5" xfId="16531" xr:uid="{FA13A13D-A3AE-471A-89E9-A5917BF8E08A}"/>
    <cellStyle name="Normal 7 4 2 10 4" xfId="5408" xr:uid="{E8955726-9D9A-4ADC-B24B-48ACF6178402}"/>
    <cellStyle name="Normal 7 4 2 10 4 2" xfId="23204" xr:uid="{6EC121F8-F564-4D79-A6EC-6C882CC04332}"/>
    <cellStyle name="Normal 7 4 2 10 4 3" xfId="28565" xr:uid="{D600E24F-2772-499C-8F12-5F346802DE5F}"/>
    <cellStyle name="Normal 7 4 2 10 4 4" xfId="14705" xr:uid="{A6166809-6A5A-4DAF-88E0-611DEF6FCC24}"/>
    <cellStyle name="Normal 7 4 2 10 5" xfId="7158" xr:uid="{E9758D8C-D6E5-4E66-A396-52FABC3BDC4F}"/>
    <cellStyle name="Normal 7 4 2 10 5 2" xfId="28579" xr:uid="{FE4A5594-827C-4716-A4D4-FACBFDCD9897}"/>
    <cellStyle name="Normal 7 4 2 10 5 3" xfId="17538" xr:uid="{124C9572-1BE1-461A-AAB7-3F7FB7B43BE1}"/>
    <cellStyle name="Normal 7 4 2 10 6" xfId="9991" xr:uid="{9A48B0D7-F318-4E58-9ACD-139FF626719D}"/>
    <cellStyle name="Normal 7 4 2 10 6 2" xfId="20371" xr:uid="{BCD9409F-361E-4FED-9036-95356DABF1A3}"/>
    <cellStyle name="Normal 7 4 2 10 7" xfId="22798" xr:uid="{6B5C48F1-0C89-4841-B7B0-C96EB1372B0C}"/>
    <cellStyle name="Normal 7 4 2 10 8" xfId="12784" xr:uid="{C9A5AD2C-0E08-4DF4-83FF-F49C3E235C16}"/>
    <cellStyle name="Normal 7 4 2 11" xfId="1392" xr:uid="{00000000-0005-0000-0000-000047070000}"/>
    <cellStyle name="Normal 7 4 2 11 2" xfId="5409" xr:uid="{B2818A0B-3226-4E9A-A6DB-2902C1C321C0}"/>
    <cellStyle name="Normal 7 4 2 11 2 2" xfId="22744" xr:uid="{7C46150B-D20C-4138-A989-B899F15D0020}"/>
    <cellStyle name="Normal 7 4 2 11 2 3" xfId="27399" xr:uid="{DA955C69-C619-4E89-866A-99FC71794A6A}"/>
    <cellStyle name="Normal 7 4 2 11 2 4" xfId="14706" xr:uid="{DC394850-23FD-4BC1-AE7C-B243455E5BFE}"/>
    <cellStyle name="Normal 7 4 2 11 3" xfId="7159" xr:uid="{8F07DAEF-A773-4BC8-8493-43E703161E6C}"/>
    <cellStyle name="Normal 7 4 2 11 3 2" xfId="28747" xr:uid="{F4EDA823-90FF-4654-9102-8028CA743AB7}"/>
    <cellStyle name="Normal 7 4 2 11 3 3" xfId="17539" xr:uid="{4BA17A94-8B40-48FA-8E07-1131E1FD5466}"/>
    <cellStyle name="Normal 7 4 2 11 4" xfId="9992" xr:uid="{0B784868-CED5-413E-8599-BC9795D9C71E}"/>
    <cellStyle name="Normal 7 4 2 11 4 2" xfId="20372" xr:uid="{BDF57F71-1963-401E-B664-CC14C5C6772F}"/>
    <cellStyle name="Normal 7 4 2 11 5" xfId="25460" xr:uid="{F4A7E4C1-1C5F-486B-84AF-2AE5F4F66ED4}"/>
    <cellStyle name="Normal 7 4 2 11 6" xfId="13482" xr:uid="{B3475F9D-CEB3-4B6D-A7A0-ED5ECEEBB213}"/>
    <cellStyle name="Normal 7 4 2 12" xfId="2441" xr:uid="{00000000-0005-0000-0000-00001B080000}"/>
    <cellStyle name="Normal 7 4 2 12 2" xfId="5736" xr:uid="{F802D390-8974-4741-A616-85DF37F57A94}"/>
    <cellStyle name="Normal 7 4 2 12 2 2" xfId="27462" xr:uid="{FE3DADE7-BA77-471C-B666-80231FFE0D12}"/>
    <cellStyle name="Normal 7 4 2 12 2 3" xfId="15113" xr:uid="{27FAF4B7-29D2-4EEB-B8EC-41B4FBE301D4}"/>
    <cellStyle name="Normal 7 4 2 12 3" xfId="7566" xr:uid="{BAC59092-22A6-444D-AA12-82517F30C920}"/>
    <cellStyle name="Normal 7 4 2 12 3 2" xfId="17946" xr:uid="{EBFEE1AF-C45F-463B-B94A-DF1507751316}"/>
    <cellStyle name="Normal 7 4 2 12 4" xfId="10399" xr:uid="{C2E2FDC4-C132-488F-9028-088E677F6C7A}"/>
    <cellStyle name="Normal 7 4 2 12 4 2" xfId="20779" xr:uid="{7F26E151-12B5-4364-A2E3-12A91E743A80}"/>
    <cellStyle name="Normal 7 4 2 12 5" xfId="24563" xr:uid="{6978E79D-05B2-4DAA-9844-11905C1D9E82}"/>
    <cellStyle name="Normal 7 4 2 12 6" xfId="12828" xr:uid="{23C034C9-8E69-405D-91FD-BCD5C34BF8FB}"/>
    <cellStyle name="Normal 7 4 2 13" xfId="2171" xr:uid="{00000000-0005-0000-0000-000017080000}"/>
    <cellStyle name="Normal 7 4 2 13 2" xfId="7298" xr:uid="{56B5096C-C4E8-4DC5-96DC-1895B036C687}"/>
    <cellStyle name="Normal 7 4 2 13 2 2" xfId="26406" xr:uid="{BB44E6A2-BCF9-4550-B02B-40C106B3E225}"/>
    <cellStyle name="Normal 7 4 2 13 2 3" xfId="17678" xr:uid="{E5AA7D10-29B5-434D-8755-3A02B5CA15BA}"/>
    <cellStyle name="Normal 7 4 2 13 3" xfId="10131" xr:uid="{3DAC6334-6E8E-4C5F-A1DC-4115783478A2}"/>
    <cellStyle name="Normal 7 4 2 13 3 2" xfId="20511" xr:uid="{A318CEA3-2CFA-4422-8E9E-D6651C2F9AD0}"/>
    <cellStyle name="Normal 7 4 2 13 4" xfId="24906" xr:uid="{1A9502AB-86C5-44AB-8357-D8B4DF11BDDF}"/>
    <cellStyle name="Normal 7 4 2 13 5" xfId="14845" xr:uid="{1BD20AEE-596E-4290-9730-036968BFBF81}"/>
    <cellStyle name="Normal 7 4 2 14" xfId="4060" xr:uid="{A52C928B-0856-4A01-A9BB-4449A1D1B8B3}"/>
    <cellStyle name="Normal 7 4 2 14 2" xfId="8840" xr:uid="{FB30465F-B7CC-4F28-A063-BCC281A06B9F}"/>
    <cellStyle name="Normal 7 4 2 14 2 2" xfId="19220" xr:uid="{32B52E39-52B1-4CB8-AC61-1D9D5D33F77B}"/>
    <cellStyle name="Normal 7 4 2 14 3" xfId="11673" xr:uid="{96CC59EF-D42B-464E-AC7E-0233127F020C}"/>
    <cellStyle name="Normal 7 4 2 14 3 2" xfId="22053" xr:uid="{50F0EC97-0FF3-4EA3-8098-DB91A8AD16C0}"/>
    <cellStyle name="Normal 7 4 2 14 4" xfId="28487" xr:uid="{0E4F3AB4-D552-4CA0-A239-6F2EEB860CEA}"/>
    <cellStyle name="Normal 7 4 2 14 5" xfId="16387" xr:uid="{B3186367-6A9D-4680-8A0E-F7529DB54631}"/>
    <cellStyle name="Normal 7 4 2 15" xfId="5407" xr:uid="{79D4F8DE-5A10-4E99-B27D-9889D740562A}"/>
    <cellStyle name="Normal 7 4 2 15 2" xfId="14704" xr:uid="{A71FBF59-8740-450F-8FF6-396BF640BEFF}"/>
    <cellStyle name="Normal 7 4 2 16" xfId="7157" xr:uid="{D4533FCC-9BC1-4F1F-977D-AF718844C10E}"/>
    <cellStyle name="Normal 7 4 2 16 2" xfId="17537" xr:uid="{B8F27E90-A354-4925-A8CA-661F7482FC7D}"/>
    <cellStyle name="Normal 7 4 2 17" xfId="9990" xr:uid="{B470953D-E08F-4A8D-B6E4-39CD18B6BC23}"/>
    <cellStyle name="Normal 7 4 2 17 2" xfId="20370" xr:uid="{3D9F4D91-CB94-499B-87C0-B00147E1E8DA}"/>
    <cellStyle name="Normal 7 4 2 18" xfId="24593" xr:uid="{1796535B-5A62-45B6-8751-25DBCD745909}"/>
    <cellStyle name="Normal 7 4 2 19" xfId="12403" xr:uid="{DAA70829-EF14-479D-847E-D32B374477F0}"/>
    <cellStyle name="Normal 7 4 2 2" xfId="1393" xr:uid="{00000000-0005-0000-0000-000048070000}"/>
    <cellStyle name="Normal 7 4 2 2 10" xfId="5410" xr:uid="{E97C6693-A0A6-445A-ACF3-2EDAE9C7C0C5}"/>
    <cellStyle name="Normal 7 4 2 2 10 2" xfId="14707" xr:uid="{E686141F-7619-48D9-B4DF-B2D3975BA336}"/>
    <cellStyle name="Normal 7 4 2 2 11" xfId="7160" xr:uid="{3078900C-0F6E-4EF1-A5C6-9A490BE7798A}"/>
    <cellStyle name="Normal 7 4 2 2 11 2" xfId="17540" xr:uid="{53F6BD4D-E911-4F6E-BA75-1713252FBBB0}"/>
    <cellStyle name="Normal 7 4 2 2 12" xfId="9993" xr:uid="{0AF1A047-3E7B-422C-8AA3-8721B1313F7A}"/>
    <cellStyle name="Normal 7 4 2 2 12 2" xfId="20373" xr:uid="{9F1E3723-DE9B-4694-9019-A5B51B998673}"/>
    <cellStyle name="Normal 7 4 2 2 13" xfId="23135" xr:uid="{5DA3417C-B410-4F90-BDC1-5BEB3381B700}"/>
    <cellStyle name="Normal 7 4 2 2 14" xfId="12426" xr:uid="{6621C35F-B735-4972-A4AE-7273D70F2315}"/>
    <cellStyle name="Normal 7 4 2 2 2" xfId="1394" xr:uid="{00000000-0005-0000-0000-000049070000}"/>
    <cellStyle name="Normal 7 4 2 2 2 10" xfId="7161" xr:uid="{D0A072D4-8F60-47E2-A223-B65122EA8217}"/>
    <cellStyle name="Normal 7 4 2 2 2 10 2" xfId="17541" xr:uid="{A4273BB8-873A-4994-9C25-8E879758E895}"/>
    <cellStyle name="Normal 7 4 2 2 2 11" xfId="9994" xr:uid="{69E11266-35BE-4819-B7C9-1AF0AB0F913D}"/>
    <cellStyle name="Normal 7 4 2 2 2 11 2" xfId="20374" xr:uid="{6FF9A40D-BE4F-48A7-ACA8-DFEA8147D2F0}"/>
    <cellStyle name="Normal 7 4 2 2 2 12" xfId="24609" xr:uid="{EE61ED54-3AE3-4231-B2FF-D558C7454AF3}"/>
    <cellStyle name="Normal 7 4 2 2 2 13" xfId="12486" xr:uid="{BCE1313A-25B7-4100-BB87-A1D57C9031C6}"/>
    <cellStyle name="Normal 7 4 2 2 2 2" xfId="1395" xr:uid="{00000000-0005-0000-0000-00004A070000}"/>
    <cellStyle name="Normal 7 4 2 2 2 2 10" xfId="13051" xr:uid="{C2FBA6EB-B97E-45E2-A289-B4E94C86452C}"/>
    <cellStyle name="Normal 7 4 2 2 2 2 2" xfId="2821" xr:uid="{00000000-0005-0000-0000-00001F080000}"/>
    <cellStyle name="Normal 7 4 2 2 2 2 2 2" xfId="3422" xr:uid="{00000000-0005-0000-0000-000020080000}"/>
    <cellStyle name="Normal 7 4 2 2 2 2 2 2 2" xfId="6477" xr:uid="{9DB5A884-C42E-4013-A577-F942EA5D9517}"/>
    <cellStyle name="Normal 7 4 2 2 2 2 2 2 2 2" xfId="26347" xr:uid="{8B79CBA3-CC95-4806-980F-151F8701DC98}"/>
    <cellStyle name="Normal 7 4 2 2 2 2 2 2 2 3" xfId="16048" xr:uid="{2BAA1D17-0A06-4EBA-BD0C-970DED256A9E}"/>
    <cellStyle name="Normal 7 4 2 2 2 2 2 2 3" xfId="8501" xr:uid="{350BAA97-AD0C-47B6-A5F4-A0031EA88E71}"/>
    <cellStyle name="Normal 7 4 2 2 2 2 2 2 3 2" xfId="18881" xr:uid="{0663128D-6438-4678-A1F1-DA39B199FEDE}"/>
    <cellStyle name="Normal 7 4 2 2 2 2 2 2 4" xfId="11334" xr:uid="{6D06BC0B-4DDF-48B2-8E87-E56E6E0ADDE9}"/>
    <cellStyle name="Normal 7 4 2 2 2 2 2 2 4 2" xfId="21714" xr:uid="{3C007C49-D1D0-4C63-B0F3-AE1C8B2EDE17}"/>
    <cellStyle name="Normal 7 4 2 2 2 2 2 2 5" xfId="24376" xr:uid="{EAAC9070-6E16-454B-8250-8EC1BCCA33A0}"/>
    <cellStyle name="Normal 7 4 2 2 2 2 2 2 6" xfId="14003" xr:uid="{46FA7D6B-4CC6-40A7-8F6D-B85CB83ABB70}"/>
    <cellStyle name="Normal 7 4 2 2 2 2 2 3" xfId="4360" xr:uid="{7618CF6F-B551-476E-BF60-9D787EE11522}"/>
    <cellStyle name="Normal 7 4 2 2 2 2 2 3 2" xfId="9132" xr:uid="{4B8F598B-2DE0-47F6-8010-F63673C3FDB5}"/>
    <cellStyle name="Normal 7 4 2 2 2 2 2 3 2 2" xfId="29175" xr:uid="{C4FAD623-B4F6-439E-AEE9-C90E3D983ED5}"/>
    <cellStyle name="Normal 7 4 2 2 2 2 2 3 2 3" xfId="19512" xr:uid="{259F11FE-C71C-4611-9872-1D050DF15678}"/>
    <cellStyle name="Normal 7 4 2 2 2 2 2 3 3" xfId="11965" xr:uid="{C696BDEC-5101-487A-A045-2186A71EB81B}"/>
    <cellStyle name="Normal 7 4 2 2 2 2 2 3 3 2" xfId="22345" xr:uid="{BCC3F565-609E-4568-9C8B-C8F9FAEB5B31}"/>
    <cellStyle name="Normal 7 4 2 2 2 2 2 3 4" xfId="23851" xr:uid="{A03A40A1-3F18-4F11-A602-FAF727CEA6AA}"/>
    <cellStyle name="Normal 7 4 2 2 2 2 2 3 5" xfId="16679" xr:uid="{FB6C811E-6D33-4420-BAC9-9667C0A24723}"/>
    <cellStyle name="Normal 7 4 2 2 2 2 2 4" xfId="6037" xr:uid="{F82B1844-7875-4A3A-946F-B2BF492040F6}"/>
    <cellStyle name="Normal 7 4 2 2 2 2 2 4 2" xfId="26038" xr:uid="{2104FDDF-11D3-41FE-89BA-AD2749EB9FA8}"/>
    <cellStyle name="Normal 7 4 2 2 2 2 2 4 3" xfId="15491" xr:uid="{98B0D481-5FCD-4D9E-ACC3-BC16D58EB69C}"/>
    <cellStyle name="Normal 7 4 2 2 2 2 2 5" xfId="7944" xr:uid="{5E752987-CD79-433C-BD4F-9DD79F3A3F3C}"/>
    <cellStyle name="Normal 7 4 2 2 2 2 2 5 2" xfId="18324" xr:uid="{F31E17DC-0938-4580-B372-6268F07F118A}"/>
    <cellStyle name="Normal 7 4 2 2 2 2 2 6" xfId="10777" xr:uid="{4EE02466-A072-42A4-87CA-AA77CD60B9B7}"/>
    <cellStyle name="Normal 7 4 2 2 2 2 2 6 2" xfId="21157" xr:uid="{429CD86E-1AC9-4703-B0B1-79E9078F28AD}"/>
    <cellStyle name="Normal 7 4 2 2 2 2 2 7" xfId="22659" xr:uid="{7EE7DD84-AC34-4D76-826F-B52EBC30D9D6}"/>
    <cellStyle name="Normal 7 4 2 2 2 2 2 8" xfId="13292" xr:uid="{CB5164C9-11FD-4E6D-A315-CF0C51CA88AE}"/>
    <cellStyle name="Normal 7 4 2 2 2 2 3" xfId="3423" xr:uid="{00000000-0005-0000-0000-000021080000}"/>
    <cellStyle name="Normal 7 4 2 2 2 2 3 2" xfId="4571" xr:uid="{E8CD83E8-39C3-4597-AD00-8F712650C686}"/>
    <cellStyle name="Normal 7 4 2 2 2 2 3 2 2" xfId="9343" xr:uid="{31402AB5-9741-4485-95CE-983BC9A30A84}"/>
    <cellStyle name="Normal 7 4 2 2 2 2 3 2 2 2" xfId="19723" xr:uid="{4106608D-C9E2-4C5F-82B2-7EEB49042C6A}"/>
    <cellStyle name="Normal 7 4 2 2 2 2 3 2 3" xfId="12176" xr:uid="{EA1BB4BC-83D8-419A-9A09-90147BD747CD}"/>
    <cellStyle name="Normal 7 4 2 2 2 2 3 2 3 2" xfId="22556" xr:uid="{F6A73EC7-FCA8-48BF-90B8-A1C98BE65EEC}"/>
    <cellStyle name="Normal 7 4 2 2 2 2 3 2 4" xfId="28507" xr:uid="{B6E554A5-CC5A-44F0-B1B8-C88ED5AF629C}"/>
    <cellStyle name="Normal 7 4 2 2 2 2 3 2 5" xfId="16890" xr:uid="{DDD27565-7F34-4A6A-B6C8-73754A5F256C}"/>
    <cellStyle name="Normal 7 4 2 2 2 2 3 3" xfId="6478" xr:uid="{EBA8060D-8A02-40AE-BF3A-909FF341D408}"/>
    <cellStyle name="Normal 7 4 2 2 2 2 3 3 2" xfId="16049" xr:uid="{874C42DF-C533-4C26-9A18-C2C2FD5E1FFE}"/>
    <cellStyle name="Normal 7 4 2 2 2 2 3 4" xfId="8502" xr:uid="{3BE78970-22FE-45EB-B7D0-520689C46016}"/>
    <cellStyle name="Normal 7 4 2 2 2 2 3 4 2" xfId="18882" xr:uid="{F59E80A7-74F4-43D8-849D-DBF8D08F32D4}"/>
    <cellStyle name="Normal 7 4 2 2 2 2 3 5" xfId="11335" xr:uid="{6CF761E3-E685-41DC-9EBC-3944EDC8493C}"/>
    <cellStyle name="Normal 7 4 2 2 2 2 3 5 2" xfId="21715" xr:uid="{1CFDD384-FC7A-47D7-B5D4-16BCC68B229A}"/>
    <cellStyle name="Normal 7 4 2 2 2 2 3 6" xfId="25311" xr:uid="{9F3E0816-F682-4556-8D03-6E4B80BBE9FD}"/>
    <cellStyle name="Normal 7 4 2 2 2 2 3 7" xfId="14004" xr:uid="{041DE4A5-9581-4AD7-86EF-2AC5CDAF2527}"/>
    <cellStyle name="Normal 7 4 2 2 2 2 4" xfId="3421" xr:uid="{00000000-0005-0000-0000-000022080000}"/>
    <cellStyle name="Normal 7 4 2 2 2 2 4 2" xfId="6476" xr:uid="{365EBB34-4B86-44C8-BE0E-D8AFAE23C9B7}"/>
    <cellStyle name="Normal 7 4 2 2 2 2 4 2 2" xfId="28620" xr:uid="{F169F04B-1425-46B0-A3A8-79CEBB963A8D}"/>
    <cellStyle name="Normal 7 4 2 2 2 2 4 2 3" xfId="16047" xr:uid="{07A9171C-89E2-450F-ADA2-B9F1A2960BE5}"/>
    <cellStyle name="Normal 7 4 2 2 2 2 4 3" xfId="8500" xr:uid="{66256638-9C37-4B9D-9538-6A4FF2DE26F3}"/>
    <cellStyle name="Normal 7 4 2 2 2 2 4 3 2" xfId="18880" xr:uid="{F301AD12-95A0-47D3-8C4A-88CF6DF10456}"/>
    <cellStyle name="Normal 7 4 2 2 2 2 4 4" xfId="11333" xr:uid="{A373D0C9-97CA-4660-AC04-F2A14FE5EDF3}"/>
    <cellStyle name="Normal 7 4 2 2 2 2 4 4 2" xfId="21713" xr:uid="{E45BEC5E-B2B4-4E64-9F12-3723BA308CFD}"/>
    <cellStyle name="Normal 7 4 2 2 2 2 4 5" xfId="23009" xr:uid="{ABD75A91-B6DE-45C8-9DB1-FCA22F3AF19D}"/>
    <cellStyle name="Normal 7 4 2 2 2 2 4 6" xfId="14002" xr:uid="{52D16831-D2D6-47D2-B855-6E6367A2BFF4}"/>
    <cellStyle name="Normal 7 4 2 2 2 2 5" xfId="4248" xr:uid="{4CEA5DAE-F98B-4028-99C5-1EB4F184FF54}"/>
    <cellStyle name="Normal 7 4 2 2 2 2 5 2" xfId="9020" xr:uid="{AE02046C-D4E9-47FB-ABDF-DF8070D58B89}"/>
    <cellStyle name="Normal 7 4 2 2 2 2 5 2 2" xfId="29091" xr:uid="{747F736F-8D93-4752-8732-23EFC4B6BC1B}"/>
    <cellStyle name="Normal 7 4 2 2 2 2 5 2 3" xfId="19400" xr:uid="{0DCBF49C-C2D2-4B80-88DC-08C554BDB373}"/>
    <cellStyle name="Normal 7 4 2 2 2 2 5 3" xfId="11853" xr:uid="{2FBE3C4A-802D-4BB0-9C23-7FAA3E225DC4}"/>
    <cellStyle name="Normal 7 4 2 2 2 2 5 3 2" xfId="22233" xr:uid="{8DFFE79F-12FC-43F4-AA39-83E2599868A4}"/>
    <cellStyle name="Normal 7 4 2 2 2 2 5 4" xfId="23657" xr:uid="{86C4A63B-F4D7-441D-A5D9-FE1BD347C99D}"/>
    <cellStyle name="Normal 7 4 2 2 2 2 5 5" xfId="16567" xr:uid="{29D65DFE-F5A3-4F00-BCF9-7AC14A2AADD5}"/>
    <cellStyle name="Normal 7 4 2 2 2 2 6" xfId="5412" xr:uid="{441167E8-C8C1-4F7C-966C-DE5E26C0616C}"/>
    <cellStyle name="Normal 7 4 2 2 2 2 6 2" xfId="26016" xr:uid="{640D8094-D2FD-4E58-AF9C-0DAB8550FB35}"/>
    <cellStyle name="Normal 7 4 2 2 2 2 6 3" xfId="14709" xr:uid="{C86A33A9-0A95-454A-8E2E-B7E5402BFC74}"/>
    <cellStyle name="Normal 7 4 2 2 2 2 7" xfId="7162" xr:uid="{85B3AEDE-9A0F-4911-81AA-EF0F892ECA8D}"/>
    <cellStyle name="Normal 7 4 2 2 2 2 7 2" xfId="17542" xr:uid="{217D8332-7F9B-4126-B4B6-9921FE1C82CC}"/>
    <cellStyle name="Normal 7 4 2 2 2 2 8" xfId="9995" xr:uid="{8D104A86-C533-4E1B-9BF2-E6B4A17AC7DE}"/>
    <cellStyle name="Normal 7 4 2 2 2 2 8 2" xfId="20375" xr:uid="{F4F8EE0B-21D5-45EB-B477-44448C935CF3}"/>
    <cellStyle name="Normal 7 4 2 2 2 2 9" xfId="23597" xr:uid="{77143F0D-C34D-497E-82D7-9C93806EB824}"/>
    <cellStyle name="Normal 7 4 2 2 2 3" xfId="2820" xr:uid="{00000000-0005-0000-0000-000023080000}"/>
    <cellStyle name="Normal 7 4 2 2 2 3 2" xfId="3424" xr:uid="{00000000-0005-0000-0000-000024080000}"/>
    <cellStyle name="Normal 7 4 2 2 2 3 2 2" xfId="6479" xr:uid="{751BBC07-FC1F-4266-A173-3742C65CAA13}"/>
    <cellStyle name="Normal 7 4 2 2 2 3 2 2 2" xfId="27066" xr:uid="{6A9BE188-2741-4FF0-9C2E-82E96EC7ED63}"/>
    <cellStyle name="Normal 7 4 2 2 2 3 2 2 3" xfId="16050" xr:uid="{5E918990-EAFF-47A3-AE20-759332379613}"/>
    <cellStyle name="Normal 7 4 2 2 2 3 2 3" xfId="8503" xr:uid="{431474CD-4DA2-42AC-8DE9-2EC29FBAC298}"/>
    <cellStyle name="Normal 7 4 2 2 2 3 2 3 2" xfId="18883" xr:uid="{B11B2FFD-2EB7-4AA1-BBE0-FF4D516FDF28}"/>
    <cellStyle name="Normal 7 4 2 2 2 3 2 4" xfId="11336" xr:uid="{5EFF34A0-4386-434F-871E-E005BDD61BC6}"/>
    <cellStyle name="Normal 7 4 2 2 2 3 2 4 2" xfId="21716" xr:uid="{9D95512A-BA48-481E-929B-DBF73959CEF7}"/>
    <cellStyle name="Normal 7 4 2 2 2 3 2 5" xfId="23932" xr:uid="{C57A0D18-3635-448D-A425-BC17FE8EF434}"/>
    <cellStyle name="Normal 7 4 2 2 2 3 2 6" xfId="14005" xr:uid="{73E3BEF1-B1DB-4E4F-B932-496FB082A623}"/>
    <cellStyle name="Normal 7 4 2 2 2 3 3" xfId="4359" xr:uid="{ACFA9AD0-8409-4D8E-A291-B85E88EF8D53}"/>
    <cellStyle name="Normal 7 4 2 2 2 3 3 2" xfId="9131" xr:uid="{473F704A-E7CB-4407-8185-BEB1C2E7F553}"/>
    <cellStyle name="Normal 7 4 2 2 2 3 3 2 2" xfId="29174" xr:uid="{92548F11-FB3C-4417-A085-9463E509CA6B}"/>
    <cellStyle name="Normal 7 4 2 2 2 3 3 2 3" xfId="19511" xr:uid="{A1E6184C-C969-4EC7-A521-5ED4BE1E38AD}"/>
    <cellStyle name="Normal 7 4 2 2 2 3 3 3" xfId="11964" xr:uid="{0CB7AED7-3ED8-4CA6-B9D7-849FC551AD05}"/>
    <cellStyle name="Normal 7 4 2 2 2 3 3 3 2" xfId="22344" xr:uid="{7457421F-D9CE-4E38-8F2A-229727C2EC6D}"/>
    <cellStyle name="Normal 7 4 2 2 2 3 3 4" xfId="24417" xr:uid="{00CFCE18-F01B-4BE7-9DFD-1D0D03B9FCD2}"/>
    <cellStyle name="Normal 7 4 2 2 2 3 3 5" xfId="16678" xr:uid="{15A74BA4-CCF7-48C2-8708-F1C4E0B0B690}"/>
    <cellStyle name="Normal 7 4 2 2 2 3 4" xfId="6036" xr:uid="{B96C9871-83A7-4052-8445-18A546C5FEC1}"/>
    <cellStyle name="Normal 7 4 2 2 2 3 4 2" xfId="28657" xr:uid="{ACB739D5-8B98-4492-B8EF-154EE673C33A}"/>
    <cellStyle name="Normal 7 4 2 2 2 3 4 3" xfId="15490" xr:uid="{505EFCAB-6CC6-4E06-9E7F-8EC4F049CC3B}"/>
    <cellStyle name="Normal 7 4 2 2 2 3 5" xfId="7943" xr:uid="{0AFE0305-CF3F-41C0-B0CE-C64A8A66D827}"/>
    <cellStyle name="Normal 7 4 2 2 2 3 5 2" xfId="18323" xr:uid="{ED70B86F-81DC-45AE-8C41-AED2E1F586B8}"/>
    <cellStyle name="Normal 7 4 2 2 2 3 6" xfId="10776" xr:uid="{8171CDEC-30BE-467C-940E-D81AB8C6E2CB}"/>
    <cellStyle name="Normal 7 4 2 2 2 3 6 2" xfId="21156" xr:uid="{D102A5F4-3C71-4C9A-9CB5-0A04ADFC0743}"/>
    <cellStyle name="Normal 7 4 2 2 2 3 7" xfId="24439" xr:uid="{B4595E0A-868C-440B-96B8-1A86B5746850}"/>
    <cellStyle name="Normal 7 4 2 2 2 3 8" xfId="13291" xr:uid="{462CE7B5-789F-4232-BEBC-ED90A7E02A07}"/>
    <cellStyle name="Normal 7 4 2 2 2 4" xfId="3425" xr:uid="{00000000-0005-0000-0000-000025080000}"/>
    <cellStyle name="Normal 7 4 2 2 2 4 2" xfId="4572" xr:uid="{7E911584-0241-48AA-B8E2-B4838F58EF93}"/>
    <cellStyle name="Normal 7 4 2 2 2 4 2 2" xfId="9344" xr:uid="{1452BFD8-9755-4DAF-85E8-5C8545B85020}"/>
    <cellStyle name="Normal 7 4 2 2 2 4 2 2 2" xfId="19724" xr:uid="{CC2C5E72-894C-4D1F-9601-E93F43823751}"/>
    <cellStyle name="Normal 7 4 2 2 2 4 2 3" xfId="12177" xr:uid="{2A7A4FC3-B834-4CC2-AEC6-FC2B41D252DE}"/>
    <cellStyle name="Normal 7 4 2 2 2 4 2 3 2" xfId="22557" xr:uid="{EAFEFD2C-85AA-4525-A30F-33A3EDEDFC84}"/>
    <cellStyle name="Normal 7 4 2 2 2 4 2 4" xfId="27054" xr:uid="{E18E7140-5060-48E4-805B-2065C05B0A6E}"/>
    <cellStyle name="Normal 7 4 2 2 2 4 2 5" xfId="16891" xr:uid="{4BDF8A7E-5659-4431-9EB1-D9C4F57A625C}"/>
    <cellStyle name="Normal 7 4 2 2 2 4 3" xfId="6480" xr:uid="{2FC4531C-524E-4E99-9F41-216830B5F3FA}"/>
    <cellStyle name="Normal 7 4 2 2 2 4 3 2" xfId="16051" xr:uid="{81BF171A-83BB-42E9-A0EC-8A3CD7F46993}"/>
    <cellStyle name="Normal 7 4 2 2 2 4 4" xfId="8504" xr:uid="{FA954154-0875-42F9-83D1-2EDBF4A71932}"/>
    <cellStyle name="Normal 7 4 2 2 2 4 4 2" xfId="18884" xr:uid="{D704BA3E-FF1E-4DB8-B560-4701177AC587}"/>
    <cellStyle name="Normal 7 4 2 2 2 4 5" xfId="11337" xr:uid="{EC9D3C0F-2FC6-4422-B55F-CB83786AF623}"/>
    <cellStyle name="Normal 7 4 2 2 2 4 5 2" xfId="21717" xr:uid="{68C1A300-A360-413A-B024-41D728334F75}"/>
    <cellStyle name="Normal 7 4 2 2 2 4 6" xfId="25529" xr:uid="{1B5054C0-0BBB-4C59-AE6C-5F82FD104C0A}"/>
    <cellStyle name="Normal 7 4 2 2 2 4 7" xfId="14006" xr:uid="{25153F54-D0C2-4E69-B6AC-118CF42C3125}"/>
    <cellStyle name="Normal 7 4 2 2 2 5" xfId="3420" xr:uid="{00000000-0005-0000-0000-000026080000}"/>
    <cellStyle name="Normal 7 4 2 2 2 5 2" xfId="6475" xr:uid="{69F26A8D-6EA4-4AD9-A05B-8101BD1F3AC8}"/>
    <cellStyle name="Normal 7 4 2 2 2 5 2 2" xfId="27349" xr:uid="{A0732357-EA89-4CC4-BB8E-D3540250B67E}"/>
    <cellStyle name="Normal 7 4 2 2 2 5 2 3" xfId="16046" xr:uid="{FD2BE1D0-20E5-4597-8AC2-2F0B903A77D7}"/>
    <cellStyle name="Normal 7 4 2 2 2 5 3" xfId="8499" xr:uid="{79D07E95-2BF7-4A12-9594-75EC639FE02C}"/>
    <cellStyle name="Normal 7 4 2 2 2 5 3 2" xfId="18879" xr:uid="{7A992CC1-2E56-4D12-8E3B-A010DC535A9C}"/>
    <cellStyle name="Normal 7 4 2 2 2 5 4" xfId="11332" xr:uid="{CD90C17F-5F87-40A6-8701-DD45B6B3477E}"/>
    <cellStyle name="Normal 7 4 2 2 2 5 4 2" xfId="21712" xr:uid="{5E8E6086-DAF4-44DB-8DCD-B517316D4B08}"/>
    <cellStyle name="Normal 7 4 2 2 2 5 5" xfId="25448" xr:uid="{B6305010-B7E6-4630-82C6-A237BE99E17D}"/>
    <cellStyle name="Normal 7 4 2 2 2 5 6" xfId="14001" xr:uid="{E2116394-3E7C-4B6E-B09F-9240F52A11F2}"/>
    <cellStyle name="Normal 7 4 2 2 2 6" xfId="2560" xr:uid="{00000000-0005-0000-0000-000027080000}"/>
    <cellStyle name="Normal 7 4 2 2 2 6 2" xfId="5830" xr:uid="{29EF99E2-33E9-4033-9C15-5658E548A985}"/>
    <cellStyle name="Normal 7 4 2 2 2 6 2 2" xfId="27776" xr:uid="{68DC6E2F-3D57-49C2-ACEC-F9AAE377A6ED}"/>
    <cellStyle name="Normal 7 4 2 2 2 6 2 3" xfId="15232" xr:uid="{6ACAFE22-71B7-40B7-89D9-E0FB4B33B7B2}"/>
    <cellStyle name="Normal 7 4 2 2 2 6 3" xfId="7685" xr:uid="{C1A9B3FD-0C4C-4068-97F1-41A6F6E1EE18}"/>
    <cellStyle name="Normal 7 4 2 2 2 6 3 2" xfId="18065" xr:uid="{0D8F78E0-7F47-41CB-B681-C04C951AFF05}"/>
    <cellStyle name="Normal 7 4 2 2 2 6 4" xfId="10518" xr:uid="{221309B4-F85C-4292-82EC-52589DA9EFC9}"/>
    <cellStyle name="Normal 7 4 2 2 2 6 4 2" xfId="20898" xr:uid="{A169671E-D307-42E9-897E-D7C795292C71}"/>
    <cellStyle name="Normal 7 4 2 2 2 6 5" xfId="23921" xr:uid="{118BA637-206A-45C7-A144-472FDB774D34}"/>
    <cellStyle name="Normal 7 4 2 2 2 6 6" xfId="12948" xr:uid="{9B5E3005-D847-4A39-B865-4AC36EFD2211}"/>
    <cellStyle name="Normal 7 4 2 2 2 7" xfId="2254" xr:uid="{00000000-0005-0000-0000-00001D080000}"/>
    <cellStyle name="Normal 7 4 2 2 2 7 2" xfId="7381" xr:uid="{A5EBBC8A-4805-4A9B-BA14-7CBC58D0B94A}"/>
    <cellStyle name="Normal 7 4 2 2 2 7 2 2" xfId="17761" xr:uid="{CDE19C63-C84D-499C-A704-294050396E7E}"/>
    <cellStyle name="Normal 7 4 2 2 2 7 3" xfId="10214" xr:uid="{EEE9846A-CD04-4A6C-8A2E-8F2E93C33E2E}"/>
    <cellStyle name="Normal 7 4 2 2 2 7 3 2" xfId="20594" xr:uid="{469C99EE-3774-49F4-B9E6-63C1FE617EA8}"/>
    <cellStyle name="Normal 7 4 2 2 2 7 4" xfId="23213" xr:uid="{80D87983-121B-4533-AB2F-EC71820C58D4}"/>
    <cellStyle name="Normal 7 4 2 2 2 7 5" xfId="14928" xr:uid="{B7738474-AD97-410C-97D7-E114AF9835D1}"/>
    <cellStyle name="Normal 7 4 2 2 2 8" xfId="3804" xr:uid="{C06BE601-6E8E-4A23-ABC6-8F4090D579EF}"/>
    <cellStyle name="Normal 7 4 2 2 2 8 2" xfId="8640" xr:uid="{ED98D8F4-215C-4854-9C8C-8FC00A7CA332}"/>
    <cellStyle name="Normal 7 4 2 2 2 8 2 2" xfId="19020" xr:uid="{D30E7302-09BA-48F3-B231-088960639BD7}"/>
    <cellStyle name="Normal 7 4 2 2 2 8 3" xfId="11473" xr:uid="{9B563F5F-436B-453A-A53D-5031617CF4B8}"/>
    <cellStyle name="Normal 7 4 2 2 2 8 3 2" xfId="21853" xr:uid="{AA8431B8-E743-464F-9C6F-FC6E94CD75C1}"/>
    <cellStyle name="Normal 7 4 2 2 2 8 4" xfId="16187" xr:uid="{2CCFB5AC-359E-4515-A89D-75537072F78A}"/>
    <cellStyle name="Normal 7 4 2 2 2 9" xfId="5411" xr:uid="{2355B753-38F0-4078-B7EB-D469F37F6941}"/>
    <cellStyle name="Normal 7 4 2 2 2 9 2" xfId="14708" xr:uid="{9D6CCB3C-B122-4CB8-81F0-1094DB384043}"/>
    <cellStyle name="Normal 7 4 2 2 3" xfId="1396" xr:uid="{00000000-0005-0000-0000-00004B070000}"/>
    <cellStyle name="Normal 7 4 2 2 3 10" xfId="9996" xr:uid="{5A9B2C81-54B8-452F-8F8F-F6172776B0DD}"/>
    <cellStyle name="Normal 7 4 2 2 3 10 2" xfId="20376" xr:uid="{272E0C47-6312-4C18-8087-F58E67B999E8}"/>
    <cellStyle name="Normal 7 4 2 2 3 11" xfId="23417" xr:uid="{EF93F634-64F0-4801-8009-65803AD2F6F6}"/>
    <cellStyle name="Normal 7 4 2 2 3 12" xfId="12627" xr:uid="{F4F620AB-BDE0-491C-A958-483F4B9217CD}"/>
    <cellStyle name="Normal 7 4 2 2 3 2" xfId="2822" xr:uid="{00000000-0005-0000-0000-000029080000}"/>
    <cellStyle name="Normal 7 4 2 2 3 2 2" xfId="3427" xr:uid="{00000000-0005-0000-0000-00002A080000}"/>
    <cellStyle name="Normal 7 4 2 2 3 2 2 2" xfId="6482" xr:uid="{A6713F29-DF43-4476-8040-A1B679734DF4}"/>
    <cellStyle name="Normal 7 4 2 2 3 2 2 2 2" xfId="27564" xr:uid="{BD817701-15C7-4FA8-A681-D7E444A6CF06}"/>
    <cellStyle name="Normal 7 4 2 2 3 2 2 2 3" xfId="16053" xr:uid="{2127FE21-5172-47CE-A5C5-06F26AEE7F0C}"/>
    <cellStyle name="Normal 7 4 2 2 3 2 2 3" xfId="8506" xr:uid="{AAEBE416-2D34-4D93-B5A1-D016C1EEE794}"/>
    <cellStyle name="Normal 7 4 2 2 3 2 2 3 2" xfId="18886" xr:uid="{C6B85F41-2AC5-421C-B6D3-1FA9153B6167}"/>
    <cellStyle name="Normal 7 4 2 2 3 2 2 4" xfId="11339" xr:uid="{0AC66F81-689E-403F-91F1-D626B2712D79}"/>
    <cellStyle name="Normal 7 4 2 2 3 2 2 4 2" xfId="21719" xr:uid="{7063A65A-6731-4C67-AD6E-5810ED16A8DC}"/>
    <cellStyle name="Normal 7 4 2 2 3 2 2 5" xfId="23712" xr:uid="{65CC995D-D2B4-4080-8660-B3E5D6BE333E}"/>
    <cellStyle name="Normal 7 4 2 2 3 2 2 6" xfId="14008" xr:uid="{E4D5CF5D-9322-413D-9900-8FB9F33D2D09}"/>
    <cellStyle name="Normal 7 4 2 2 3 2 3" xfId="4361" xr:uid="{30083B50-655D-432F-A489-CF466DF1233B}"/>
    <cellStyle name="Normal 7 4 2 2 3 2 3 2" xfId="9133" xr:uid="{703B93D3-B8EB-4365-850A-C35CD90CAA5C}"/>
    <cellStyle name="Normal 7 4 2 2 3 2 3 2 2" xfId="29176" xr:uid="{290FDF88-8899-42B6-B214-55C5994F08B1}"/>
    <cellStyle name="Normal 7 4 2 2 3 2 3 2 3" xfId="19513" xr:uid="{CBBF34DB-388E-4EE0-8BB9-F2C19E3FA127}"/>
    <cellStyle name="Normal 7 4 2 2 3 2 3 3" xfId="11966" xr:uid="{12042743-E2DB-4EB3-8857-9EFB8C83F3C7}"/>
    <cellStyle name="Normal 7 4 2 2 3 2 3 3 2" xfId="22346" xr:uid="{8BA8EABC-E430-40D6-8C8D-E58989733B0B}"/>
    <cellStyle name="Normal 7 4 2 2 3 2 3 4" xfId="23566" xr:uid="{4213CC80-EA2C-4779-BCEF-8F4C4148B347}"/>
    <cellStyle name="Normal 7 4 2 2 3 2 3 5" xfId="16680" xr:uid="{F6DCD515-7737-4905-881D-C2027CF92F34}"/>
    <cellStyle name="Normal 7 4 2 2 3 2 4" xfId="6038" xr:uid="{8E80E5D4-1C58-4FF9-A7B1-7D6A0FD516DB}"/>
    <cellStyle name="Normal 7 4 2 2 3 2 4 2" xfId="27984" xr:uid="{2F3415E5-A939-43D6-85F3-14522630F9A7}"/>
    <cellStyle name="Normal 7 4 2 2 3 2 4 3" xfId="15492" xr:uid="{A1C27591-4548-4CE6-AD20-E04609B14B8A}"/>
    <cellStyle name="Normal 7 4 2 2 3 2 5" xfId="7945" xr:uid="{DE92313A-E0E9-4F3D-B7DD-8444C18CDCE9}"/>
    <cellStyle name="Normal 7 4 2 2 3 2 5 2" xfId="18325" xr:uid="{B2F22FEE-0C06-46A4-B925-0857560DBFD9}"/>
    <cellStyle name="Normal 7 4 2 2 3 2 6" xfId="10778" xr:uid="{CD1B608E-6C5A-431D-9416-1B26ED6C560C}"/>
    <cellStyle name="Normal 7 4 2 2 3 2 6 2" xfId="21158" xr:uid="{450140B4-0E01-4E0D-B982-C89A2EDEAA49}"/>
    <cellStyle name="Normal 7 4 2 2 3 2 7" xfId="25055" xr:uid="{EDBBF258-F243-4C65-9EF4-584622AF04AD}"/>
    <cellStyle name="Normal 7 4 2 2 3 2 8" xfId="13293" xr:uid="{B87B94FD-A80A-4C21-92F3-6CF851190746}"/>
    <cellStyle name="Normal 7 4 2 2 3 3" xfId="3428" xr:uid="{00000000-0005-0000-0000-00002B080000}"/>
    <cellStyle name="Normal 7 4 2 2 3 3 2" xfId="4573" xr:uid="{DF868D83-B479-41C7-BBF9-4DEC8D2ADE13}"/>
    <cellStyle name="Normal 7 4 2 2 3 3 2 2" xfId="9345" xr:uid="{EE5F999E-67FD-4448-80AC-1B1AAE322601}"/>
    <cellStyle name="Normal 7 4 2 2 3 3 2 2 2" xfId="29317" xr:uid="{E08D3D1E-337C-4329-801C-9A94A6342583}"/>
    <cellStyle name="Normal 7 4 2 2 3 3 2 2 3" xfId="19725" xr:uid="{5B5A4B99-454D-4546-BB5B-28DDC77971D3}"/>
    <cellStyle name="Normal 7 4 2 2 3 3 2 3" xfId="12178" xr:uid="{DC9A6113-08A3-4C8E-B76F-82FAB69C23C4}"/>
    <cellStyle name="Normal 7 4 2 2 3 3 2 3 2" xfId="22558" xr:uid="{1F11548D-FE78-41C2-B7B6-50586DEB291E}"/>
    <cellStyle name="Normal 7 4 2 2 3 3 2 4" xfId="23903" xr:uid="{10B4EE47-E4B6-4C9F-8F9B-E813072D0750}"/>
    <cellStyle name="Normal 7 4 2 2 3 3 2 5" xfId="16892" xr:uid="{560846C8-E1DE-46FA-84D5-6E0A1E87E781}"/>
    <cellStyle name="Normal 7 4 2 2 3 3 3" xfId="6483" xr:uid="{E644DBE3-541B-40C8-92B4-979B48CAF419}"/>
    <cellStyle name="Normal 7 4 2 2 3 3 3 2" xfId="26758" xr:uid="{EF29B157-3F28-427A-9A60-427013D02E7B}"/>
    <cellStyle name="Normal 7 4 2 2 3 3 3 3" xfId="16054" xr:uid="{1FE06237-B8EF-4B4A-87DF-8D30256DE294}"/>
    <cellStyle name="Normal 7 4 2 2 3 3 4" xfId="8507" xr:uid="{131BA1FF-2F34-4CAB-9FAF-FFD263B8D5CF}"/>
    <cellStyle name="Normal 7 4 2 2 3 3 4 2" xfId="18887" xr:uid="{5DD33F91-AF1E-4728-9FD2-0619C4D30824}"/>
    <cellStyle name="Normal 7 4 2 2 3 3 5" xfId="11340" xr:uid="{F2118075-934A-4B2D-9D52-8849DE4DFAC5}"/>
    <cellStyle name="Normal 7 4 2 2 3 3 5 2" xfId="21720" xr:uid="{65AD0D76-46D5-49A7-96BA-698378B9A6D9}"/>
    <cellStyle name="Normal 7 4 2 2 3 3 6" xfId="25450" xr:uid="{19931D9B-BC78-4DC3-9C5D-8AB011A869F4}"/>
    <cellStyle name="Normal 7 4 2 2 3 3 7" xfId="14009" xr:uid="{30436FE3-E892-4A3C-9AAF-5127EB420200}"/>
    <cellStyle name="Normal 7 4 2 2 3 4" xfId="3426" xr:uid="{00000000-0005-0000-0000-00002C080000}"/>
    <cellStyle name="Normal 7 4 2 2 3 4 2" xfId="6481" xr:uid="{0145A01A-8C0D-4942-9FE8-22F0171AF744}"/>
    <cellStyle name="Normal 7 4 2 2 3 4 2 2" xfId="27844" xr:uid="{3410E0E1-AE14-45A2-889A-52221ACFC69D}"/>
    <cellStyle name="Normal 7 4 2 2 3 4 2 3" xfId="16052" xr:uid="{A52495A6-5AA9-4E9E-BDF0-EFF8276F89F3}"/>
    <cellStyle name="Normal 7 4 2 2 3 4 3" xfId="8505" xr:uid="{56280F35-4E24-439D-840E-B4707D391AB0}"/>
    <cellStyle name="Normal 7 4 2 2 3 4 3 2" xfId="18885" xr:uid="{7D4D6F9E-9B54-49DA-A1EA-598AAF4A23C1}"/>
    <cellStyle name="Normal 7 4 2 2 3 4 4" xfId="11338" xr:uid="{D82DF37B-D578-41D8-8329-6A00A5FAE09B}"/>
    <cellStyle name="Normal 7 4 2 2 3 4 4 2" xfId="21718" xr:uid="{0C655F18-F268-41BB-B435-AE9C8265B927}"/>
    <cellStyle name="Normal 7 4 2 2 3 4 5" xfId="24067" xr:uid="{6F5EA0A9-2A0F-402E-AC19-145AD149419F}"/>
    <cellStyle name="Normal 7 4 2 2 3 4 6" xfId="14007" xr:uid="{7C98B0AC-F8F6-48AF-8D84-5BC1B3825922}"/>
    <cellStyle name="Normal 7 4 2 2 3 5" xfId="2603" xr:uid="{00000000-0005-0000-0000-00002D080000}"/>
    <cellStyle name="Normal 7 4 2 2 3 5 2" xfId="5868" xr:uid="{9B980913-7909-488A-A96A-307B69F95091}"/>
    <cellStyle name="Normal 7 4 2 2 3 5 2 2" xfId="26064" xr:uid="{F8FEBCFA-722C-4CE6-B57A-9C376528233E}"/>
    <cellStyle name="Normal 7 4 2 2 3 5 2 3" xfId="15275" xr:uid="{7959C7C0-617C-4C49-847E-D4CE00F20B44}"/>
    <cellStyle name="Normal 7 4 2 2 3 5 3" xfId="7728" xr:uid="{AA5525FD-ABD2-4936-B2C9-A3EA766D674A}"/>
    <cellStyle name="Normal 7 4 2 2 3 5 3 2" xfId="18108" xr:uid="{20327EAC-25A8-4D66-99C1-C5B6B9320D74}"/>
    <cellStyle name="Normal 7 4 2 2 3 5 4" xfId="10561" xr:uid="{FBAAF576-CC6E-4A56-BE24-05C54B2B0106}"/>
    <cellStyle name="Normal 7 4 2 2 3 5 4 2" xfId="20941" xr:uid="{F781C4F9-E94B-4941-95EA-98CAAB8B43DF}"/>
    <cellStyle name="Normal 7 4 2 2 3 5 5" xfId="24933" xr:uid="{37FFB7F8-A60D-44E6-9594-5221A65F1DD6}"/>
    <cellStyle name="Normal 7 4 2 2 3 5 6" xfId="12991" xr:uid="{1B9030B5-E6E5-487A-B343-DEDBFDAA41E5}"/>
    <cellStyle name="Normal 7 4 2 2 3 6" xfId="2393" xr:uid="{00000000-0005-0000-0000-000028080000}"/>
    <cellStyle name="Normal 7 4 2 2 3 6 2" xfId="7520" xr:uid="{5DE4D045-B16F-40E7-A2C9-09EAD26E002E}"/>
    <cellStyle name="Normal 7 4 2 2 3 6 2 2" xfId="17900" xr:uid="{8E32F77A-B3A8-4D1C-A761-C9EC20219E4A}"/>
    <cellStyle name="Normal 7 4 2 2 3 6 3" xfId="10353" xr:uid="{B4AA0635-3228-4837-852E-7E65F4CD2EE9}"/>
    <cellStyle name="Normal 7 4 2 2 3 6 3 2" xfId="20733" xr:uid="{3C551813-CA7E-44BF-AA87-3BEE9180A3FA}"/>
    <cellStyle name="Normal 7 4 2 2 3 6 4" xfId="25117" xr:uid="{F9AA9969-2FC7-478B-A171-64D56D51EFB0}"/>
    <cellStyle name="Normal 7 4 2 2 3 6 5" xfId="15067" xr:uid="{E6CD36DB-B9D7-430B-A8D6-9ED3605181F6}"/>
    <cellStyle name="Normal 7 4 2 2 3 7" xfId="4097" xr:uid="{84B31C01-A54F-4449-BFB1-7622A40FD18D}"/>
    <cellStyle name="Normal 7 4 2 2 3 7 2" xfId="8871" xr:uid="{B5A4DAD8-1C92-4A7D-9E26-C3C3B3CEA1D9}"/>
    <cellStyle name="Normal 7 4 2 2 3 7 2 2" xfId="19251" xr:uid="{A5C368C7-1931-4781-84D1-53CC9C081BF4}"/>
    <cellStyle name="Normal 7 4 2 2 3 7 3" xfId="11704" xr:uid="{E8EE0E5B-E995-465C-ACFE-0CD6E5F87805}"/>
    <cellStyle name="Normal 7 4 2 2 3 7 3 2" xfId="22084" xr:uid="{82B95611-9FE1-4F48-AC51-E361B86E0326}"/>
    <cellStyle name="Normal 7 4 2 2 3 7 4" xfId="16418" xr:uid="{8FC2B307-1BAE-4FFC-B76C-D8E2F45EAFFA}"/>
    <cellStyle name="Normal 7 4 2 2 3 8" xfId="5413" xr:uid="{81B71814-46F5-410E-98DE-E01ABE410EC1}"/>
    <cellStyle name="Normal 7 4 2 2 3 8 2" xfId="14710" xr:uid="{0E5E79B4-AABA-40D1-93D0-96EC3DF21040}"/>
    <cellStyle name="Normal 7 4 2 2 3 9" xfId="7163" xr:uid="{8E7A57FE-91E2-4C45-90E3-D3EA47C763DD}"/>
    <cellStyle name="Normal 7 4 2 2 3 9 2" xfId="17543" xr:uid="{6315F027-416A-4259-8AB1-F01E008A2841}"/>
    <cellStyle name="Normal 7 4 2 2 4" xfId="1397" xr:uid="{00000000-0005-0000-0000-00004C070000}"/>
    <cellStyle name="Normal 7 4 2 2 4 2" xfId="3429" xr:uid="{00000000-0005-0000-0000-00002F080000}"/>
    <cellStyle name="Normal 7 4 2 2 4 2 2" xfId="6484" xr:uid="{DE854B9F-C7C3-4C98-AB57-A65A52D2292B}"/>
    <cellStyle name="Normal 7 4 2 2 4 2 2 2" xfId="26211" xr:uid="{DBFCD840-845A-4E84-9B73-86D0152B4E16}"/>
    <cellStyle name="Normal 7 4 2 2 4 2 2 3" xfId="16055" xr:uid="{A03A2A70-9C9C-4120-A79C-63172CE1B671}"/>
    <cellStyle name="Normal 7 4 2 2 4 2 3" xfId="8508" xr:uid="{C3E4B5E2-5EC1-48B1-87D3-4CD766EE9313}"/>
    <cellStyle name="Normal 7 4 2 2 4 2 3 2" xfId="18888" xr:uid="{7113B987-0C1C-4905-91A9-0380A806233F}"/>
    <cellStyle name="Normal 7 4 2 2 4 2 4" xfId="11341" xr:uid="{E324CF82-4DF2-4155-96CE-89F1E366D390}"/>
    <cellStyle name="Normal 7 4 2 2 4 2 4 2" xfId="21721" xr:uid="{2363E80A-D10F-4807-8ED4-1C6C39B1E359}"/>
    <cellStyle name="Normal 7 4 2 2 4 2 5" xfId="25582" xr:uid="{E1E348D3-57BD-4DD6-9AB5-EB901E0FAB6C}"/>
    <cellStyle name="Normal 7 4 2 2 4 2 6" xfId="14010" xr:uid="{0DA4CF78-0F83-4406-A67A-CF9DE8F73E01}"/>
    <cellStyle name="Normal 7 4 2 2 4 3" xfId="2819" xr:uid="{00000000-0005-0000-0000-000030080000}"/>
    <cellStyle name="Normal 7 4 2 2 4 3 2" xfId="6035" xr:uid="{24275F97-422E-4BB1-91DF-37D0F599D8FB}"/>
    <cellStyle name="Normal 7 4 2 2 4 3 2 2" xfId="27539" xr:uid="{F6968377-A792-4BAA-8DEF-25671046BD29}"/>
    <cellStyle name="Normal 7 4 2 2 4 3 2 3" xfId="15489" xr:uid="{06849532-8AD2-4245-B3BA-0A39C89CAE1C}"/>
    <cellStyle name="Normal 7 4 2 2 4 3 3" xfId="7942" xr:uid="{15C81E93-7640-4B2D-9DE8-A36ECEE0310C}"/>
    <cellStyle name="Normal 7 4 2 2 4 3 3 2" xfId="18322" xr:uid="{99A9ACD3-9FDE-4DAB-8425-0B5051A27DBE}"/>
    <cellStyle name="Normal 7 4 2 2 4 3 4" xfId="10775" xr:uid="{4A543769-6BA3-41B0-B877-B40BFFE14845}"/>
    <cellStyle name="Normal 7 4 2 2 4 3 4 2" xfId="21155" xr:uid="{DD5E8543-D42A-4F51-AA02-9BA778198B7C}"/>
    <cellStyle name="Normal 7 4 2 2 4 3 5" xfId="25023" xr:uid="{27C6B879-2A9B-4C8D-BA52-667BE9BBFD24}"/>
    <cellStyle name="Normal 7 4 2 2 4 3 6" xfId="13290" xr:uid="{3F1C9EFF-1EE5-468D-98E4-2A027A15C17F}"/>
    <cellStyle name="Normal 7 4 2 2 4 4" xfId="4213" xr:uid="{AF788927-74F5-452F-99D4-A4013529F547}"/>
    <cellStyle name="Normal 7 4 2 2 4 4 2" xfId="8985" xr:uid="{B0EBA951-AD08-4382-8B05-A2DD518631AB}"/>
    <cellStyle name="Normal 7 4 2 2 4 4 2 2" xfId="19365" xr:uid="{D7301CE1-D93C-4CD9-A072-15625D17B8F2}"/>
    <cellStyle name="Normal 7 4 2 2 4 4 3" xfId="11818" xr:uid="{D12483FF-D19F-4649-82D2-9B54E11F3A5E}"/>
    <cellStyle name="Normal 7 4 2 2 4 4 3 2" xfId="22198" xr:uid="{2C2FABCD-4C85-4A66-B964-3063584DC531}"/>
    <cellStyle name="Normal 7 4 2 2 4 4 4" xfId="23218" xr:uid="{FFDB1CA5-507F-4DAB-A0B9-501CABACAD1B}"/>
    <cellStyle name="Normal 7 4 2 2 4 4 5" xfId="16532" xr:uid="{BB82FAA5-5C46-4744-8BAC-0FF1BD15A412}"/>
    <cellStyle name="Normal 7 4 2 2 4 5" xfId="5414" xr:uid="{A32B5EEA-BC34-40B9-95D1-4302E6D87236}"/>
    <cellStyle name="Normal 7 4 2 2 4 5 2" xfId="14711" xr:uid="{9F8BB946-6348-4420-9392-37B627CEE59A}"/>
    <cellStyle name="Normal 7 4 2 2 4 6" xfId="7164" xr:uid="{DAEC77F3-1C8C-4B74-98CD-5F3CF2656F7A}"/>
    <cellStyle name="Normal 7 4 2 2 4 6 2" xfId="17544" xr:uid="{C5F6AB9A-C603-467E-A82C-1D4F7268A796}"/>
    <cellStyle name="Normal 7 4 2 2 4 7" xfId="9997" xr:uid="{7B4F8D55-E74C-4B87-85DF-E6E0103E8E29}"/>
    <cellStyle name="Normal 7 4 2 2 4 7 2" xfId="20377" xr:uid="{80880717-1857-4E6D-AAA6-489A85F61717}"/>
    <cellStyle name="Normal 7 4 2 2 4 8" xfId="22730" xr:uid="{467A0ED2-EC90-473C-98DC-8255A53B9A0D}"/>
    <cellStyle name="Normal 7 4 2 2 4 9" xfId="12785" xr:uid="{B8EB3723-98B9-4927-8220-58823A7A3EA0}"/>
    <cellStyle name="Normal 7 4 2 2 5" xfId="3430" xr:uid="{00000000-0005-0000-0000-000031080000}"/>
    <cellStyle name="Normal 7 4 2 2 5 2" xfId="4574" xr:uid="{78168C4A-73C4-480C-89BC-17406287FD18}"/>
    <cellStyle name="Normal 7 4 2 2 5 2 2" xfId="9346" xr:uid="{9A97ED38-B380-4A83-8B19-F1B614E449DD}"/>
    <cellStyle name="Normal 7 4 2 2 5 2 2 2" xfId="29318" xr:uid="{5003FBDD-1731-48B2-8AD5-7F21002AA236}"/>
    <cellStyle name="Normal 7 4 2 2 5 2 2 3" xfId="19726" xr:uid="{3BD19DB3-E67B-4479-98D3-B893BEFF38DC}"/>
    <cellStyle name="Normal 7 4 2 2 5 2 3" xfId="12179" xr:uid="{43C039E7-7DFE-49E4-AE7F-5826F816AEB2}"/>
    <cellStyle name="Normal 7 4 2 2 5 2 3 2" xfId="22559" xr:uid="{096BA791-6996-4584-84AA-D9CBE0015F90}"/>
    <cellStyle name="Normal 7 4 2 2 5 2 4" xfId="24723" xr:uid="{DD6C1391-E73C-4931-8157-1A3511B235BB}"/>
    <cellStyle name="Normal 7 4 2 2 5 2 5" xfId="16893" xr:uid="{D3DA5277-97A8-4766-BC4F-4591FF1ACF9D}"/>
    <cellStyle name="Normal 7 4 2 2 5 3" xfId="6485" xr:uid="{D2CECFD3-E3E1-45D4-B8D5-C698C07FAC0C}"/>
    <cellStyle name="Normal 7 4 2 2 5 3 2" xfId="27892" xr:uid="{8B952244-3AE7-4AC9-B92D-1F402A016B3F}"/>
    <cellStyle name="Normal 7 4 2 2 5 3 3" xfId="16056" xr:uid="{84468F57-E048-4D2F-9D4D-9B0384BCA31B}"/>
    <cellStyle name="Normal 7 4 2 2 5 4" xfId="8509" xr:uid="{1050905F-D263-49CF-BF7D-503786B0BF0B}"/>
    <cellStyle name="Normal 7 4 2 2 5 4 2" xfId="18889" xr:uid="{AC6EDFB1-A6BB-42AB-B4C0-8FBAC5FED5F5}"/>
    <cellStyle name="Normal 7 4 2 2 5 5" xfId="11342" xr:uid="{91EA5473-DB12-4F7C-8707-EE41C8752789}"/>
    <cellStyle name="Normal 7 4 2 2 5 5 2" xfId="21722" xr:uid="{C27FBEAE-9812-4C1F-BCEB-9EB6BFBFF436}"/>
    <cellStyle name="Normal 7 4 2 2 5 6" xfId="24658" xr:uid="{55DEF902-AC61-48A3-9936-6030E825129F}"/>
    <cellStyle name="Normal 7 4 2 2 5 7" xfId="14011" xr:uid="{4A793EBF-9B30-41E3-90F2-E8F159926CFF}"/>
    <cellStyle name="Normal 7 4 2 2 6" xfId="2986" xr:uid="{00000000-0005-0000-0000-000032080000}"/>
    <cellStyle name="Normal 7 4 2 2 6 2" xfId="6136" xr:uid="{885CA862-FE87-40D5-ADAC-98BB7D68F214}"/>
    <cellStyle name="Normal 7 4 2 2 6 2 2" xfId="27497" xr:uid="{49ACB948-396A-49AA-A870-7044B3EA911B}"/>
    <cellStyle name="Normal 7 4 2 2 6 2 3" xfId="15614" xr:uid="{D202C4EE-4D65-4753-BFC1-FBE788747F3B}"/>
    <cellStyle name="Normal 7 4 2 2 6 3" xfId="8067" xr:uid="{0833C992-0921-49C4-A389-00BC17432EBA}"/>
    <cellStyle name="Normal 7 4 2 2 6 3 2" xfId="18447" xr:uid="{9F9D0E9F-93E3-45FC-A672-4611CF490A61}"/>
    <cellStyle name="Normal 7 4 2 2 6 4" xfId="10900" xr:uid="{8C3220A2-8012-4D07-8A6D-9380A4412557}"/>
    <cellStyle name="Normal 7 4 2 2 6 4 2" xfId="21280" xr:uid="{AFC20936-6F30-4750-9EFA-29108B1E674E}"/>
    <cellStyle name="Normal 7 4 2 2 6 5" xfId="23468" xr:uid="{B5523BE2-1C84-426B-9C30-1F58411441F7}"/>
    <cellStyle name="Normal 7 4 2 2 6 6" xfId="13483" xr:uid="{0CE8DA17-6CAF-48C4-B2FB-797ADB368D48}"/>
    <cellStyle name="Normal 7 4 2 2 7" xfId="2500" xr:uid="{00000000-0005-0000-0000-000033080000}"/>
    <cellStyle name="Normal 7 4 2 2 7 2" xfId="5781" xr:uid="{46C9377F-DD9E-44D5-8F35-C6BE65A25261}"/>
    <cellStyle name="Normal 7 4 2 2 7 2 2" xfId="25869" xr:uid="{72470397-EAC5-47B9-B3E6-E56D2566D9C7}"/>
    <cellStyle name="Normal 7 4 2 2 7 2 3" xfId="15172" xr:uid="{FCED73FE-439C-4FA6-9E9D-25114E9837FD}"/>
    <cellStyle name="Normal 7 4 2 2 7 3" xfId="7625" xr:uid="{E1DFBAD9-539B-4F59-92DF-03573E5E2357}"/>
    <cellStyle name="Normal 7 4 2 2 7 3 2" xfId="18005" xr:uid="{F14037E4-6CBB-464A-B082-F6994BEBFE73}"/>
    <cellStyle name="Normal 7 4 2 2 7 4" xfId="10458" xr:uid="{5C931ABC-546B-4A56-8B6E-95BF9B3E6AFE}"/>
    <cellStyle name="Normal 7 4 2 2 7 4 2" xfId="20838" xr:uid="{BC1A531E-9CA5-48AA-9694-781BE8B092DC}"/>
    <cellStyle name="Normal 7 4 2 2 7 5" xfId="22859" xr:uid="{15607B7D-18B4-4FBC-85CD-EB9D6D36980A}"/>
    <cellStyle name="Normal 7 4 2 2 7 6" xfId="12888" xr:uid="{367BFB58-CAD3-4BEE-B092-49B682FDD40F}"/>
    <cellStyle name="Normal 7 4 2 2 8" xfId="2194" xr:uid="{00000000-0005-0000-0000-00001C080000}"/>
    <cellStyle name="Normal 7 4 2 2 8 2" xfId="7321" xr:uid="{64345797-C159-489C-B9AB-E90EFDDCC77B}"/>
    <cellStyle name="Normal 7 4 2 2 8 2 2" xfId="17701" xr:uid="{83898018-8C4E-49CD-AB1F-68F2D2107E22}"/>
    <cellStyle name="Normal 7 4 2 2 8 3" xfId="10154" xr:uid="{AEE4DB54-113D-496D-A6BA-21276E3D7174}"/>
    <cellStyle name="Normal 7 4 2 2 8 3 2" xfId="20534" xr:uid="{E20F4350-BDB8-4826-B5DD-03E6AAC176D1}"/>
    <cellStyle name="Normal 7 4 2 2 8 4" xfId="24476" xr:uid="{6748E8E5-C49F-4643-B884-0DF9EA494750}"/>
    <cellStyle name="Normal 7 4 2 2 8 5" xfId="14868" xr:uid="{2F78EB13-F436-4C1B-AB68-EA67F7FD673A}"/>
    <cellStyle name="Normal 7 4 2 2 9" xfId="4061" xr:uid="{B46ABEFD-6A47-473A-8BDD-11556DF654C9}"/>
    <cellStyle name="Normal 7 4 2 2 9 2" xfId="8841" xr:uid="{6A88DBD8-B30B-495C-9794-291636DE9245}"/>
    <cellStyle name="Normal 7 4 2 2 9 2 2" xfId="19221" xr:uid="{56DD4781-EC25-48C9-8956-143684A094E4}"/>
    <cellStyle name="Normal 7 4 2 2 9 3" xfId="11674" xr:uid="{96E2148F-38BA-4368-9C18-4583791661D9}"/>
    <cellStyle name="Normal 7 4 2 2 9 3 2" xfId="22054" xr:uid="{56527C18-0767-4D85-8767-7287DF8BF451}"/>
    <cellStyle name="Normal 7 4 2 2 9 4" xfId="16388" xr:uid="{E56B323C-EBC0-46DD-A85E-3742D3AE952D}"/>
    <cellStyle name="Normal 7 4 2 3" xfId="1398" xr:uid="{00000000-0005-0000-0000-00004D070000}"/>
    <cellStyle name="Normal 7 4 2 3 10" xfId="5415" xr:uid="{8C8B1CD1-B6A5-467A-AF9D-289D82C2FFFB}"/>
    <cellStyle name="Normal 7 4 2 3 10 2" xfId="14712" xr:uid="{21D404C2-C36B-4169-9640-42A10BE97DDF}"/>
    <cellStyle name="Normal 7 4 2 3 11" xfId="7165" xr:uid="{F92BC005-23EB-41B2-B765-2A0FE05AC736}"/>
    <cellStyle name="Normal 7 4 2 3 11 2" xfId="17545" xr:uid="{65E3839C-1678-4AEC-8D8C-51D5A32A56E8}"/>
    <cellStyle name="Normal 7 4 2 3 12" xfId="9998" xr:uid="{0EC2392F-3625-4F96-9DAB-9E858D9CC39D}"/>
    <cellStyle name="Normal 7 4 2 3 12 2" xfId="20378" xr:uid="{5E763089-B5F7-403B-A0B8-4A022F793850}"/>
    <cellStyle name="Normal 7 4 2 3 13" xfId="25306" xr:uid="{EF046668-5702-44D2-A5A8-4FA36487B8F4}"/>
    <cellStyle name="Normal 7 4 2 3 14" xfId="12463" xr:uid="{926B9C07-A69D-46C1-8504-A0DB3191A336}"/>
    <cellStyle name="Normal 7 4 2 3 2" xfId="1399" xr:uid="{00000000-0005-0000-0000-00004E070000}"/>
    <cellStyle name="Normal 7 4 2 3 2 10" xfId="9999" xr:uid="{5588C031-AFDD-4BE2-9229-BC3BD3EBC009}"/>
    <cellStyle name="Normal 7 4 2 3 2 10 2" xfId="20379" xr:uid="{F217E0CF-C98E-4E1A-8A60-62A17BF0C8CD}"/>
    <cellStyle name="Normal 7 4 2 3 2 11" xfId="23984" xr:uid="{01B31655-4E45-48D9-9082-25E466419FA4}"/>
    <cellStyle name="Normal 7 4 2 3 2 12" xfId="12628" xr:uid="{E49CE596-0D0E-40CB-BEE2-1F84B8F33F28}"/>
    <cellStyle name="Normal 7 4 2 3 2 2" xfId="1400" xr:uid="{00000000-0005-0000-0000-00004F070000}"/>
    <cellStyle name="Normal 7 4 2 3 2 2 2" xfId="3432" xr:uid="{00000000-0005-0000-0000-000037080000}"/>
    <cellStyle name="Normal 7 4 2 3 2 2 2 2" xfId="6487" xr:uid="{B5711F0C-69AE-405C-82A4-C50BB7635633}"/>
    <cellStyle name="Normal 7 4 2 3 2 2 2 2 2" xfId="26504" xr:uid="{4F476C45-06B1-4A1C-8FBE-97090F2C0ADB}"/>
    <cellStyle name="Normal 7 4 2 3 2 2 2 2 3" xfId="26717" xr:uid="{A1CC0F1C-2CDE-4CEF-A835-41421DF29779}"/>
    <cellStyle name="Normal 7 4 2 3 2 2 2 2 4" xfId="16058" xr:uid="{1D09D644-9147-4F27-BED0-6864D311252F}"/>
    <cellStyle name="Normal 7 4 2 3 2 2 2 3" xfId="8511" xr:uid="{1C1CC2A1-1791-44D2-9246-28DEAE3821D5}"/>
    <cellStyle name="Normal 7 4 2 3 2 2 2 3 2" xfId="28934" xr:uid="{F1D6C972-A649-4FD9-B89B-CBDEF201CAB7}"/>
    <cellStyle name="Normal 7 4 2 3 2 2 2 3 3" xfId="18891" xr:uid="{5C5434A2-6896-4D07-B9E7-D8D82C5C623A}"/>
    <cellStyle name="Normal 7 4 2 3 2 2 2 4" xfId="11344" xr:uid="{FDAF0EA0-01A3-4844-8556-E87D3F1E5ACD}"/>
    <cellStyle name="Normal 7 4 2 3 2 2 2 4 2" xfId="21724" xr:uid="{9C519726-F498-488E-8980-E268B30F4178}"/>
    <cellStyle name="Normal 7 4 2 3 2 2 2 5" xfId="22685" xr:uid="{87F2C3F5-A3D9-46E5-9054-DB46D45E0E43}"/>
    <cellStyle name="Normal 7 4 2 3 2 2 2 6" xfId="14013" xr:uid="{2443BE42-3CF5-49B0-A3F3-FF7D45A9F30F}"/>
    <cellStyle name="Normal 7 4 2 3 2 2 3" xfId="4363" xr:uid="{94ED94A1-9A2F-43F9-AD2A-2B7E741A6D11}"/>
    <cellStyle name="Normal 7 4 2 3 2 2 3 2" xfId="9135" xr:uid="{9D0221DB-8492-4F03-9F62-C2E33F5D3E44}"/>
    <cellStyle name="Normal 7 4 2 3 2 2 3 2 2" xfId="29178" xr:uid="{73FD9858-82EC-48B7-BFC1-460341C59EFC}"/>
    <cellStyle name="Normal 7 4 2 3 2 2 3 2 3" xfId="19515" xr:uid="{611FEC59-E05B-4872-AAB2-BA060EE4B03C}"/>
    <cellStyle name="Normal 7 4 2 3 2 2 3 3" xfId="11968" xr:uid="{EB953968-C471-4F4C-BB25-E40106971C45}"/>
    <cellStyle name="Normal 7 4 2 3 2 2 3 3 2" xfId="22348" xr:uid="{B6CFFBD0-63E0-4BCC-969D-A7B6D53C40F3}"/>
    <cellStyle name="Normal 7 4 2 3 2 2 3 4" xfId="25022" xr:uid="{4A5EC857-2DC5-43FA-A0AC-A85F6EE6E7D8}"/>
    <cellStyle name="Normal 7 4 2 3 2 2 3 5" xfId="16682" xr:uid="{3B099161-2D2C-429D-96F3-9C20BEF4CDE6}"/>
    <cellStyle name="Normal 7 4 2 3 2 2 4" xfId="5417" xr:uid="{96CF66A8-42E5-4B3B-96C8-8A517147CC2B}"/>
    <cellStyle name="Normal 7 4 2 3 2 2 4 2" xfId="27815" xr:uid="{AD6500D6-0323-4E3D-BFB9-FE86937C92D9}"/>
    <cellStyle name="Normal 7 4 2 3 2 2 4 3" xfId="14714" xr:uid="{E967BE07-A5EB-44DD-80AF-7B7F90E96CE9}"/>
    <cellStyle name="Normal 7 4 2 3 2 2 5" xfId="7167" xr:uid="{4A58DC75-3200-4A55-BF2E-8D02B3B3027A}"/>
    <cellStyle name="Normal 7 4 2 3 2 2 5 2" xfId="17547" xr:uid="{B4DBFDA8-F731-44B4-A5C8-38B1A02EFB99}"/>
    <cellStyle name="Normal 7 4 2 3 2 2 6" xfId="10000" xr:uid="{3BB54544-8FBE-4D44-8549-7B26B4B44331}"/>
    <cellStyle name="Normal 7 4 2 3 2 2 6 2" xfId="20380" xr:uid="{AC76AF71-A62D-486B-A89B-3B19ECAB6D74}"/>
    <cellStyle name="Normal 7 4 2 3 2 2 7" xfId="24751" xr:uid="{7A7D9510-388F-40E2-93BA-E578E4F7EB8A}"/>
    <cellStyle name="Normal 7 4 2 3 2 2 8" xfId="13295" xr:uid="{E20C0592-D624-47A1-8A09-3E08B884C0C3}"/>
    <cellStyle name="Normal 7 4 2 3 2 3" xfId="3433" xr:uid="{00000000-0005-0000-0000-000038080000}"/>
    <cellStyle name="Normal 7 4 2 3 2 3 2" xfId="4575" xr:uid="{2642E171-E0CB-448E-A027-84AFC3E96FF0}"/>
    <cellStyle name="Normal 7 4 2 3 2 3 2 2" xfId="9347" xr:uid="{E3CF8F99-F321-47E5-8144-93F8FFDF976B}"/>
    <cellStyle name="Normal 7 4 2 3 2 3 2 2 2" xfId="29319" xr:uid="{2AFC9CEB-FECE-483F-953A-ABED321E6D20}"/>
    <cellStyle name="Normal 7 4 2 3 2 3 2 2 3" xfId="19727" xr:uid="{9E02E87D-686E-4317-A85D-2D4A33FB2F14}"/>
    <cellStyle name="Normal 7 4 2 3 2 3 2 3" xfId="12180" xr:uid="{EA7BD2D8-D8F8-40C1-9999-4CA79988ED7C}"/>
    <cellStyle name="Normal 7 4 2 3 2 3 2 3 2" xfId="22560" xr:uid="{7AEC5018-3A1E-4DA7-9E36-844371F7337F}"/>
    <cellStyle name="Normal 7 4 2 3 2 3 2 4" xfId="25098" xr:uid="{613729BE-7B7A-48DF-A98A-0324D9CC7896}"/>
    <cellStyle name="Normal 7 4 2 3 2 3 2 5" xfId="16894" xr:uid="{08FDC1C4-6ABA-4A7B-9145-1036EAE26631}"/>
    <cellStyle name="Normal 7 4 2 3 2 3 3" xfId="6488" xr:uid="{A85781ED-52CB-4A90-A96A-E63D87C24D21}"/>
    <cellStyle name="Normal 7 4 2 3 2 3 3 2" xfId="27451" xr:uid="{E8747902-D10F-4291-A934-5E04B75CFAE1}"/>
    <cellStyle name="Normal 7 4 2 3 2 3 3 3" xfId="16059" xr:uid="{4C667BEE-63E7-4B09-92CA-0572ADDEB1EC}"/>
    <cellStyle name="Normal 7 4 2 3 2 3 4" xfId="8512" xr:uid="{DB351BA3-2D9D-48BF-B486-C6C168BBEB17}"/>
    <cellStyle name="Normal 7 4 2 3 2 3 4 2" xfId="18892" xr:uid="{E44ED893-5F25-4E3F-BE3A-67E7D345A5EC}"/>
    <cellStyle name="Normal 7 4 2 3 2 3 5" xfId="11345" xr:uid="{B587B2D2-AFDD-4667-88BF-2211E7ED11D2}"/>
    <cellStyle name="Normal 7 4 2 3 2 3 5 2" xfId="21725" xr:uid="{5A319EE7-CECC-42E9-A6E7-D127ED4CD35D}"/>
    <cellStyle name="Normal 7 4 2 3 2 3 6" xfId="25300" xr:uid="{CF1B8EA8-E6A9-405A-B0B1-88D81E32A375}"/>
    <cellStyle name="Normal 7 4 2 3 2 3 7" xfId="14014" xr:uid="{B01ACE33-B4E8-43F8-BFDB-E16A54A75E6D}"/>
    <cellStyle name="Normal 7 4 2 3 2 4" xfId="3431" xr:uid="{00000000-0005-0000-0000-000039080000}"/>
    <cellStyle name="Normal 7 4 2 3 2 4 2" xfId="6486" xr:uid="{0F5A270F-CC57-4C4F-8E41-A53C6D61C272}"/>
    <cellStyle name="Normal 7 4 2 3 2 4 2 2" xfId="26271" xr:uid="{D6E1A9D1-6A68-4A92-9169-C0FA00208013}"/>
    <cellStyle name="Normal 7 4 2 3 2 4 2 3" xfId="16057" xr:uid="{AC5BD39D-70ED-499C-9F51-3E20DE39736E}"/>
    <cellStyle name="Normal 7 4 2 3 2 4 3" xfId="8510" xr:uid="{B706C03C-E70D-4BCA-9CE0-4834839726DE}"/>
    <cellStyle name="Normal 7 4 2 3 2 4 3 2" xfId="18890" xr:uid="{E048BDE4-74AA-49D5-B59D-D9B122159339}"/>
    <cellStyle name="Normal 7 4 2 3 2 4 4" xfId="11343" xr:uid="{DEDFD41D-4637-49F9-BFC8-CC4D2E008799}"/>
    <cellStyle name="Normal 7 4 2 3 2 4 4 2" xfId="21723" xr:uid="{4DA0E474-79B4-4059-B33A-2081634E2A56}"/>
    <cellStyle name="Normal 7 4 2 3 2 4 5" xfId="23470" xr:uid="{8C0CA739-0F46-4DDD-87A1-47C7895853FE}"/>
    <cellStyle name="Normal 7 4 2 3 2 4 6" xfId="14012" xr:uid="{737988B7-65EB-407D-A127-003ECFEE0F2E}"/>
    <cellStyle name="Normal 7 4 2 3 2 5" xfId="2537" xr:uid="{00000000-0005-0000-0000-00003A080000}"/>
    <cellStyle name="Normal 7 4 2 3 2 5 2" xfId="5811" xr:uid="{1FF86231-FF17-4F99-9AA4-D3098D8340C4}"/>
    <cellStyle name="Normal 7 4 2 3 2 5 2 2" xfId="26909" xr:uid="{1652A80E-0B7D-4869-A929-DC2770F88CCD}"/>
    <cellStyle name="Normal 7 4 2 3 2 5 2 3" xfId="15209" xr:uid="{9E8D374D-BAA5-48ED-BB4D-D94F454DEAB9}"/>
    <cellStyle name="Normal 7 4 2 3 2 5 3" xfId="7662" xr:uid="{E1E3EA2A-6393-4AC6-88C9-53712DCC99DC}"/>
    <cellStyle name="Normal 7 4 2 3 2 5 3 2" xfId="18042" xr:uid="{52BA3E61-3442-48B0-B883-612F079E78EA}"/>
    <cellStyle name="Normal 7 4 2 3 2 5 4" xfId="10495" xr:uid="{2D002C16-09DD-442E-AAE6-5C36392980DF}"/>
    <cellStyle name="Normal 7 4 2 3 2 5 4 2" xfId="20875" xr:uid="{B5904AE0-E809-4B49-A05D-121E783BAB2C}"/>
    <cellStyle name="Normal 7 4 2 3 2 5 5" xfId="23656" xr:uid="{A8F13F01-3955-4204-94B5-CBA77FE6FEF6}"/>
    <cellStyle name="Normal 7 4 2 3 2 5 6" xfId="12925" xr:uid="{F3CD5672-035A-4289-B6D9-3CE91F6189F6}"/>
    <cellStyle name="Normal 7 4 2 3 2 6" xfId="2394" xr:uid="{00000000-0005-0000-0000-000035080000}"/>
    <cellStyle name="Normal 7 4 2 3 2 6 2" xfId="7521" xr:uid="{0F39950D-8652-4161-ABDC-3F642EF46C94}"/>
    <cellStyle name="Normal 7 4 2 3 2 6 2 2" xfId="17901" xr:uid="{213839AF-EC2F-4D5D-9374-405FAC963988}"/>
    <cellStyle name="Normal 7 4 2 3 2 6 3" xfId="10354" xr:uid="{80B4AC85-96A1-4097-92B0-A8BF0291253D}"/>
    <cellStyle name="Normal 7 4 2 3 2 6 3 2" xfId="20734" xr:uid="{D46D3BF5-6AB5-4BC9-813A-92A4BF4D2CCB}"/>
    <cellStyle name="Normal 7 4 2 3 2 6 4" xfId="23910" xr:uid="{962BD4BA-EE7D-4E41-A1DB-0FC519780464}"/>
    <cellStyle name="Normal 7 4 2 3 2 6 5" xfId="15068" xr:uid="{A9A21AE6-B312-4991-9739-5ADFDAE34C66}"/>
    <cellStyle name="Normal 7 4 2 3 2 7" xfId="4098" xr:uid="{C102413C-8FEF-4D40-933E-3702638B6733}"/>
    <cellStyle name="Normal 7 4 2 3 2 7 2" xfId="8872" xr:uid="{EA41D6F8-913E-4966-A34F-2E0387505A15}"/>
    <cellStyle name="Normal 7 4 2 3 2 7 2 2" xfId="19252" xr:uid="{1E98A5DD-80D7-432B-922E-17A65C89C845}"/>
    <cellStyle name="Normal 7 4 2 3 2 7 3" xfId="11705" xr:uid="{7F139A08-1225-4F51-B75A-DD915D734B23}"/>
    <cellStyle name="Normal 7 4 2 3 2 7 3 2" xfId="22085" xr:uid="{FD6D2266-D976-4DC2-ACE7-23BB555E0D56}"/>
    <cellStyle name="Normal 7 4 2 3 2 7 4" xfId="16419" xr:uid="{3E15CA83-7512-407A-9EF5-1D6F5C6CEF29}"/>
    <cellStyle name="Normal 7 4 2 3 2 8" xfId="5416" xr:uid="{DE81DCA1-8885-4BEF-852E-1027D0916375}"/>
    <cellStyle name="Normal 7 4 2 3 2 8 2" xfId="14713" xr:uid="{CFE9DFE0-EF44-4FBE-8B56-133E5B4BEDD9}"/>
    <cellStyle name="Normal 7 4 2 3 2 9" xfId="7166" xr:uid="{1B4BA926-DEEE-4563-AF66-B8E391B5C91A}"/>
    <cellStyle name="Normal 7 4 2 3 2 9 2" xfId="17546" xr:uid="{DF10D89F-BCCA-4387-80B6-AB7E05C0C1C7}"/>
    <cellStyle name="Normal 7 4 2 3 3" xfId="1401" xr:uid="{00000000-0005-0000-0000-000050070000}"/>
    <cellStyle name="Normal 7 4 2 3 3 10" xfId="25004" xr:uid="{74A6D7E1-902E-4E7E-BB83-92D9A50C5297}"/>
    <cellStyle name="Normal 7 4 2 3 3 11" xfId="12786" xr:uid="{DF1EF04B-825C-4097-B6A5-99B5D581394A}"/>
    <cellStyle name="Normal 7 4 2 3 3 2" xfId="2823" xr:uid="{00000000-0005-0000-0000-00003C080000}"/>
    <cellStyle name="Normal 7 4 2 3 3 2 2" xfId="3435" xr:uid="{00000000-0005-0000-0000-00003D080000}"/>
    <cellStyle name="Normal 7 4 2 3 3 2 2 2" xfId="6490" xr:uid="{01988EE1-718A-4D93-8EA9-01FEC39B7208}"/>
    <cellStyle name="Normal 7 4 2 3 3 2 2 2 2" xfId="27743" xr:uid="{DDDDBCEC-506F-4A4E-8ADA-6C2ED5B7708E}"/>
    <cellStyle name="Normal 7 4 2 3 3 2 2 2 3" xfId="16061" xr:uid="{89BA0241-2803-49ED-BE9F-8943AE6E1206}"/>
    <cellStyle name="Normal 7 4 2 3 3 2 2 3" xfId="8514" xr:uid="{57CC34DA-9FBC-43E8-B8D4-EE855EA529F4}"/>
    <cellStyle name="Normal 7 4 2 3 3 2 2 3 2" xfId="18894" xr:uid="{70373274-7FA2-4375-8681-1D2E5ABC0984}"/>
    <cellStyle name="Normal 7 4 2 3 3 2 2 4" xfId="11347" xr:uid="{96B8BDCB-0773-48FE-B053-58ECC4AE6CA5}"/>
    <cellStyle name="Normal 7 4 2 3 3 2 2 4 2" xfId="21727" xr:uid="{3DD57718-6B56-4187-80A9-86ECE7EB5B36}"/>
    <cellStyle name="Normal 7 4 2 3 3 2 2 5" xfId="25257" xr:uid="{2709D340-B516-41A4-B702-79E3836CB00E}"/>
    <cellStyle name="Normal 7 4 2 3 3 2 2 6" xfId="14016" xr:uid="{FC196B02-C99F-4F05-AF34-81F7EDF26714}"/>
    <cellStyle name="Normal 7 4 2 3 3 2 3" xfId="4364" xr:uid="{044F8DE7-ED5B-44A8-8944-6EEABE281F31}"/>
    <cellStyle name="Normal 7 4 2 3 3 2 3 2" xfId="9136" xr:uid="{9EC70713-1A6D-4A67-AF71-358173D64B51}"/>
    <cellStyle name="Normal 7 4 2 3 3 2 3 2 2" xfId="29179" xr:uid="{E676AA79-59EC-4D99-BA27-D7C7A3D23B77}"/>
    <cellStyle name="Normal 7 4 2 3 3 2 3 2 3" xfId="19516" xr:uid="{93731995-B6CE-4607-83F9-73A445DC8241}"/>
    <cellStyle name="Normal 7 4 2 3 3 2 3 3" xfId="11969" xr:uid="{FD7213D9-84F2-45D8-9669-3B61C7E6F6B6}"/>
    <cellStyle name="Normal 7 4 2 3 3 2 3 3 2" xfId="22349" xr:uid="{41AD50BB-7707-40C2-8171-0850E08E0658}"/>
    <cellStyle name="Normal 7 4 2 3 3 2 3 4" xfId="24559" xr:uid="{98B05C9D-ACE6-429A-BFF4-DE3CDFB4569C}"/>
    <cellStyle name="Normal 7 4 2 3 3 2 3 5" xfId="16683" xr:uid="{73E77EB9-E214-455C-8263-A7ED96CD922A}"/>
    <cellStyle name="Normal 7 4 2 3 3 2 4" xfId="6039" xr:uid="{97B9107C-B400-43A1-94BE-40E8FCF146F7}"/>
    <cellStyle name="Normal 7 4 2 3 3 2 4 2" xfId="26454" xr:uid="{8603C08A-6BAE-48DD-AC36-B7AFF09BD670}"/>
    <cellStyle name="Normal 7 4 2 3 3 2 4 3" xfId="15493" xr:uid="{8C9EFA2E-B869-4243-AA5B-9CDAB3C94349}"/>
    <cellStyle name="Normal 7 4 2 3 3 2 5" xfId="7946" xr:uid="{968E5FC0-D0EB-4CA0-95F7-57CF3055E9F1}"/>
    <cellStyle name="Normal 7 4 2 3 3 2 5 2" xfId="18326" xr:uid="{993F9A40-5237-4F93-A0F2-099B4A3B0164}"/>
    <cellStyle name="Normal 7 4 2 3 3 2 6" xfId="10779" xr:uid="{B31B16F7-43DD-48E9-96C0-21C8479A3D7D}"/>
    <cellStyle name="Normal 7 4 2 3 3 2 6 2" xfId="21159" xr:uid="{36FB3E83-4021-4952-B75D-573410442A6A}"/>
    <cellStyle name="Normal 7 4 2 3 3 2 7" xfId="23930" xr:uid="{6B5F3540-BA25-469E-81B0-2DF3A40D8EB9}"/>
    <cellStyle name="Normal 7 4 2 3 3 2 8" xfId="13296" xr:uid="{732B9084-E958-4E44-B824-C9EA722BEF3B}"/>
    <cellStyle name="Normal 7 4 2 3 3 3" xfId="3436" xr:uid="{00000000-0005-0000-0000-00003E080000}"/>
    <cellStyle name="Normal 7 4 2 3 3 3 2" xfId="4576" xr:uid="{1DE9A599-11DA-4A6B-B5D2-21E553D70940}"/>
    <cellStyle name="Normal 7 4 2 3 3 3 2 2" xfId="9348" xr:uid="{49E7BF0F-4AAC-4702-AD80-471A65E7758E}"/>
    <cellStyle name="Normal 7 4 2 3 3 3 2 2 2" xfId="29320" xr:uid="{3B0DCB07-3523-46FB-9843-9AE8184E369C}"/>
    <cellStyle name="Normal 7 4 2 3 3 3 2 2 3" xfId="19728" xr:uid="{AD2E44D6-2FBD-4923-88D1-488B7DA0CCDE}"/>
    <cellStyle name="Normal 7 4 2 3 3 3 2 3" xfId="12181" xr:uid="{35C721A0-2FB9-46B8-A96C-0ACB99ED22D6}"/>
    <cellStyle name="Normal 7 4 2 3 3 3 2 3 2" xfId="22561" xr:uid="{4B4D8D67-3A9A-4762-B45E-9A02DE558232}"/>
    <cellStyle name="Normal 7 4 2 3 3 3 2 4" xfId="25151" xr:uid="{0CB06BCC-FE1E-4396-84B4-96541123C57E}"/>
    <cellStyle name="Normal 7 4 2 3 3 3 2 5" xfId="16895" xr:uid="{5669AC14-9F07-49DE-8DB0-48D0A5DCE652}"/>
    <cellStyle name="Normal 7 4 2 3 3 3 3" xfId="6491" xr:uid="{6E004533-E227-4A58-982A-FC863249EA28}"/>
    <cellStyle name="Normal 7 4 2 3 3 3 3 2" xfId="27090" xr:uid="{C7D07C9F-5701-46BE-A5D6-5D77DCF51F32}"/>
    <cellStyle name="Normal 7 4 2 3 3 3 3 3" xfId="16062" xr:uid="{8BEB9FAD-E7A7-4220-BF00-42F898B98964}"/>
    <cellStyle name="Normal 7 4 2 3 3 3 4" xfId="8515" xr:uid="{FC7C918C-5F82-4FD3-BB2C-2A53357A39F8}"/>
    <cellStyle name="Normal 7 4 2 3 3 3 4 2" xfId="18895" xr:uid="{8CABCAA1-2F74-4979-9477-FD78D1234EE4}"/>
    <cellStyle name="Normal 7 4 2 3 3 3 5" xfId="11348" xr:uid="{925745D4-0F3C-4630-9E3A-01AA31B7C960}"/>
    <cellStyle name="Normal 7 4 2 3 3 3 5 2" xfId="21728" xr:uid="{2F7FDD73-9CF4-4B93-972F-C3131E21665D}"/>
    <cellStyle name="Normal 7 4 2 3 3 3 6" xfId="22707" xr:uid="{F47530FB-C22E-481F-B2EB-AB0C7C194DCE}"/>
    <cellStyle name="Normal 7 4 2 3 3 3 7" xfId="14017" xr:uid="{3F06C1D1-5B71-4E2B-B2C2-FA72A14FBE59}"/>
    <cellStyle name="Normal 7 4 2 3 3 4" xfId="3434" xr:uid="{00000000-0005-0000-0000-00003F080000}"/>
    <cellStyle name="Normal 7 4 2 3 3 4 2" xfId="6489" xr:uid="{FE52D829-CEA9-43C9-9D05-BBE66D0237DF}"/>
    <cellStyle name="Normal 7 4 2 3 3 4 2 2" xfId="27046" xr:uid="{BB9D64A2-FF5A-434D-A24C-5D893C99AFCB}"/>
    <cellStyle name="Normal 7 4 2 3 3 4 2 3" xfId="16060" xr:uid="{5CBC3A4C-9AB1-4197-9072-4BE3E22218D5}"/>
    <cellStyle name="Normal 7 4 2 3 3 4 3" xfId="8513" xr:uid="{95B1BDFE-76EF-48D5-AE18-97DF9EAC4EF1}"/>
    <cellStyle name="Normal 7 4 2 3 3 4 3 2" xfId="18893" xr:uid="{E65410F0-F8B8-44EE-A42E-4231B11984F9}"/>
    <cellStyle name="Normal 7 4 2 3 3 4 4" xfId="11346" xr:uid="{FFCBB6BC-06D1-4F6E-B3AD-2CAE67AF6682}"/>
    <cellStyle name="Normal 7 4 2 3 3 4 4 2" xfId="21726" xr:uid="{6D36AA51-6251-47A6-BEA6-E61346442579}"/>
    <cellStyle name="Normal 7 4 2 3 3 4 5" xfId="23529" xr:uid="{CA63C1D9-529A-4458-A521-F58739AAC9A2}"/>
    <cellStyle name="Normal 7 4 2 3 3 4 6" xfId="14015" xr:uid="{34CE9732-A922-4B0C-813D-1BA3CCDE518D}"/>
    <cellStyle name="Normal 7 4 2 3 3 5" xfId="2639" xr:uid="{00000000-0005-0000-0000-000040080000}"/>
    <cellStyle name="Normal 7 4 2 3 3 5 2" xfId="5901" xr:uid="{06DEE614-DB1E-40C6-98B8-655A5BC840AD}"/>
    <cellStyle name="Normal 7 4 2 3 3 5 2 2" xfId="28084" xr:uid="{E73C0A48-5010-4AF4-BFF8-2779B38CAAE9}"/>
    <cellStyle name="Normal 7 4 2 3 3 5 2 3" xfId="15311" xr:uid="{CD10D29B-1BB9-4033-A72C-20650EA7939B}"/>
    <cellStyle name="Normal 7 4 2 3 3 5 3" xfId="7764" xr:uid="{AAF63A09-5ED6-4AC6-B134-9B9A07206138}"/>
    <cellStyle name="Normal 7 4 2 3 3 5 3 2" xfId="18144" xr:uid="{C28E0031-6504-4AF1-8743-859347CDA388}"/>
    <cellStyle name="Normal 7 4 2 3 3 5 4" xfId="10597" xr:uid="{10CF1869-835D-47E8-8557-5FB1FB45379C}"/>
    <cellStyle name="Normal 7 4 2 3 3 5 4 2" xfId="20977" xr:uid="{02BFD86F-D7FB-4B45-AD29-59895ECBED70}"/>
    <cellStyle name="Normal 7 4 2 3 3 5 5" xfId="24391" xr:uid="{3642CC08-061D-412D-B772-B9BBC8C52747}"/>
    <cellStyle name="Normal 7 4 2 3 3 5 6" xfId="13028" xr:uid="{F2805A81-7243-41C4-92ED-D905A26F3587}"/>
    <cellStyle name="Normal 7 4 2 3 3 6" xfId="4214" xr:uid="{2B11B9DA-3A35-4419-B17F-06112D4DA6AE}"/>
    <cellStyle name="Normal 7 4 2 3 3 6 2" xfId="8986" xr:uid="{55144603-3E18-4EA5-90FC-CC93302FD65D}"/>
    <cellStyle name="Normal 7 4 2 3 3 6 2 2" xfId="19366" xr:uid="{7E7540F5-7CC3-4663-A2BB-5954148FA671}"/>
    <cellStyle name="Normal 7 4 2 3 3 6 3" xfId="11819" xr:uid="{848B8CAE-D016-4566-9EB8-B0DB71A665C1}"/>
    <cellStyle name="Normal 7 4 2 3 3 6 3 2" xfId="22199" xr:uid="{A73647F4-93CF-430B-B492-4A6BD9BE71CC}"/>
    <cellStyle name="Normal 7 4 2 3 3 6 4" xfId="22747" xr:uid="{1023BC0F-D3FA-4D97-B691-C203FC4AE763}"/>
    <cellStyle name="Normal 7 4 2 3 3 6 5" xfId="16533" xr:uid="{45CFAB6B-5A5A-4FBC-A74B-53002E84D396}"/>
    <cellStyle name="Normal 7 4 2 3 3 7" xfId="5418" xr:uid="{35CB26D5-D276-425C-BAEA-79EE79A1F237}"/>
    <cellStyle name="Normal 7 4 2 3 3 7 2" xfId="14715" xr:uid="{33CBB5DD-991C-4EF6-BD53-3DB90CCF121C}"/>
    <cellStyle name="Normal 7 4 2 3 3 8" xfId="7168" xr:uid="{AC6F9BAC-8D75-4682-834E-C6C99FF0AE1D}"/>
    <cellStyle name="Normal 7 4 2 3 3 8 2" xfId="17548" xr:uid="{C320B0C3-2ADA-4F75-B0F5-3D83AFF2FB73}"/>
    <cellStyle name="Normal 7 4 2 3 3 9" xfId="10001" xr:uid="{DE4E08E6-0590-4940-A5A1-118E1F7254D1}"/>
    <cellStyle name="Normal 7 4 2 3 3 9 2" xfId="20381" xr:uid="{EAAF0476-701F-43F9-935E-525B6C9B205C}"/>
    <cellStyle name="Normal 7 4 2 3 4" xfId="1402" xr:uid="{00000000-0005-0000-0000-000051070000}"/>
    <cellStyle name="Normal 7 4 2 3 4 2" xfId="3437" xr:uid="{00000000-0005-0000-0000-000042080000}"/>
    <cellStyle name="Normal 7 4 2 3 4 2 2" xfId="6492" xr:uid="{6B211D80-0DCD-44B2-BE9D-58814ECC93F8}"/>
    <cellStyle name="Normal 7 4 2 3 4 2 2 2" xfId="26408" xr:uid="{105A0BFE-232B-4E6F-9EFD-C683CCCE8D3D}"/>
    <cellStyle name="Normal 7 4 2 3 4 2 2 3" xfId="16063" xr:uid="{0853C75B-EACD-4A0D-B8A4-3BB768EA7535}"/>
    <cellStyle name="Normal 7 4 2 3 4 2 3" xfId="8516" xr:uid="{C5E36588-58E5-4EDA-B035-E11519CAF348}"/>
    <cellStyle name="Normal 7 4 2 3 4 2 3 2" xfId="18896" xr:uid="{4B35EC2E-817E-4379-9348-55F7384F7A7A}"/>
    <cellStyle name="Normal 7 4 2 3 4 2 4" xfId="11349" xr:uid="{D795733E-893B-43A1-9D31-A3FD808972AA}"/>
    <cellStyle name="Normal 7 4 2 3 4 2 4 2" xfId="21729" xr:uid="{2B197E8E-C719-42DD-80FA-C4863AF729E3}"/>
    <cellStyle name="Normal 7 4 2 3 4 2 5" xfId="23233" xr:uid="{B2433BA5-93B2-48C3-8C0E-A022BC6B3F0A}"/>
    <cellStyle name="Normal 7 4 2 3 4 2 6" xfId="14018" xr:uid="{ECBC3F6B-B96E-4288-8DBF-45F6589C947D}"/>
    <cellStyle name="Normal 7 4 2 3 4 3" xfId="4362" xr:uid="{B22B2C28-8B7E-4D9A-BB80-121388E1EADB}"/>
    <cellStyle name="Normal 7 4 2 3 4 3 2" xfId="9134" xr:uid="{5B75D42C-5855-4C09-BEF3-B16F1CBAB7EF}"/>
    <cellStyle name="Normal 7 4 2 3 4 3 2 2" xfId="29177" xr:uid="{D601270E-C94E-4453-8AEC-A0E2E3E7B2DD}"/>
    <cellStyle name="Normal 7 4 2 3 4 3 2 3" xfId="19514" xr:uid="{38CD3105-4B2E-4FDD-A5F6-05B6BDEBF0E9}"/>
    <cellStyle name="Normal 7 4 2 3 4 3 3" xfId="11967" xr:uid="{07E7D6A9-7F3B-4D4E-99DA-E2D69A5D965E}"/>
    <cellStyle name="Normal 7 4 2 3 4 3 3 2" xfId="22347" xr:uid="{A733B062-B38B-4F97-8EB3-53E8DB504F27}"/>
    <cellStyle name="Normal 7 4 2 3 4 3 4" xfId="23167" xr:uid="{8077C8A8-E37E-4916-99C0-B66DCD9059A0}"/>
    <cellStyle name="Normal 7 4 2 3 4 3 5" xfId="16681" xr:uid="{27FA9808-82E3-4143-9A84-50137F7EE0A4}"/>
    <cellStyle name="Normal 7 4 2 3 4 4" xfId="5419" xr:uid="{1CCA2808-F3D0-43BE-BE99-EB7EE5FA592C}"/>
    <cellStyle name="Normal 7 4 2 3 4 4 2" xfId="27407" xr:uid="{546EEC58-C751-4718-B1A5-0437D059B702}"/>
    <cellStyle name="Normal 7 4 2 3 4 4 3" xfId="14716" xr:uid="{3AEDFBEE-A180-493C-B1DF-3CB2C9B06A58}"/>
    <cellStyle name="Normal 7 4 2 3 4 5" xfId="7169" xr:uid="{3AE37D08-FF7A-4EAD-B0AC-1357A731F114}"/>
    <cellStyle name="Normal 7 4 2 3 4 5 2" xfId="17549" xr:uid="{815136FD-09BE-4716-8114-FC0E2378FBE7}"/>
    <cellStyle name="Normal 7 4 2 3 4 6" xfId="10002" xr:uid="{CF8D9611-3354-4D0A-B242-9C205EA5DAED}"/>
    <cellStyle name="Normal 7 4 2 3 4 6 2" xfId="20382" xr:uid="{56A197B3-D2B5-430A-8BDC-862329EFB3C6}"/>
    <cellStyle name="Normal 7 4 2 3 4 7" xfId="25146" xr:uid="{42C3A5EB-114C-451B-90D0-B1C48D26644D}"/>
    <cellStyle name="Normal 7 4 2 3 4 8" xfId="13294" xr:uid="{66E7FE57-C50F-473F-A48E-83E2AAFD69B6}"/>
    <cellStyle name="Normal 7 4 2 3 5" xfId="3438" xr:uid="{00000000-0005-0000-0000-000043080000}"/>
    <cellStyle name="Normal 7 4 2 3 5 2" xfId="4577" xr:uid="{8D41DCDF-9867-4A7F-9391-7F4DE0309B96}"/>
    <cellStyle name="Normal 7 4 2 3 5 2 2" xfId="9349" xr:uid="{394D0FF3-3020-43A5-B7E3-326A51684203}"/>
    <cellStyle name="Normal 7 4 2 3 5 2 2 2" xfId="29321" xr:uid="{8876C79D-FF2C-4A1F-BC0C-11645524FAFF}"/>
    <cellStyle name="Normal 7 4 2 3 5 2 2 3" xfId="19729" xr:uid="{859E6A7D-14EE-45E3-8CA4-EBA984483543}"/>
    <cellStyle name="Normal 7 4 2 3 5 2 3" xfId="12182" xr:uid="{0A929E14-F3C2-4BC2-B93F-36482BBA9C07}"/>
    <cellStyle name="Normal 7 4 2 3 5 2 3 2" xfId="22562" xr:uid="{56FC7E13-67D6-44D1-A502-931184BA5298}"/>
    <cellStyle name="Normal 7 4 2 3 5 2 4" xfId="22797" xr:uid="{DF4B6DC9-CDB8-4A61-977F-D668ECD7A265}"/>
    <cellStyle name="Normal 7 4 2 3 5 2 5" xfId="16896" xr:uid="{5EEF3B0A-42C2-4CCE-B7E6-6FC59218785A}"/>
    <cellStyle name="Normal 7 4 2 3 5 3" xfId="6493" xr:uid="{E64F39CB-9B25-44E1-9DAA-51A89B2615E2}"/>
    <cellStyle name="Normal 7 4 2 3 5 3 2" xfId="26952" xr:uid="{73A7E2FD-9F60-45BE-B5F3-8EFD0A60A280}"/>
    <cellStyle name="Normal 7 4 2 3 5 3 3" xfId="16064" xr:uid="{FD54B8D9-1ACF-4D0A-81FC-B6C623754D97}"/>
    <cellStyle name="Normal 7 4 2 3 5 4" xfId="8517" xr:uid="{F3A3247E-1F8B-4CF6-8C0D-421FDFA5BBAD}"/>
    <cellStyle name="Normal 7 4 2 3 5 4 2" xfId="18897" xr:uid="{BE9CB8BE-3158-4E13-9692-25B98293D676}"/>
    <cellStyle name="Normal 7 4 2 3 5 5" xfId="11350" xr:uid="{9F13FFA7-DB84-4346-BFF7-B01B3F23E21E}"/>
    <cellStyle name="Normal 7 4 2 3 5 5 2" xfId="21730" xr:uid="{3CA28E00-BC65-4934-BF57-8354A2966191}"/>
    <cellStyle name="Normal 7 4 2 3 5 6" xfId="25511" xr:uid="{C46F287D-3C82-4069-AD2C-BEFBDD3A6D7B}"/>
    <cellStyle name="Normal 7 4 2 3 5 7" xfId="14019" xr:uid="{5B6BC0C1-901D-4342-9972-37A67B926C80}"/>
    <cellStyle name="Normal 7 4 2 3 6" xfId="2987" xr:uid="{00000000-0005-0000-0000-000044080000}"/>
    <cellStyle name="Normal 7 4 2 3 6 2" xfId="6137" xr:uid="{01E3796D-D798-48FE-9C0C-E4A00DDA0B07}"/>
    <cellStyle name="Normal 7 4 2 3 6 2 2" xfId="28500" xr:uid="{B49D196C-F27B-4945-A279-8C8D3D7969FE}"/>
    <cellStyle name="Normal 7 4 2 3 6 2 3" xfId="15615" xr:uid="{FFE3F257-7A6B-4386-A5EE-044B6274A04B}"/>
    <cellStyle name="Normal 7 4 2 3 6 3" xfId="8068" xr:uid="{5CDCC030-ED7E-404A-8EB4-4195BA0A9905}"/>
    <cellStyle name="Normal 7 4 2 3 6 3 2" xfId="18448" xr:uid="{6728291F-1EA2-414E-99AC-C1AF79F89D77}"/>
    <cellStyle name="Normal 7 4 2 3 6 4" xfId="10901" xr:uid="{28123847-7C3C-45B0-86FE-4A2C73DDAB30}"/>
    <cellStyle name="Normal 7 4 2 3 6 4 2" xfId="21281" xr:uid="{0B46FCF6-E7D4-4F9A-AFAB-7EC8AAEA7E70}"/>
    <cellStyle name="Normal 7 4 2 3 6 5" xfId="23160" xr:uid="{1AAEDB47-B1A5-420D-B674-153C8B07D0D6}"/>
    <cellStyle name="Normal 7 4 2 3 6 6" xfId="13484" xr:uid="{1ADD431F-70F2-44A6-81E0-DAA66D789110}"/>
    <cellStyle name="Normal 7 4 2 3 7" xfId="2477" xr:uid="{00000000-0005-0000-0000-000045080000}"/>
    <cellStyle name="Normal 7 4 2 3 7 2" xfId="5765" xr:uid="{0F3E1F4B-AB2E-4AE5-8439-F1D7EF399285}"/>
    <cellStyle name="Normal 7 4 2 3 7 2 2" xfId="26815" xr:uid="{75FF0B01-19AC-4C89-8180-56355C6ECBA7}"/>
    <cellStyle name="Normal 7 4 2 3 7 2 3" xfId="15149" xr:uid="{74D3FD33-3603-4E3B-B24D-B6ED820152BA}"/>
    <cellStyle name="Normal 7 4 2 3 7 3" xfId="7602" xr:uid="{0FEB3F89-9078-4CB6-AE8F-29C654BECED4}"/>
    <cellStyle name="Normal 7 4 2 3 7 3 2" xfId="17982" xr:uid="{F9474757-1AD0-4A3D-9E5A-1CE831E8B1EB}"/>
    <cellStyle name="Normal 7 4 2 3 7 4" xfId="10435" xr:uid="{278F2BDF-7C69-42C3-8BB8-878886F0C70A}"/>
    <cellStyle name="Normal 7 4 2 3 7 4 2" xfId="20815" xr:uid="{645EA7CB-4B75-499B-A8FD-2B0785300611}"/>
    <cellStyle name="Normal 7 4 2 3 7 5" xfId="24652" xr:uid="{14B94698-E5C2-4A3C-8A3D-2190C517C682}"/>
    <cellStyle name="Normal 7 4 2 3 7 6" xfId="12865" xr:uid="{0395CA8B-9539-4DD3-94A5-4F953090C76C}"/>
    <cellStyle name="Normal 7 4 2 3 8" xfId="2231" xr:uid="{00000000-0005-0000-0000-000034080000}"/>
    <cellStyle name="Normal 7 4 2 3 8 2" xfId="7358" xr:uid="{ABAE7B4A-5509-467D-9412-919A82B4558E}"/>
    <cellStyle name="Normal 7 4 2 3 8 2 2" xfId="17738" xr:uid="{9D2221FC-A8E9-49F3-BB92-D516393964F2}"/>
    <cellStyle name="Normal 7 4 2 3 8 3" xfId="10191" xr:uid="{042DD87E-6450-4539-81F7-DD2736D6138A}"/>
    <cellStyle name="Normal 7 4 2 3 8 3 2" xfId="20571" xr:uid="{3074D180-A790-43CA-8AF6-F0EB8702F7F8}"/>
    <cellStyle name="Normal 7 4 2 3 8 4" xfId="24952" xr:uid="{61479AF8-0B85-4185-A702-0CA42A33AD86}"/>
    <cellStyle name="Normal 7 4 2 3 8 5" xfId="14905" xr:uid="{91989871-B108-4928-9C4D-6CEAB55A48F6}"/>
    <cellStyle name="Normal 7 4 2 3 9" xfId="4062" xr:uid="{FFCED617-206A-483C-934D-7BCD0DED1567}"/>
    <cellStyle name="Normal 7 4 2 3 9 2" xfId="8842" xr:uid="{559A6206-591B-46D5-A69A-CA6C5CB41531}"/>
    <cellStyle name="Normal 7 4 2 3 9 2 2" xfId="19222" xr:uid="{E5B720D8-CE51-4AD5-8877-519B75180EE1}"/>
    <cellStyle name="Normal 7 4 2 3 9 3" xfId="11675" xr:uid="{A2219D8D-D89A-47FF-8831-7EA7854031E1}"/>
    <cellStyle name="Normal 7 4 2 3 9 3 2" xfId="22055" xr:uid="{93530434-315F-4A5C-80CC-1E41AE188AAE}"/>
    <cellStyle name="Normal 7 4 2 3 9 4" xfId="16389" xr:uid="{14217679-016B-4408-8BFC-3F2123797ADE}"/>
    <cellStyle name="Normal 7 4 2 4" xfId="1403" xr:uid="{00000000-0005-0000-0000-000052070000}"/>
    <cellStyle name="Normal 7 4 2 4 10" xfId="7170" xr:uid="{B931BC08-D4DA-4743-8933-B44C8A7C2202}"/>
    <cellStyle name="Normal 7 4 2 4 10 2" xfId="17550" xr:uid="{D2F57CD4-372B-451D-ABEE-23E915F629F6}"/>
    <cellStyle name="Normal 7 4 2 4 11" xfId="10003" xr:uid="{02A2C318-68A2-4898-A3B9-5149781E387B}"/>
    <cellStyle name="Normal 7 4 2 4 11 2" xfId="20383" xr:uid="{FE7ADACE-F28A-4BE5-9CA1-2A9B4122D6E0}"/>
    <cellStyle name="Normal 7 4 2 4 12" xfId="25145" xr:uid="{810F2310-A9E5-4F5B-AF0B-88D7042AB924}"/>
    <cellStyle name="Normal 7 4 2 4 13" xfId="12443" xr:uid="{17E98E0C-4EAB-4941-B071-E713A1D6DFFE}"/>
    <cellStyle name="Normal 7 4 2 4 2" xfId="1404" xr:uid="{00000000-0005-0000-0000-000053070000}"/>
    <cellStyle name="Normal 7 4 2 4 2 10" xfId="10004" xr:uid="{1645BABD-3E68-4A2C-9FE0-C3BD3BDE9EE2}"/>
    <cellStyle name="Normal 7 4 2 4 2 10 2" xfId="20384" xr:uid="{2E2ABC91-4A6F-4231-B91E-F2E4A7D3E3A3}"/>
    <cellStyle name="Normal 7 4 2 4 2 11" xfId="25584" xr:uid="{C2DE54F0-1EB7-42DA-A420-A65F2BAFE32B}"/>
    <cellStyle name="Normal 7 4 2 4 2 12" xfId="12629" xr:uid="{3C5934F1-5D4C-4ED1-8E3F-757D1B63E7DC}"/>
    <cellStyle name="Normal 7 4 2 4 2 2" xfId="1405" xr:uid="{00000000-0005-0000-0000-000054070000}"/>
    <cellStyle name="Normal 7 4 2 4 2 2 2" xfId="3440" xr:uid="{00000000-0005-0000-0000-000049080000}"/>
    <cellStyle name="Normal 7 4 2 4 2 2 2 2" xfId="6495" xr:uid="{E8C9FC17-B5BD-46DE-A7CB-10285394DB4C}"/>
    <cellStyle name="Normal 7 4 2 4 2 2 2 2 2" xfId="28497" xr:uid="{6128ADAE-DDCF-46E9-B274-0FC7BF54E073}"/>
    <cellStyle name="Normal 7 4 2 4 2 2 2 2 3" xfId="26056" xr:uid="{F0A1874E-C620-486D-8060-5D7C6C2C338C}"/>
    <cellStyle name="Normal 7 4 2 4 2 2 2 2 4" xfId="16066" xr:uid="{A132EF9A-BCC6-47CE-9940-19AB1B9EE32D}"/>
    <cellStyle name="Normal 7 4 2 4 2 2 2 3" xfId="8519" xr:uid="{70345AB6-28FA-4A6B-8776-0BA46C129244}"/>
    <cellStyle name="Normal 7 4 2 4 2 2 2 3 2" xfId="28935" xr:uid="{9EFB8EE6-788C-4595-A058-72D87940C73C}"/>
    <cellStyle name="Normal 7 4 2 4 2 2 2 3 3" xfId="18899" xr:uid="{1D88C5AC-56EB-4E83-A35F-070EB8EADD6C}"/>
    <cellStyle name="Normal 7 4 2 4 2 2 2 4" xfId="11352" xr:uid="{AC20873F-D2B4-4F5D-83AD-FF482A6C530B}"/>
    <cellStyle name="Normal 7 4 2 4 2 2 2 4 2" xfId="21732" xr:uid="{3238790B-5B1A-48D6-ABED-E347715489F3}"/>
    <cellStyle name="Normal 7 4 2 4 2 2 2 5" xfId="25262" xr:uid="{10019D3C-0701-4C06-9468-8695FB682D51}"/>
    <cellStyle name="Normal 7 4 2 4 2 2 2 6" xfId="14021" xr:uid="{E7C9B11C-99D1-41A5-80CD-C69707957650}"/>
    <cellStyle name="Normal 7 4 2 4 2 2 3" xfId="4365" xr:uid="{AAAEB657-D454-4295-AD7A-18F093B61451}"/>
    <cellStyle name="Normal 7 4 2 4 2 2 3 2" xfId="9137" xr:uid="{E9C25ECD-8D03-4F99-8FEA-D1B20A035017}"/>
    <cellStyle name="Normal 7 4 2 4 2 2 3 2 2" xfId="29180" xr:uid="{1E2F13CE-BB14-4AE9-9D02-823BA19C5333}"/>
    <cellStyle name="Normal 7 4 2 4 2 2 3 2 3" xfId="19517" xr:uid="{F1227117-9D3D-49C9-9A12-FA2559C8851E}"/>
    <cellStyle name="Normal 7 4 2 4 2 2 3 3" xfId="11970" xr:uid="{8CBFE4FB-0706-4030-9D52-7E0E3C598942}"/>
    <cellStyle name="Normal 7 4 2 4 2 2 3 3 2" xfId="22350" xr:uid="{03A447AF-7168-41C3-8583-196053D85370}"/>
    <cellStyle name="Normal 7 4 2 4 2 2 3 4" xfId="24443" xr:uid="{63BBBCFA-5B6B-4D4F-B11E-66772F893E60}"/>
    <cellStyle name="Normal 7 4 2 4 2 2 3 5" xfId="16684" xr:uid="{EC6CF39E-538C-4150-9DC0-9DC18579863C}"/>
    <cellStyle name="Normal 7 4 2 4 2 2 4" xfId="5422" xr:uid="{A49531EF-9E07-48B3-A00B-F9C45AAB621D}"/>
    <cellStyle name="Normal 7 4 2 4 2 2 4 2" xfId="27871" xr:uid="{0284E31A-A0AE-4136-B002-88D0E48ED855}"/>
    <cellStyle name="Normal 7 4 2 4 2 2 4 3" xfId="14719" xr:uid="{3FBA4BA8-E898-47A2-87CB-B0C816B568B1}"/>
    <cellStyle name="Normal 7 4 2 4 2 2 5" xfId="7172" xr:uid="{B71CDECA-3C7C-4478-B8B8-709B814A9314}"/>
    <cellStyle name="Normal 7 4 2 4 2 2 5 2" xfId="17552" xr:uid="{2CAD84AB-C5E0-42CA-868B-31FD631168BD}"/>
    <cellStyle name="Normal 7 4 2 4 2 2 6" xfId="10005" xr:uid="{95FCDA98-9992-470E-AB8C-B0FB05056341}"/>
    <cellStyle name="Normal 7 4 2 4 2 2 6 2" xfId="20385" xr:uid="{6B8F8F77-21D3-4083-86B9-922B1B8F4454}"/>
    <cellStyle name="Normal 7 4 2 4 2 2 7" xfId="25393" xr:uid="{19780167-0E7D-40DE-8011-0AEF26FE54F6}"/>
    <cellStyle name="Normal 7 4 2 4 2 2 8" xfId="13298" xr:uid="{8ACA14C7-1070-4824-BFA2-14F062EEFC52}"/>
    <cellStyle name="Normal 7 4 2 4 2 3" xfId="3441" xr:uid="{00000000-0005-0000-0000-00004A080000}"/>
    <cellStyle name="Normal 7 4 2 4 2 3 2" xfId="4578" xr:uid="{CCB6D9DF-D0CD-410E-A00E-4015EECB64E3}"/>
    <cellStyle name="Normal 7 4 2 4 2 3 2 2" xfId="9350" xr:uid="{DCC4F88B-7732-4D33-AB0A-ACD57DDEFD07}"/>
    <cellStyle name="Normal 7 4 2 4 2 3 2 2 2" xfId="29322" xr:uid="{EAEDB75C-7A44-4BAC-809D-8A82933E7BAA}"/>
    <cellStyle name="Normal 7 4 2 4 2 3 2 2 3" xfId="19730" xr:uid="{C4944783-D8FE-4DB4-9BA3-1E82BC34A028}"/>
    <cellStyle name="Normal 7 4 2 4 2 3 2 3" xfId="12183" xr:uid="{63CFBB8E-16F7-4C1A-AB42-20FA8D1C2393}"/>
    <cellStyle name="Normal 7 4 2 4 2 3 2 3 2" xfId="22563" xr:uid="{DA11D50E-5310-4C95-BB1C-20F4BEC4F76C}"/>
    <cellStyle name="Normal 7 4 2 4 2 3 2 4" xfId="24892" xr:uid="{EFEA5569-7CF3-474B-9905-D0D2DC77FBF8}"/>
    <cellStyle name="Normal 7 4 2 4 2 3 2 5" xfId="16897" xr:uid="{0E5F3F5E-2569-480A-BD19-2D210D3EFEF1}"/>
    <cellStyle name="Normal 7 4 2 4 2 3 3" xfId="6496" xr:uid="{FC48F7E8-8C0B-4B98-920B-2B0286FFE23E}"/>
    <cellStyle name="Normal 7 4 2 4 2 3 3 2" xfId="26404" xr:uid="{8B57975D-7B57-431F-AFA0-EBA90D5B2B6C}"/>
    <cellStyle name="Normal 7 4 2 4 2 3 3 3" xfId="16067" xr:uid="{2A7D4FCE-1B9E-4852-AC0F-593CFCD45E82}"/>
    <cellStyle name="Normal 7 4 2 4 2 3 4" xfId="8520" xr:uid="{D1D8E662-D92E-4D4B-94D1-4C0F3D9F39C7}"/>
    <cellStyle name="Normal 7 4 2 4 2 3 4 2" xfId="18900" xr:uid="{176AC416-85F2-4EA1-98E9-D00E0F615140}"/>
    <cellStyle name="Normal 7 4 2 4 2 3 5" xfId="11353" xr:uid="{A3A31C55-FA9D-4957-AC49-F573427A00BD}"/>
    <cellStyle name="Normal 7 4 2 4 2 3 5 2" xfId="21733" xr:uid="{4208DEC8-C6B4-4F37-AE56-6E605E8F1340}"/>
    <cellStyle name="Normal 7 4 2 4 2 3 6" xfId="22903" xr:uid="{E79FD255-219F-431F-B3E1-304FCA6F2C15}"/>
    <cellStyle name="Normal 7 4 2 4 2 3 7" xfId="14022" xr:uid="{66C257AD-4F3F-4013-A144-D476057269C4}"/>
    <cellStyle name="Normal 7 4 2 4 2 4" xfId="3439" xr:uid="{00000000-0005-0000-0000-00004B080000}"/>
    <cellStyle name="Normal 7 4 2 4 2 4 2" xfId="6494" xr:uid="{8BFE9F11-3954-4689-A786-FF2F9CA2A262}"/>
    <cellStyle name="Normal 7 4 2 4 2 4 2 2" xfId="28689" xr:uid="{ABA22034-8D3B-4C73-BE6F-D2077FE629EA}"/>
    <cellStyle name="Normal 7 4 2 4 2 4 2 3" xfId="16065" xr:uid="{2A6EF921-F2BD-45E7-A868-1589E9226A65}"/>
    <cellStyle name="Normal 7 4 2 4 2 4 3" xfId="8518" xr:uid="{DCCF92C3-CC7E-4C8F-AEDD-59D0FF0D089E}"/>
    <cellStyle name="Normal 7 4 2 4 2 4 3 2" xfId="18898" xr:uid="{705A7120-817A-4C9A-BBCD-AACCFACFC8FC}"/>
    <cellStyle name="Normal 7 4 2 4 2 4 4" xfId="11351" xr:uid="{D3544EA9-18B3-4A20-9D02-82043860A9CE}"/>
    <cellStyle name="Normal 7 4 2 4 2 4 4 2" xfId="21731" xr:uid="{62695414-01F9-4B16-BCA5-61906A892137}"/>
    <cellStyle name="Normal 7 4 2 4 2 4 5" xfId="23195" xr:uid="{48CCD019-64F1-476C-B343-2B3A06260B3B}"/>
    <cellStyle name="Normal 7 4 2 4 2 4 6" xfId="14020" xr:uid="{C34C3CA7-8B84-48A6-9B55-231CA1F929A4}"/>
    <cellStyle name="Normal 7 4 2 4 2 5" xfId="2620" xr:uid="{00000000-0005-0000-0000-00004C080000}"/>
    <cellStyle name="Normal 7 4 2 4 2 5 2" xfId="5882" xr:uid="{162F9534-4603-4EE7-BCC8-40DE9EB70162}"/>
    <cellStyle name="Normal 7 4 2 4 2 5 2 2" xfId="28452" xr:uid="{432BB97B-CC7F-4191-B8E3-A032AAD42965}"/>
    <cellStyle name="Normal 7 4 2 4 2 5 2 3" xfId="15292" xr:uid="{DC5DDE3B-36F3-4DB0-B0DA-D7BC83D2CD80}"/>
    <cellStyle name="Normal 7 4 2 4 2 5 3" xfId="7745" xr:uid="{8E2B9F89-271A-4C79-A763-2730A62961D8}"/>
    <cellStyle name="Normal 7 4 2 4 2 5 3 2" xfId="18125" xr:uid="{49C4C12B-032E-451E-A41E-E0B0DC138CE7}"/>
    <cellStyle name="Normal 7 4 2 4 2 5 4" xfId="10578" xr:uid="{A375E6AF-717E-4EF7-89CA-4CEAE9232747}"/>
    <cellStyle name="Normal 7 4 2 4 2 5 4 2" xfId="20958" xr:uid="{E3B04979-6F30-4D1B-8080-ADDFE1C047E3}"/>
    <cellStyle name="Normal 7 4 2 4 2 5 5" xfId="23958" xr:uid="{7B1FEF56-7F74-4BF5-AE76-88645295563C}"/>
    <cellStyle name="Normal 7 4 2 4 2 5 6" xfId="13008" xr:uid="{16D03AE3-FE86-45E0-ADF6-CAA03FDB5F2B}"/>
    <cellStyle name="Normal 7 4 2 4 2 6" xfId="2395" xr:uid="{00000000-0005-0000-0000-000047080000}"/>
    <cellStyle name="Normal 7 4 2 4 2 6 2" xfId="7522" xr:uid="{A76C84AC-D7FA-4E67-9B80-783C24274E18}"/>
    <cellStyle name="Normal 7 4 2 4 2 6 2 2" xfId="17902" xr:uid="{7735C72A-AB3A-44DB-B9CF-A60B23D5E96A}"/>
    <cellStyle name="Normal 7 4 2 4 2 6 3" xfId="10355" xr:uid="{9B054F36-4AFC-4E50-95A8-8DE63B3958E8}"/>
    <cellStyle name="Normal 7 4 2 4 2 6 3 2" xfId="20735" xr:uid="{EB380360-1AFA-4882-9966-DAE9B36363C1}"/>
    <cellStyle name="Normal 7 4 2 4 2 6 4" xfId="25488" xr:uid="{09B3EF65-0309-4500-B88F-8E69AE4097C5}"/>
    <cellStyle name="Normal 7 4 2 4 2 6 5" xfId="15069" xr:uid="{A5C5DB98-FDCA-4207-B138-48665FC4E7B5}"/>
    <cellStyle name="Normal 7 4 2 4 2 7" xfId="4099" xr:uid="{A615A8D1-6A36-46E2-847B-4878C02125FD}"/>
    <cellStyle name="Normal 7 4 2 4 2 7 2" xfId="8873" xr:uid="{4114F29A-80CA-48BA-BC1A-8A2FAF071ABD}"/>
    <cellStyle name="Normal 7 4 2 4 2 7 2 2" xfId="19253" xr:uid="{E86CC324-85D1-497C-90CD-2BE9A961181D}"/>
    <cellStyle name="Normal 7 4 2 4 2 7 3" xfId="11706" xr:uid="{D3D5E542-88E0-4657-9D32-3E8609667CC3}"/>
    <cellStyle name="Normal 7 4 2 4 2 7 3 2" xfId="22086" xr:uid="{49CD2A9E-CFD2-4895-9D5D-91A18746A95B}"/>
    <cellStyle name="Normal 7 4 2 4 2 7 4" xfId="16420" xr:uid="{573C1003-EB8C-41D1-911F-FF5B21F44878}"/>
    <cellStyle name="Normal 7 4 2 4 2 8" xfId="5421" xr:uid="{766CFB2F-622E-4F25-9D22-96633E84BE1A}"/>
    <cellStyle name="Normal 7 4 2 4 2 8 2" xfId="14718" xr:uid="{72593861-B15E-4F5A-B0ED-7813F2715FBA}"/>
    <cellStyle name="Normal 7 4 2 4 2 9" xfId="7171" xr:uid="{48407797-F7AC-41D5-9E6F-81908B182441}"/>
    <cellStyle name="Normal 7 4 2 4 2 9 2" xfId="17551" xr:uid="{2C17603D-9B4C-44AA-A0EF-A8718814D834}"/>
    <cellStyle name="Normal 7 4 2 4 3" xfId="1406" xr:uid="{00000000-0005-0000-0000-000055070000}"/>
    <cellStyle name="Normal 7 4 2 4 3 2" xfId="3442" xr:uid="{00000000-0005-0000-0000-00004E080000}"/>
    <cellStyle name="Normal 7 4 2 4 3 2 2" xfId="6497" xr:uid="{68305674-C797-40C7-BB0C-81EF594659BA}"/>
    <cellStyle name="Normal 7 4 2 4 3 2 2 2" xfId="24524" xr:uid="{3F4DC59D-B533-4571-A31D-7C9B281553C4}"/>
    <cellStyle name="Normal 7 4 2 4 3 2 2 3" xfId="28713" xr:uid="{DB599F82-26D9-4742-872D-E4677E884F2C}"/>
    <cellStyle name="Normal 7 4 2 4 3 2 2 4" xfId="16068" xr:uid="{BB2C2468-C0C3-4BD9-9CD2-9D2AB98CCE65}"/>
    <cellStyle name="Normal 7 4 2 4 3 2 3" xfId="8521" xr:uid="{517069DC-E7A8-4BCE-9CE2-9C298EBA0CEE}"/>
    <cellStyle name="Normal 7 4 2 4 3 2 3 2" xfId="28936" xr:uid="{7F8F8EDB-BB5E-42D6-8D7E-5DD70CC18786}"/>
    <cellStyle name="Normal 7 4 2 4 3 2 3 3" xfId="18901" xr:uid="{A0FA28BF-EE20-4B04-B3E4-3723FE6E22C8}"/>
    <cellStyle name="Normal 7 4 2 4 3 2 4" xfId="11354" xr:uid="{9691508A-27FF-4475-90DA-7B47F2D70909}"/>
    <cellStyle name="Normal 7 4 2 4 3 2 4 2" xfId="21734" xr:uid="{F53DEC85-5C19-4421-875A-2ACB2AA8D5BC}"/>
    <cellStyle name="Normal 7 4 2 4 3 2 5" xfId="23285" xr:uid="{7A6F7BD0-63DA-4862-8C6B-2B31A4FA3DFF}"/>
    <cellStyle name="Normal 7 4 2 4 3 2 6" xfId="14023" xr:uid="{C2486EEF-2D65-4552-A92C-6FF30E073B7A}"/>
    <cellStyle name="Normal 7 4 2 4 3 3" xfId="2824" xr:uid="{00000000-0005-0000-0000-00004F080000}"/>
    <cellStyle name="Normal 7 4 2 4 3 3 2" xfId="6040" xr:uid="{535C257E-5D4B-4198-82C8-E999FA9B3136}"/>
    <cellStyle name="Normal 7 4 2 4 3 3 2 2" xfId="27838" xr:uid="{EEAA24A5-4A7E-4F43-8F1E-8F52A537B74C}"/>
    <cellStyle name="Normal 7 4 2 4 3 3 2 3" xfId="15494" xr:uid="{31FE131C-62EE-44A7-AE47-D7F356754560}"/>
    <cellStyle name="Normal 7 4 2 4 3 3 3" xfId="7947" xr:uid="{25908E5D-77DD-4DF7-A949-876FCE3A4C83}"/>
    <cellStyle name="Normal 7 4 2 4 3 3 3 2" xfId="18327" xr:uid="{FBE47FA9-E084-4D46-83E2-26DD38C83757}"/>
    <cellStyle name="Normal 7 4 2 4 3 3 4" xfId="10780" xr:uid="{4B6532DA-BE75-4F6B-9AA2-05E530E0D4B3}"/>
    <cellStyle name="Normal 7 4 2 4 3 3 4 2" xfId="21160" xr:uid="{56285DC4-1A64-4C00-9D6E-A46781D91D64}"/>
    <cellStyle name="Normal 7 4 2 4 3 3 5" xfId="24119" xr:uid="{F557AC7F-F932-4E72-860B-1C1103051EA8}"/>
    <cellStyle name="Normal 7 4 2 4 3 3 6" xfId="13297" xr:uid="{64ADBB3E-2E50-43E0-BE71-4AF34A909986}"/>
    <cellStyle name="Normal 7 4 2 4 3 4" xfId="4215" xr:uid="{B598CC0D-41CE-4725-B55D-D9DBCBCCE81B}"/>
    <cellStyle name="Normal 7 4 2 4 3 4 2" xfId="8987" xr:uid="{346B4F6C-A1D7-4323-9FA6-6941310BCCD1}"/>
    <cellStyle name="Normal 7 4 2 4 3 4 2 2" xfId="29066" xr:uid="{C2A895EB-C6F8-4540-A260-580F69B5AEC5}"/>
    <cellStyle name="Normal 7 4 2 4 3 4 2 3" xfId="19367" xr:uid="{BBF76C09-54D7-450F-BF03-265396877F8D}"/>
    <cellStyle name="Normal 7 4 2 4 3 4 3" xfId="11820" xr:uid="{8C4A0A73-B6EA-49D5-9784-3724AB2703C1}"/>
    <cellStyle name="Normal 7 4 2 4 3 4 3 2" xfId="22200" xr:uid="{2AD8131C-1897-4EBD-9AA5-6E49E2A2711F}"/>
    <cellStyle name="Normal 7 4 2 4 3 4 4" xfId="23620" xr:uid="{977F998E-7DDA-43D2-B84A-A004A2443B61}"/>
    <cellStyle name="Normal 7 4 2 4 3 4 5" xfId="16534" xr:uid="{271A7751-C7A8-406B-A22A-45FCCD866C81}"/>
    <cellStyle name="Normal 7 4 2 4 3 5" xfId="5423" xr:uid="{2E65E1D4-3052-40C6-97F4-B6E2E11D8BF2}"/>
    <cellStyle name="Normal 7 4 2 4 3 5 2" xfId="26899" xr:uid="{39F65D39-778D-4E1B-9BD9-11AB11530AE8}"/>
    <cellStyle name="Normal 7 4 2 4 3 5 3" xfId="14720" xr:uid="{13A138FE-F583-44C8-B97E-650218C28B20}"/>
    <cellStyle name="Normal 7 4 2 4 3 6" xfId="7173" xr:uid="{DD0F5BE0-A944-4448-8295-DFBE81A71140}"/>
    <cellStyle name="Normal 7 4 2 4 3 6 2" xfId="17553" xr:uid="{D0634BD9-832B-4163-9972-AFC73A0E6B20}"/>
    <cellStyle name="Normal 7 4 2 4 3 7" xfId="10006" xr:uid="{48422E25-51C6-4046-97EA-4E22C49EDD17}"/>
    <cellStyle name="Normal 7 4 2 4 3 7 2" xfId="20386" xr:uid="{07E4FE30-D2E5-4621-B700-B135C9068521}"/>
    <cellStyle name="Normal 7 4 2 4 3 8" xfId="24130" xr:uid="{E6FC3DA2-A9DA-4B50-AEDC-E5D29766288B}"/>
    <cellStyle name="Normal 7 4 2 4 3 9" xfId="12787" xr:uid="{79A18FE0-2809-4472-8A81-356B4E62405A}"/>
    <cellStyle name="Normal 7 4 2 4 4" xfId="1407" xr:uid="{00000000-0005-0000-0000-000056070000}"/>
    <cellStyle name="Normal 7 4 2 4 4 2" xfId="4579" xr:uid="{F90CA143-97AF-4E8C-A770-D8821B1C12F5}"/>
    <cellStyle name="Normal 7 4 2 4 4 2 2" xfId="9351" xr:uid="{BABCC6F4-8932-4669-AB41-90518E651972}"/>
    <cellStyle name="Normal 7 4 2 4 4 2 2 2" xfId="29323" xr:uid="{1EBD480C-034E-4D17-897F-122D7BE25E1E}"/>
    <cellStyle name="Normal 7 4 2 4 4 2 2 3" xfId="19731" xr:uid="{FF145B92-B761-45E1-BF03-852C8B745C26}"/>
    <cellStyle name="Normal 7 4 2 4 4 2 3" xfId="12184" xr:uid="{FED648E9-FD6D-4B93-BB48-62CD3F8DCAFB}"/>
    <cellStyle name="Normal 7 4 2 4 4 2 3 2" xfId="22564" xr:uid="{D20E51FE-F8FB-4FD1-B70E-05289D3A43CA}"/>
    <cellStyle name="Normal 7 4 2 4 4 2 4" xfId="25695" xr:uid="{9AB87D3B-7502-430A-B82A-C209718BD820}"/>
    <cellStyle name="Normal 7 4 2 4 4 2 5" xfId="16898" xr:uid="{4F79C56B-8295-4535-ABB2-FDEADC126866}"/>
    <cellStyle name="Normal 7 4 2 4 4 3" xfId="5424" xr:uid="{31E3EE82-17E0-4E74-B15B-E5E7C1A8B933}"/>
    <cellStyle name="Normal 7 4 2 4 4 3 2" xfId="27830" xr:uid="{52CD2B51-6D16-4B44-A735-68CA6195A7BD}"/>
    <cellStyle name="Normal 7 4 2 4 4 3 3" xfId="14721" xr:uid="{E9A18D3B-352C-4EF1-BB95-6E1004493ECA}"/>
    <cellStyle name="Normal 7 4 2 4 4 4" xfId="7174" xr:uid="{77E0A48D-0C82-457D-A46A-8D58EA2BD4A3}"/>
    <cellStyle name="Normal 7 4 2 4 4 4 2" xfId="17554" xr:uid="{1E1110F7-1978-48EE-828F-4F436298F6E9}"/>
    <cellStyle name="Normal 7 4 2 4 4 5" xfId="10007" xr:uid="{C00F6A0C-D806-4A5B-8F7D-99E94A280068}"/>
    <cellStyle name="Normal 7 4 2 4 4 5 2" xfId="20387" xr:uid="{EDC48D79-EDBD-429E-9410-D9094CED12A4}"/>
    <cellStyle name="Normal 7 4 2 4 4 6" xfId="24543" xr:uid="{D144AA4D-3853-42D9-8FE1-26140F5E28BD}"/>
    <cellStyle name="Normal 7 4 2 4 4 7" xfId="14024" xr:uid="{AD023489-2E07-4B60-88AD-0D2124CB5C57}"/>
    <cellStyle name="Normal 7 4 2 4 5" xfId="2988" xr:uid="{00000000-0005-0000-0000-000051080000}"/>
    <cellStyle name="Normal 7 4 2 4 5 2" xfId="6138" xr:uid="{2AC1C3AE-B22F-4FE2-9930-18FFD3780E91}"/>
    <cellStyle name="Normal 7 4 2 4 5 2 2" xfId="25483" xr:uid="{CD94F832-DE7A-4F26-AB27-1611EFE6DFC3}"/>
    <cellStyle name="Normal 7 4 2 4 5 2 3" xfId="27191" xr:uid="{7D2C6571-E09A-45AD-8461-5841B9B74311}"/>
    <cellStyle name="Normal 7 4 2 4 5 2 4" xfId="15616" xr:uid="{EB12760B-3974-4EDE-A035-DF84B1A41311}"/>
    <cellStyle name="Normal 7 4 2 4 5 3" xfId="8069" xr:uid="{5DD8CBE1-B409-43F9-B9FF-50DF6587B640}"/>
    <cellStyle name="Normal 7 4 2 4 5 3 2" xfId="28765" xr:uid="{370C96D7-FBE7-40F9-8A9B-886DE567E5B3}"/>
    <cellStyle name="Normal 7 4 2 4 5 3 3" xfId="18449" xr:uid="{B1CE3031-322D-4DD1-B80A-9F7C719B033D}"/>
    <cellStyle name="Normal 7 4 2 4 5 4" xfId="10902" xr:uid="{557ACEC6-F1DC-4A79-9810-8D8953082EEC}"/>
    <cellStyle name="Normal 7 4 2 4 5 4 2" xfId="21282" xr:uid="{0CDDFD9B-9EB1-4692-91EB-F5622CF0C425}"/>
    <cellStyle name="Normal 7 4 2 4 5 5" xfId="23513" xr:uid="{7E2BDC90-743A-4CDE-8836-16218CDC2524}"/>
    <cellStyle name="Normal 7 4 2 4 5 6" xfId="13485" xr:uid="{14228182-435A-49B9-BE81-AEA0E4143C69}"/>
    <cellStyle name="Normal 7 4 2 4 6" xfId="2457" xr:uid="{00000000-0005-0000-0000-000052080000}"/>
    <cellStyle name="Normal 7 4 2 4 6 2" xfId="5749" xr:uid="{BEE05D96-D934-44ED-8368-AB5368390DFA}"/>
    <cellStyle name="Normal 7 4 2 4 6 2 2" xfId="28418" xr:uid="{7F8ECA08-AA09-4CC0-8159-86D99A414513}"/>
    <cellStyle name="Normal 7 4 2 4 6 2 3" xfId="15129" xr:uid="{3A483F97-B87C-44B3-95BF-CB39AABC850F}"/>
    <cellStyle name="Normal 7 4 2 4 6 3" xfId="7582" xr:uid="{E5E8A413-96BF-4559-BFF9-177C0427E082}"/>
    <cellStyle name="Normal 7 4 2 4 6 3 2" xfId="17962" xr:uid="{3BCC37CF-BDBE-4A19-A6B5-234712581127}"/>
    <cellStyle name="Normal 7 4 2 4 6 4" xfId="10415" xr:uid="{7679A0CE-6406-44CC-B71F-1858387BF605}"/>
    <cellStyle name="Normal 7 4 2 4 6 4 2" xfId="20795" xr:uid="{2A7A0AD0-A7BB-4844-8D8A-11783CC6F84D}"/>
    <cellStyle name="Normal 7 4 2 4 6 5" xfId="23302" xr:uid="{016C8953-02D4-49D5-9CD7-28D2D1205CB3}"/>
    <cellStyle name="Normal 7 4 2 4 6 6" xfId="12845" xr:uid="{07BC2695-B784-4FD4-BDF9-A31E26E6F7BC}"/>
    <cellStyle name="Normal 7 4 2 4 7" xfId="2211" xr:uid="{00000000-0005-0000-0000-000046080000}"/>
    <cellStyle name="Normal 7 4 2 4 7 2" xfId="7338" xr:uid="{221DA03E-D7F9-4E77-A9C9-24C02853C977}"/>
    <cellStyle name="Normal 7 4 2 4 7 2 2" xfId="17718" xr:uid="{6CED23D0-11C3-4588-9D21-0C8A53415568}"/>
    <cellStyle name="Normal 7 4 2 4 7 3" xfId="10171" xr:uid="{3CA10CEC-1F46-49A4-AD82-2E0A0BFB4AC6}"/>
    <cellStyle name="Normal 7 4 2 4 7 3 2" xfId="20551" xr:uid="{FD603573-4CC7-446F-A03F-75FD3E980E0D}"/>
    <cellStyle name="Normal 7 4 2 4 7 4" xfId="25245" xr:uid="{15C0597D-BDEA-412E-9653-FDE4E25C5976}"/>
    <cellStyle name="Normal 7 4 2 4 7 5" xfId="14885" xr:uid="{9DEC71EC-8AAA-440B-8552-BBF414B6496B}"/>
    <cellStyle name="Normal 7 4 2 4 8" xfId="4063" xr:uid="{4ABD5869-1B00-438E-90E6-141CF70F662E}"/>
    <cellStyle name="Normal 7 4 2 4 8 2" xfId="8843" xr:uid="{A3182066-70FF-4554-9B51-2999B2DAB449}"/>
    <cellStyle name="Normal 7 4 2 4 8 2 2" xfId="19223" xr:uid="{14FDB6FA-BADB-42A2-BFFB-498D668741D8}"/>
    <cellStyle name="Normal 7 4 2 4 8 3" xfId="11676" xr:uid="{67463485-28B8-44FF-A5DB-8F59EC77DC61}"/>
    <cellStyle name="Normal 7 4 2 4 8 3 2" xfId="22056" xr:uid="{06A1252E-4FB3-4E5E-ADE0-E9F9384D9AFB}"/>
    <cellStyle name="Normal 7 4 2 4 8 4" xfId="16390" xr:uid="{812D0A9A-3224-450F-B429-5C40CC67D428}"/>
    <cellStyle name="Normal 7 4 2 4 9" xfId="5420" xr:uid="{EB804556-033E-41D6-BB9C-1704BDD851CC}"/>
    <cellStyle name="Normal 7 4 2 4 9 2" xfId="14717" xr:uid="{80299997-AD89-421B-B216-EC8F8ECF5499}"/>
    <cellStyle name="Normal 7 4 2 5" xfId="1408" xr:uid="{00000000-0005-0000-0000-000057070000}"/>
    <cellStyle name="Normal 7 4 2 5 10" xfId="10008" xr:uid="{4F4B021F-78DD-4C68-8420-3089DCEF5A6A}"/>
    <cellStyle name="Normal 7 4 2 5 10 2" xfId="20388" xr:uid="{CE9593AF-2159-4713-8852-371EC3B4ED27}"/>
    <cellStyle name="Normal 7 4 2 5 11" xfId="23948" xr:uid="{A21590B5-D5FA-4C2C-91F5-25C91CBC03BE}"/>
    <cellStyle name="Normal 7 4 2 5 12" xfId="12630" xr:uid="{9C79C262-5AB5-4E25-869D-83C091DC85CA}"/>
    <cellStyle name="Normal 7 4 2 5 2" xfId="1409" xr:uid="{00000000-0005-0000-0000-000058070000}"/>
    <cellStyle name="Normal 7 4 2 5 2 2" xfId="1410" xr:uid="{00000000-0005-0000-0000-000059070000}"/>
    <cellStyle name="Normal 7 4 2 5 2 2 2" xfId="5427" xr:uid="{DC90032F-A7C8-4259-A04D-01902D52223C}"/>
    <cellStyle name="Normal 7 4 2 5 2 2 2 2" xfId="24038" xr:uid="{CF8A841D-0A25-4FFF-BE10-9094372666BC}"/>
    <cellStyle name="Normal 7 4 2 5 2 2 2 3" xfId="26696" xr:uid="{3DCE1E5B-3503-41E4-BFFB-3FC924283F66}"/>
    <cellStyle name="Normal 7 4 2 5 2 2 2 4" xfId="14724" xr:uid="{2B527BCA-D423-4503-9122-2282CC9B0298}"/>
    <cellStyle name="Normal 7 4 2 5 2 2 3" xfId="7177" xr:uid="{50096904-D60E-493E-BF10-D12065D10048}"/>
    <cellStyle name="Normal 7 4 2 5 2 2 3 2" xfId="27659" xr:uid="{03596C6D-25D5-4684-8349-791B9C74B4EA}"/>
    <cellStyle name="Normal 7 4 2 5 2 2 3 3" xfId="26807" xr:uid="{B6522971-26A5-4705-B878-C0D14A90DE1B}"/>
    <cellStyle name="Normal 7 4 2 5 2 2 3 4" xfId="17557" xr:uid="{8977E768-8809-45AA-96F3-C21DCBF63BFA}"/>
    <cellStyle name="Normal 7 4 2 5 2 2 4" xfId="10010" xr:uid="{48744055-C16C-4E02-A1BC-C76C9D86DA11}"/>
    <cellStyle name="Normal 7 4 2 5 2 2 4 2" xfId="29453" xr:uid="{82CA0832-D893-4A15-A498-C3E504F5CA01}"/>
    <cellStyle name="Normal 7 4 2 5 2 2 4 3" xfId="20390" xr:uid="{35289887-E0A1-4325-95F5-3F4E4148E3BE}"/>
    <cellStyle name="Normal 7 4 2 5 2 2 5" xfId="24367" xr:uid="{5F8623EE-AFD1-4BEE-9EFD-0D1372A39FE6}"/>
    <cellStyle name="Normal 7 4 2 5 2 2 6" xfId="14025" xr:uid="{239B6095-F271-4FC3-8047-C5C6F98D064A}"/>
    <cellStyle name="Normal 7 4 2 5 2 3" xfId="2825" xr:uid="{00000000-0005-0000-0000-000056080000}"/>
    <cellStyle name="Normal 7 4 2 5 2 3 2" xfId="6041" xr:uid="{3B687E05-5AF1-476B-96EF-1D8891D56292}"/>
    <cellStyle name="Normal 7 4 2 5 2 3 2 2" xfId="26995" xr:uid="{F174BAD1-E068-460A-8850-0F44A204B877}"/>
    <cellStyle name="Normal 7 4 2 5 2 3 2 3" xfId="15495" xr:uid="{86FC6865-D5D6-4CBA-8CD2-E90836557260}"/>
    <cellStyle name="Normal 7 4 2 5 2 3 3" xfId="7948" xr:uid="{F6A66019-9BBF-4ACB-8D7D-4937110A8EBE}"/>
    <cellStyle name="Normal 7 4 2 5 2 3 3 2" xfId="18328" xr:uid="{BAC6A313-4AF2-4524-8E47-94D2C3D3D1A5}"/>
    <cellStyle name="Normal 7 4 2 5 2 3 4" xfId="10781" xr:uid="{0A47D0C6-4148-4166-B175-0CCD96ED5179}"/>
    <cellStyle name="Normal 7 4 2 5 2 3 4 2" xfId="21161" xr:uid="{F01EA6D1-BFD3-42D8-A2C4-14718DA00CB5}"/>
    <cellStyle name="Normal 7 4 2 5 2 3 5" xfId="24253" xr:uid="{AA11F716-55BF-4F43-A013-00199C546F74}"/>
    <cellStyle name="Normal 7 4 2 5 2 3 6" xfId="13299" xr:uid="{0481F61A-9C9E-4357-8143-C6223F165FDC}"/>
    <cellStyle name="Normal 7 4 2 5 2 4" xfId="4216" xr:uid="{7908C746-7B05-4A29-BD28-29DD803831E6}"/>
    <cellStyle name="Normal 7 4 2 5 2 4 2" xfId="8988" xr:uid="{FC7F19FB-A224-4058-B1A1-C2EE96C7387A}"/>
    <cellStyle name="Normal 7 4 2 5 2 4 2 2" xfId="29067" xr:uid="{D0F4EA3A-0818-40FE-B61C-EE1ED9C623F0}"/>
    <cellStyle name="Normal 7 4 2 5 2 4 2 3" xfId="19368" xr:uid="{137D3889-0DED-4D71-82F2-D317CF828EBA}"/>
    <cellStyle name="Normal 7 4 2 5 2 4 3" xfId="11821" xr:uid="{C342DDFB-92D1-4778-9890-97FC20A8E7CB}"/>
    <cellStyle name="Normal 7 4 2 5 2 4 3 2" xfId="22201" xr:uid="{A83F5AB7-AD6A-4A27-B11A-0F0A83494DAF}"/>
    <cellStyle name="Normal 7 4 2 5 2 4 4" xfId="25136" xr:uid="{00A57F31-AA66-4FC2-9856-226F21BACAC7}"/>
    <cellStyle name="Normal 7 4 2 5 2 4 5" xfId="16535" xr:uid="{7D249806-6434-4FAC-85B3-B5D837B174F4}"/>
    <cellStyle name="Normal 7 4 2 5 2 5" xfId="5426" xr:uid="{5F0D3FCF-1197-44C3-A71A-CAAAFF02276D}"/>
    <cellStyle name="Normal 7 4 2 5 2 5 2" xfId="27997" xr:uid="{395C09B6-4C2A-4833-A72E-B29AB0BD7E53}"/>
    <cellStyle name="Normal 7 4 2 5 2 5 3" xfId="14723" xr:uid="{8526D7D3-0BCB-4BE2-AE4F-B0CBD9A1B6A1}"/>
    <cellStyle name="Normal 7 4 2 5 2 6" xfId="7176" xr:uid="{57159596-E411-4E62-ADBF-E6BB82F754F9}"/>
    <cellStyle name="Normal 7 4 2 5 2 6 2" xfId="17556" xr:uid="{FDEE0A3F-33B6-4BAD-87B5-F9AEEB3A0EA7}"/>
    <cellStyle name="Normal 7 4 2 5 2 7" xfId="10009" xr:uid="{2D9544BA-5D50-49F7-8FF8-38F6B042B1CA}"/>
    <cellStyle name="Normal 7 4 2 5 2 7 2" xfId="20389" xr:uid="{950719A6-A31F-4584-939F-52764EAE2976}"/>
    <cellStyle name="Normal 7 4 2 5 2 8" xfId="23552" xr:uid="{4263F13F-552B-45CE-AF3A-A25450F4E864}"/>
    <cellStyle name="Normal 7 4 2 5 2 9" xfId="12788" xr:uid="{61519436-3F18-46C4-B474-45A63D9C7AB6}"/>
    <cellStyle name="Normal 7 4 2 5 3" xfId="1411" xr:uid="{00000000-0005-0000-0000-00005A070000}"/>
    <cellStyle name="Normal 7 4 2 5 3 2" xfId="4580" xr:uid="{13C40225-0DA6-4F7A-93D5-510AEB78A0A7}"/>
    <cellStyle name="Normal 7 4 2 5 3 2 2" xfId="9352" xr:uid="{D44B9B45-80A4-4714-85AB-36621735EB4D}"/>
    <cellStyle name="Normal 7 4 2 5 3 2 2 2" xfId="29324" xr:uid="{F8427771-6A35-471E-9329-001360E5C35D}"/>
    <cellStyle name="Normal 7 4 2 5 3 2 2 3" xfId="19732" xr:uid="{C4D49B9A-EA51-4BE5-ABDB-C3D5687FDDB7}"/>
    <cellStyle name="Normal 7 4 2 5 3 2 3" xfId="12185" xr:uid="{47BDBF7F-27BB-4465-8373-0A622B381B62}"/>
    <cellStyle name="Normal 7 4 2 5 3 2 3 2" xfId="22565" xr:uid="{0D8467CA-3267-43C9-AF76-1E246700C673}"/>
    <cellStyle name="Normal 7 4 2 5 3 2 4" xfId="24907" xr:uid="{BD3E6A35-BE3D-4EE6-BBC1-D8212640D94A}"/>
    <cellStyle name="Normal 7 4 2 5 3 2 5" xfId="16899" xr:uid="{D77F4839-19AF-472A-AADA-876BBE0B3BD5}"/>
    <cellStyle name="Normal 7 4 2 5 3 3" xfId="5428" xr:uid="{6450F5DD-3052-44AE-9F5F-80F6A3EE9490}"/>
    <cellStyle name="Normal 7 4 2 5 3 3 2" xfId="22755" xr:uid="{82362F64-8C4D-459D-B138-3C1EDCE14382}"/>
    <cellStyle name="Normal 7 4 2 5 3 3 3" xfId="26549" xr:uid="{6EAB76BA-E1F9-4B4D-966D-BA0117E7B0BE}"/>
    <cellStyle name="Normal 7 4 2 5 3 3 4" xfId="14725" xr:uid="{7C738719-6FAF-4FC4-A32B-0116FAEB40E9}"/>
    <cellStyle name="Normal 7 4 2 5 3 4" xfId="7178" xr:uid="{F4DCA465-1ACF-45FC-9534-C32CF99F1CA5}"/>
    <cellStyle name="Normal 7 4 2 5 3 4 2" xfId="23471" xr:uid="{E9F5805B-9470-4EDC-ADDD-DCD941EAFF16}"/>
    <cellStyle name="Normal 7 4 2 5 3 4 3" xfId="26453" xr:uid="{7EECDE86-A8D7-4793-908A-F6DAB116F831}"/>
    <cellStyle name="Normal 7 4 2 5 3 4 4" xfId="17558" xr:uid="{758244B3-D92B-47D8-924C-7A5248D7C923}"/>
    <cellStyle name="Normal 7 4 2 5 3 5" xfId="10011" xr:uid="{737537A2-C40F-4B9F-BAA8-A6B342AC2340}"/>
    <cellStyle name="Normal 7 4 2 5 3 5 2" xfId="29454" xr:uid="{9BC5852B-53C0-43F8-A843-A5FF9D6E31BC}"/>
    <cellStyle name="Normal 7 4 2 5 3 5 3" xfId="20391" xr:uid="{6A8F803F-AA2E-4885-A0DA-C945AE5CD861}"/>
    <cellStyle name="Normal 7 4 2 5 3 6" xfId="25188" xr:uid="{5377AF0B-B07A-4D2B-80C5-F1CB2867184F}"/>
    <cellStyle name="Normal 7 4 2 5 3 7" xfId="14026" xr:uid="{E5137585-FB68-46C2-919F-DBB481287483}"/>
    <cellStyle name="Normal 7 4 2 5 4" xfId="1412" xr:uid="{00000000-0005-0000-0000-00005B070000}"/>
    <cellStyle name="Normal 7 4 2 5 4 2" xfId="5429" xr:uid="{9D587BF4-AC59-4918-97E4-B9E003E19072}"/>
    <cellStyle name="Normal 7 4 2 5 4 2 2" xfId="23733" xr:uid="{B019886C-1359-412E-8D96-C792177B3565}"/>
    <cellStyle name="Normal 7 4 2 5 4 2 3" xfId="26743" xr:uid="{0CE44BB1-8AB8-4275-AE33-7E35FAB49585}"/>
    <cellStyle name="Normal 7 4 2 5 4 2 4" xfId="14726" xr:uid="{45111C35-E0D5-4B5A-BBAE-16A4BE097BFF}"/>
    <cellStyle name="Normal 7 4 2 5 4 3" xfId="7179" xr:uid="{1A27C967-9251-40DF-ACB2-443B5CAB8019}"/>
    <cellStyle name="Normal 7 4 2 5 4 3 2" xfId="26086" xr:uid="{25621472-5CE3-4A0C-9494-30A0E3A54AFA}"/>
    <cellStyle name="Normal 7 4 2 5 4 3 3" xfId="17559" xr:uid="{B0C8B698-FB26-484E-873B-62D78C810D27}"/>
    <cellStyle name="Normal 7 4 2 5 4 4" xfId="10012" xr:uid="{18B4609A-23DC-4F90-B039-9F6A4303ABA1}"/>
    <cellStyle name="Normal 7 4 2 5 4 4 2" xfId="20392" xr:uid="{20A456CB-E6B6-4F6C-A6B2-C6D2B971D143}"/>
    <cellStyle name="Normal 7 4 2 5 4 5" xfId="24172" xr:uid="{FF9718A2-9A1D-406D-BDBD-1FC6CBCA4784}"/>
    <cellStyle name="Normal 7 4 2 5 4 6" xfId="13486" xr:uid="{73718355-8767-4822-BFEC-ED8909E4E64E}"/>
    <cellStyle name="Normal 7 4 2 5 5" xfId="2517" xr:uid="{00000000-0005-0000-0000-000059080000}"/>
    <cellStyle name="Normal 7 4 2 5 5 2" xfId="5795" xr:uid="{D91E1A03-91FC-4180-8558-21FDFA7B1A85}"/>
    <cellStyle name="Normal 7 4 2 5 5 2 2" xfId="26100" xr:uid="{899F7A24-B9A1-4C50-AEEA-9D474FA4A6E9}"/>
    <cellStyle name="Normal 7 4 2 5 5 2 3" xfId="15189" xr:uid="{8D1B3C93-EBFA-4819-958C-2F0CACFE1EFD}"/>
    <cellStyle name="Normal 7 4 2 5 5 3" xfId="7642" xr:uid="{81309B9C-59D9-4CC5-AD67-F40A50081CEB}"/>
    <cellStyle name="Normal 7 4 2 5 5 3 2" xfId="18022" xr:uid="{6D0B638F-51FC-4BB7-8833-AF7913B19F01}"/>
    <cellStyle name="Normal 7 4 2 5 5 4" xfId="10475" xr:uid="{EFD4DDC0-ADF2-449A-AC6E-069161845BFB}"/>
    <cellStyle name="Normal 7 4 2 5 5 4 2" xfId="20855" xr:uid="{F324FADB-B8D1-4342-A415-E1AB18C1AAA2}"/>
    <cellStyle name="Normal 7 4 2 5 5 5" xfId="24029" xr:uid="{7544ACC1-4452-4E36-8156-B8EB3A130A24}"/>
    <cellStyle name="Normal 7 4 2 5 5 6" xfId="12905" xr:uid="{5AE87465-D9FC-4676-8514-A35A9F559BF3}"/>
    <cellStyle name="Normal 7 4 2 5 6" xfId="2396" xr:uid="{00000000-0005-0000-0000-000053080000}"/>
    <cellStyle name="Normal 7 4 2 5 6 2" xfId="7523" xr:uid="{C44AA49F-EA30-4C1D-A7AA-368AC4FD12B0}"/>
    <cellStyle name="Normal 7 4 2 5 6 2 2" xfId="26847" xr:uid="{02C9C303-5722-4CA6-87FC-A9A5EBC995CE}"/>
    <cellStyle name="Normal 7 4 2 5 6 2 3" xfId="17903" xr:uid="{BB5EF9F8-B020-44DA-B448-A5890D3EE6E7}"/>
    <cellStyle name="Normal 7 4 2 5 6 3" xfId="10356" xr:uid="{A10D214D-A674-40AB-A355-E21B492E83BF}"/>
    <cellStyle name="Normal 7 4 2 5 6 3 2" xfId="20736" xr:uid="{5334C005-9896-43BF-8600-46AA296A307E}"/>
    <cellStyle name="Normal 7 4 2 5 6 4" xfId="23578" xr:uid="{24E987B6-8535-4A6B-8AC4-EF7BF8D0DAFA}"/>
    <cellStyle name="Normal 7 4 2 5 6 5" xfId="15070" xr:uid="{F3169F16-BF1F-4788-9CAD-AC7C449E61D1}"/>
    <cellStyle name="Normal 7 4 2 5 7" xfId="4064" xr:uid="{CD24C5D8-64C7-4E38-AE6A-E07FD8DAA435}"/>
    <cellStyle name="Normal 7 4 2 5 7 2" xfId="8844" xr:uid="{C6CE6DB9-81FB-438A-BE86-E541574BECAE}"/>
    <cellStyle name="Normal 7 4 2 5 7 2 2" xfId="19224" xr:uid="{1C3F134B-79D1-4839-97F2-130859F8B169}"/>
    <cellStyle name="Normal 7 4 2 5 7 3" xfId="11677" xr:uid="{57EDC30A-257C-419F-B6B7-784485107058}"/>
    <cellStyle name="Normal 7 4 2 5 7 3 2" xfId="22057" xr:uid="{A0F18111-F1BD-406C-99C7-3E89D5CADB8E}"/>
    <cellStyle name="Normal 7 4 2 5 7 4" xfId="28078" xr:uid="{C85E6CB5-C3DC-4F9A-ACB4-F3E56903F176}"/>
    <cellStyle name="Normal 7 4 2 5 7 5" xfId="16391" xr:uid="{72DD76BE-E92C-41A1-92BB-CBDEE0DF260F}"/>
    <cellStyle name="Normal 7 4 2 5 8" xfId="5425" xr:uid="{BB73E277-5C4F-4CAB-9689-E95916508D19}"/>
    <cellStyle name="Normal 7 4 2 5 8 2" xfId="14722" xr:uid="{4D7B405F-719B-4273-86A8-7ADE3E7CDFF0}"/>
    <cellStyle name="Normal 7 4 2 5 9" xfId="7175" xr:uid="{E2FC0238-D568-49BD-8CAD-C4343ECF0472}"/>
    <cellStyle name="Normal 7 4 2 5 9 2" xfId="17555" xr:uid="{1DD1EA12-FE9F-4321-98B3-29F2E25FFBB5}"/>
    <cellStyle name="Normal 7 4 2 6" xfId="1413" xr:uid="{00000000-0005-0000-0000-00005C070000}"/>
    <cellStyle name="Normal 7 4 2 6 10" xfId="10013" xr:uid="{B005047F-553F-4924-9AED-EE4FF4F402CC}"/>
    <cellStyle name="Normal 7 4 2 6 10 2" xfId="20393" xr:uid="{AEEC708B-5BE3-4339-9329-464B6727CE2D}"/>
    <cellStyle name="Normal 7 4 2 6 11" xfId="23968" xr:uid="{B1BFA53B-4411-4F77-90BC-F1ACAFC20672}"/>
    <cellStyle name="Normal 7 4 2 6 12" xfId="12631" xr:uid="{356EBB20-4CFC-4623-8999-6556D895B666}"/>
    <cellStyle name="Normal 7 4 2 6 2" xfId="1414" xr:uid="{00000000-0005-0000-0000-00005D070000}"/>
    <cellStyle name="Normal 7 4 2 6 2 2" xfId="1415" xr:uid="{00000000-0005-0000-0000-00005E070000}"/>
    <cellStyle name="Normal 7 4 2 6 2 2 2" xfId="5432" xr:uid="{ACC49959-56F5-457B-8777-6A4362BBF026}"/>
    <cellStyle name="Normal 7 4 2 6 2 2 2 2" xfId="25082" xr:uid="{3B9B08C4-D6CA-4A0C-B355-9341D725EBDD}"/>
    <cellStyle name="Normal 7 4 2 6 2 2 2 3" xfId="28228" xr:uid="{20C2A7A5-F58B-4B9B-B161-904618D63BBB}"/>
    <cellStyle name="Normal 7 4 2 6 2 2 2 4" xfId="14729" xr:uid="{C0232D7C-B838-4704-8517-D1D2136571EB}"/>
    <cellStyle name="Normal 7 4 2 6 2 2 3" xfId="7182" xr:uid="{BE33CC03-26D6-4F9E-96FB-EF0745C5CFBC}"/>
    <cellStyle name="Normal 7 4 2 6 2 2 3 2" xfId="27661" xr:uid="{8A55FD98-BA27-42A1-B444-FCB1DEC93CE1}"/>
    <cellStyle name="Normal 7 4 2 6 2 2 3 3" xfId="28705" xr:uid="{F3335788-22CA-49A2-A198-B67340352892}"/>
    <cellStyle name="Normal 7 4 2 6 2 2 3 4" xfId="17562" xr:uid="{5D2F1BA3-BFA8-4272-8075-7B079CD1E603}"/>
    <cellStyle name="Normal 7 4 2 6 2 2 4" xfId="10015" xr:uid="{62D4065E-236E-4227-B202-B705D98E07CB}"/>
    <cellStyle name="Normal 7 4 2 6 2 2 4 2" xfId="29455" xr:uid="{953B8973-E9D4-4A28-9448-9283324B166F}"/>
    <cellStyle name="Normal 7 4 2 6 2 2 4 3" xfId="20395" xr:uid="{A4154077-145C-4608-B623-9B291738B4B5}"/>
    <cellStyle name="Normal 7 4 2 6 2 2 5" xfId="24110" xr:uid="{1E6376B6-685C-41F6-AA1A-0E1371E4F7E4}"/>
    <cellStyle name="Normal 7 4 2 6 2 2 6" xfId="14027" xr:uid="{F2E8C2ED-6652-4E5E-B034-69DEC9945787}"/>
    <cellStyle name="Normal 7 4 2 6 2 3" xfId="2826" xr:uid="{00000000-0005-0000-0000-00005D080000}"/>
    <cellStyle name="Normal 7 4 2 6 2 3 2" xfId="6042" xr:uid="{CD12F26D-7E38-4B72-BD0F-648FE20591B2}"/>
    <cellStyle name="Normal 7 4 2 6 2 3 2 2" xfId="26924" xr:uid="{7A04FC21-7B5E-4CD7-B124-1DF756BCC50B}"/>
    <cellStyle name="Normal 7 4 2 6 2 3 2 3" xfId="15496" xr:uid="{92AEBB35-1F1E-45DB-A179-204373507A49}"/>
    <cellStyle name="Normal 7 4 2 6 2 3 3" xfId="7949" xr:uid="{544102D1-B4FD-4580-AB52-37F5F53691B1}"/>
    <cellStyle name="Normal 7 4 2 6 2 3 3 2" xfId="18329" xr:uid="{D5BE6525-FBCC-4B18-A71C-5E613C285E72}"/>
    <cellStyle name="Normal 7 4 2 6 2 3 4" xfId="10782" xr:uid="{4F84140B-4949-4A65-8CA7-13438E35AAFE}"/>
    <cellStyle name="Normal 7 4 2 6 2 3 4 2" xfId="21162" xr:uid="{EADBB21F-4358-4A40-9D66-D97F8AD657E1}"/>
    <cellStyle name="Normal 7 4 2 6 2 3 5" xfId="24549" xr:uid="{236C8CB4-8771-4D9A-A151-835DD1644386}"/>
    <cellStyle name="Normal 7 4 2 6 2 3 6" xfId="13300" xr:uid="{FFBBAFCE-4E25-452F-A3A4-2BFC8F0A33A5}"/>
    <cellStyle name="Normal 7 4 2 6 2 4" xfId="4217" xr:uid="{CB5E1B9E-8298-4AB5-8BA2-CDA1208127F1}"/>
    <cellStyle name="Normal 7 4 2 6 2 4 2" xfId="8989" xr:uid="{8A08711D-C16C-4D26-A112-C5B19FD900A6}"/>
    <cellStyle name="Normal 7 4 2 6 2 4 2 2" xfId="29068" xr:uid="{7DBA42BE-1030-4A1A-9B27-A843FA100053}"/>
    <cellStyle name="Normal 7 4 2 6 2 4 2 3" xfId="19369" xr:uid="{185869D1-AB3E-426B-B499-220AD464EF35}"/>
    <cellStyle name="Normal 7 4 2 6 2 4 3" xfId="11822" xr:uid="{67F4D7A1-B4EE-4730-8EAD-10F1F3EF120C}"/>
    <cellStyle name="Normal 7 4 2 6 2 4 3 2" xfId="22202" xr:uid="{23FF878B-135C-476A-A974-E6D81A426931}"/>
    <cellStyle name="Normal 7 4 2 6 2 4 4" xfId="24155" xr:uid="{3F4AFEAA-481D-442A-A5F1-93DED3FB4675}"/>
    <cellStyle name="Normal 7 4 2 6 2 4 5" xfId="16536" xr:uid="{9DDB4BA9-5EFA-4772-8776-20EE45B267C5}"/>
    <cellStyle name="Normal 7 4 2 6 2 5" xfId="5431" xr:uid="{B53CA646-856C-40E3-B9B1-1B1C39C90F5B}"/>
    <cellStyle name="Normal 7 4 2 6 2 5 2" xfId="26380" xr:uid="{985CE4B6-9B97-404E-8FC0-9CA482811201}"/>
    <cellStyle name="Normal 7 4 2 6 2 5 3" xfId="14728" xr:uid="{0DB742FD-2D59-49F6-8D24-05C7BE73D3ED}"/>
    <cellStyle name="Normal 7 4 2 6 2 6" xfId="7181" xr:uid="{7F0CD3EC-A7ED-415E-BB71-E350FC058EFE}"/>
    <cellStyle name="Normal 7 4 2 6 2 6 2" xfId="17561" xr:uid="{BF747459-136E-42E9-B078-152299A8E6D6}"/>
    <cellStyle name="Normal 7 4 2 6 2 7" xfId="10014" xr:uid="{AE1DDB34-B94D-4F70-8B50-BBDACA9B0F46}"/>
    <cellStyle name="Normal 7 4 2 6 2 7 2" xfId="20394" xr:uid="{32D57998-B51C-4D26-AE68-6ED260EE16CF}"/>
    <cellStyle name="Normal 7 4 2 6 2 8" xfId="24492" xr:uid="{6CC6677E-E6E1-45EE-BA0C-C14C13A7610E}"/>
    <cellStyle name="Normal 7 4 2 6 2 9" xfId="12789" xr:uid="{173BBFF3-D0F4-4160-AFF4-3F0497245FA6}"/>
    <cellStyle name="Normal 7 4 2 6 3" xfId="1416" xr:uid="{00000000-0005-0000-0000-00005F070000}"/>
    <cellStyle name="Normal 7 4 2 6 3 2" xfId="4581" xr:uid="{1BF54EF6-A596-4E83-B706-8E4A11FB6522}"/>
    <cellStyle name="Normal 7 4 2 6 3 2 2" xfId="9353" xr:uid="{C70380DC-B373-40D4-AC39-627D89764B5A}"/>
    <cellStyle name="Normal 7 4 2 6 3 2 2 2" xfId="29325" xr:uid="{9C1A41FE-2635-4791-A25C-E3F106F38BD2}"/>
    <cellStyle name="Normal 7 4 2 6 3 2 2 3" xfId="19733" xr:uid="{C10CF57A-7449-4792-B663-B665D61B8051}"/>
    <cellStyle name="Normal 7 4 2 6 3 2 3" xfId="12186" xr:uid="{9987C1F0-235F-4763-85FC-D06D2B2C4ECF}"/>
    <cellStyle name="Normal 7 4 2 6 3 2 3 2" xfId="22566" xr:uid="{FB548799-0E5E-406E-9E65-6539CA2FCB7D}"/>
    <cellStyle name="Normal 7 4 2 6 3 2 4" xfId="23524" xr:uid="{43912BF1-D01E-4BCF-81CA-9DEFFB11AD82}"/>
    <cellStyle name="Normal 7 4 2 6 3 2 5" xfId="16900" xr:uid="{BA4ECC0D-83ED-407F-BCAA-064BFB4F01C3}"/>
    <cellStyle name="Normal 7 4 2 6 3 3" xfId="5433" xr:uid="{586EF2D9-24F5-4293-9A1C-40A22B06FF20}"/>
    <cellStyle name="Normal 7 4 2 6 3 3 2" xfId="26866" xr:uid="{9703619E-5EBC-4ECB-9542-BD3FC3B49889}"/>
    <cellStyle name="Normal 7 4 2 6 3 3 3" xfId="27059" xr:uid="{898A3EAE-B37A-42A8-A9B5-A4B9E4D060D4}"/>
    <cellStyle name="Normal 7 4 2 6 3 3 4" xfId="14730" xr:uid="{0BBC9CEC-1798-4D37-915A-9BA30FF844EE}"/>
    <cellStyle name="Normal 7 4 2 6 3 4" xfId="7183" xr:uid="{81C49B6A-535B-4744-9D34-E03E2DC1FC01}"/>
    <cellStyle name="Normal 7 4 2 6 3 4 2" xfId="26070" xr:uid="{54965685-2E95-4A9A-8DAC-26B9ACC33AAE}"/>
    <cellStyle name="Normal 7 4 2 6 3 4 3" xfId="26077" xr:uid="{4B8C6A35-BB5E-4E04-8659-982CCD8A6CCD}"/>
    <cellStyle name="Normal 7 4 2 6 3 4 4" xfId="17563" xr:uid="{B27B0C0C-397F-4F16-AD78-649203BA9DBB}"/>
    <cellStyle name="Normal 7 4 2 6 3 5" xfId="10016" xr:uid="{DB3DA74A-F661-4D5D-9965-C692008A5E5F}"/>
    <cellStyle name="Normal 7 4 2 6 3 5 2" xfId="29456" xr:uid="{D3B1CD2D-4B81-49DE-99E0-FDDCC3584FA2}"/>
    <cellStyle name="Normal 7 4 2 6 3 5 3" xfId="20396" xr:uid="{06C36481-C097-46B8-BFA2-9452BC204D9B}"/>
    <cellStyle name="Normal 7 4 2 6 3 6" xfId="23180" xr:uid="{1DB60C66-997E-4EBF-BC69-CA57773C7EEB}"/>
    <cellStyle name="Normal 7 4 2 6 3 7" xfId="14028" xr:uid="{38A60E8F-1A15-4F0E-B1BC-C7F451D6E98E}"/>
    <cellStyle name="Normal 7 4 2 6 4" xfId="1417" xr:uid="{00000000-0005-0000-0000-000060070000}"/>
    <cellStyle name="Normal 7 4 2 6 4 2" xfId="5434" xr:uid="{1098EACB-F920-4291-9391-EFC70FC55943}"/>
    <cellStyle name="Normal 7 4 2 6 4 2 2" xfId="25673" xr:uid="{A31B6F93-403A-46B7-838C-23C6F6A7892F}"/>
    <cellStyle name="Normal 7 4 2 6 4 2 3" xfId="27222" xr:uid="{AF167C8A-3895-4A44-9B5F-E4A0FD058299}"/>
    <cellStyle name="Normal 7 4 2 6 4 2 4" xfId="14731" xr:uid="{F0BBF8B3-23E5-4EA8-81AF-B1566C2E3D6F}"/>
    <cellStyle name="Normal 7 4 2 6 4 3" xfId="7184" xr:uid="{F100B69C-70E3-4089-B3A4-FA365EB5D525}"/>
    <cellStyle name="Normal 7 4 2 6 4 3 2" xfId="27073" xr:uid="{847359D5-C1DB-48F5-8BE8-52AA144B6839}"/>
    <cellStyle name="Normal 7 4 2 6 4 3 3" xfId="17564" xr:uid="{E755EA97-62BB-408D-812C-AD918708BE0D}"/>
    <cellStyle name="Normal 7 4 2 6 4 4" xfId="10017" xr:uid="{62B92776-CB32-4631-AAD3-0911FDE28057}"/>
    <cellStyle name="Normal 7 4 2 6 4 4 2" xfId="20397" xr:uid="{7E4BA555-3E90-425F-AD14-F5855C84BBEB}"/>
    <cellStyle name="Normal 7 4 2 6 4 5" xfId="24505" xr:uid="{D1F60048-1F01-454C-8F29-5C365FD9AE94}"/>
    <cellStyle name="Normal 7 4 2 6 4 6" xfId="13487" xr:uid="{A33226EE-2783-4EA0-AEF9-1D2369B95F25}"/>
    <cellStyle name="Normal 7 4 2 6 5" xfId="2580" xr:uid="{00000000-0005-0000-0000-000060080000}"/>
    <cellStyle name="Normal 7 4 2 6 5 2" xfId="5845" xr:uid="{17D75B77-B2E5-482C-AF94-4F4BB57B6AA4}"/>
    <cellStyle name="Normal 7 4 2 6 5 2 2" xfId="28577" xr:uid="{47400427-7ED5-4ED7-8D01-2982F6F56245}"/>
    <cellStyle name="Normal 7 4 2 6 5 2 3" xfId="15252" xr:uid="{0692E47A-8ABA-490E-B809-91E5AD376575}"/>
    <cellStyle name="Normal 7 4 2 6 5 3" xfId="7705" xr:uid="{8F573EFC-8B2A-4675-9DAA-06B413A2D871}"/>
    <cellStyle name="Normal 7 4 2 6 5 3 2" xfId="18085" xr:uid="{A72F17EF-D17E-457D-A99B-9EDDAE54C255}"/>
    <cellStyle name="Normal 7 4 2 6 5 4" xfId="10538" xr:uid="{FE721382-46EC-47CE-9E00-1C7D2AD5CB5C}"/>
    <cellStyle name="Normal 7 4 2 6 5 4 2" xfId="20918" xr:uid="{BA75287A-DD7E-48BF-B60B-1477C427A975}"/>
    <cellStyle name="Normal 7 4 2 6 5 5" xfId="25293" xr:uid="{2E4EDD41-397C-4261-A4FE-33FF3F5E5E5E}"/>
    <cellStyle name="Normal 7 4 2 6 5 6" xfId="12968" xr:uid="{D2E29B5C-A764-4CBE-A5A5-82E3569611B1}"/>
    <cellStyle name="Normal 7 4 2 6 6" xfId="2397" xr:uid="{00000000-0005-0000-0000-00005A080000}"/>
    <cellStyle name="Normal 7 4 2 6 6 2" xfId="7524" xr:uid="{21F174A7-4987-4EBF-A1EF-44A664994639}"/>
    <cellStyle name="Normal 7 4 2 6 6 2 2" xfId="26785" xr:uid="{FCC0CB2D-E4EF-45DB-B929-DFB54B1569B1}"/>
    <cellStyle name="Normal 7 4 2 6 6 2 3" xfId="17904" xr:uid="{6AAD9FE9-06E3-4AD8-95AD-40296A6C342B}"/>
    <cellStyle name="Normal 7 4 2 6 6 3" xfId="10357" xr:uid="{96808953-3DDB-4A9D-9F4C-E5CBDC75F4BE}"/>
    <cellStyle name="Normal 7 4 2 6 6 3 2" xfId="20737" xr:uid="{A6BE3F22-05B0-4709-A6B2-6F8C6FB45ECB}"/>
    <cellStyle name="Normal 7 4 2 6 6 4" xfId="23099" xr:uid="{50A340EA-2354-4D27-A57E-7B444BE316CA}"/>
    <cellStyle name="Normal 7 4 2 6 6 5" xfId="15071" xr:uid="{02E62824-B523-4CBE-9AC5-A726FE865AD8}"/>
    <cellStyle name="Normal 7 4 2 6 7" xfId="4065" xr:uid="{787504FD-E615-4DF1-9D77-BBECC0DE93F8}"/>
    <cellStyle name="Normal 7 4 2 6 7 2" xfId="8845" xr:uid="{FCF05B19-81FB-4A54-BEB7-F0A61DB12570}"/>
    <cellStyle name="Normal 7 4 2 6 7 2 2" xfId="19225" xr:uid="{32B3D620-F75A-4CAD-B1E5-597DD8136D45}"/>
    <cellStyle name="Normal 7 4 2 6 7 3" xfId="11678" xr:uid="{33C1B2BD-D14A-44C0-9307-05BFF67FA58E}"/>
    <cellStyle name="Normal 7 4 2 6 7 3 2" xfId="22058" xr:uid="{6B631C3B-0DB2-48F2-B87D-D2F45125569C}"/>
    <cellStyle name="Normal 7 4 2 6 7 4" xfId="28106" xr:uid="{F5261F1D-F1B9-45E8-8F81-7C53A7BE747C}"/>
    <cellStyle name="Normal 7 4 2 6 7 5" xfId="16392" xr:uid="{D8E47FB0-8BB3-4344-AB82-69A4BA1C62CB}"/>
    <cellStyle name="Normal 7 4 2 6 8" xfId="5430" xr:uid="{1F40B752-6737-46EE-A6DF-1B75DA96DBD1}"/>
    <cellStyle name="Normal 7 4 2 6 8 2" xfId="14727" xr:uid="{391F89FC-6944-4964-B2E1-FDFC3C4ED719}"/>
    <cellStyle name="Normal 7 4 2 6 9" xfId="7180" xr:uid="{450B9847-020C-49F1-B642-B0DEC3E29F00}"/>
    <cellStyle name="Normal 7 4 2 6 9 2" xfId="17560" xr:uid="{ACCB61D8-4537-48D9-9271-7E8864C9E44C}"/>
    <cellStyle name="Normal 7 4 2 7" xfId="1418" xr:uid="{00000000-0005-0000-0000-000061070000}"/>
    <cellStyle name="Normal 7 4 2 7 10" xfId="12632" xr:uid="{94DB8E25-984C-4D8D-A56D-979E81D1A1DE}"/>
    <cellStyle name="Normal 7 4 2 7 2" xfId="1419" xr:uid="{00000000-0005-0000-0000-000062070000}"/>
    <cellStyle name="Normal 7 4 2 7 2 2" xfId="2989" xr:uid="{00000000-0005-0000-0000-000063080000}"/>
    <cellStyle name="Normal 7 4 2 7 2 2 2" xfId="6139" xr:uid="{1266CA9C-5035-448E-8939-3C069FE41792}"/>
    <cellStyle name="Normal 7 4 2 7 2 2 2 2" xfId="27831" xr:uid="{6BA6E3E3-0B5D-4725-AD7D-45FA59660042}"/>
    <cellStyle name="Normal 7 4 2 7 2 2 2 3" xfId="26312" xr:uid="{14734C87-6DE6-4D0B-84FB-F5E620DB5FDB}"/>
    <cellStyle name="Normal 7 4 2 7 2 2 2 4" xfId="15617" xr:uid="{6FB34FEA-6554-4BE3-8D10-9AD6CE81D6C6}"/>
    <cellStyle name="Normal 7 4 2 7 2 2 3" xfId="8070" xr:uid="{CE9E1B3D-C1FD-4CBA-A6BB-D92144A0865F}"/>
    <cellStyle name="Normal 7 4 2 7 2 2 3 2" xfId="27722" xr:uid="{0032E810-F024-4C77-AE8D-9373B8055228}"/>
    <cellStyle name="Normal 7 4 2 7 2 2 3 3" xfId="18450" xr:uid="{B3FB1B6C-478C-4CD5-A026-5797CBD64E79}"/>
    <cellStyle name="Normal 7 4 2 7 2 2 4" xfId="10903" xr:uid="{4415CB7F-40E9-45E1-85D9-6DABC2764ED3}"/>
    <cellStyle name="Normal 7 4 2 7 2 2 4 2" xfId="21283" xr:uid="{3E1FD531-B551-4991-9904-10393FE33A3C}"/>
    <cellStyle name="Normal 7 4 2 7 2 2 5" xfId="23828" xr:uid="{E0E623C1-45BB-4EFA-87D1-5D1FD674B409}"/>
    <cellStyle name="Normal 7 4 2 7 2 2 6" xfId="13488" xr:uid="{6258D515-6824-426D-9C18-B099CE2EE0A9}"/>
    <cellStyle name="Normal 7 4 2 7 2 3" xfId="5436" xr:uid="{73706557-7274-4A62-9D2E-9D0F68BD4BC2}"/>
    <cellStyle name="Normal 7 4 2 7 2 3 2" xfId="23500" xr:uid="{15F8D672-281A-4D72-AD12-49CEE82E7533}"/>
    <cellStyle name="Normal 7 4 2 7 2 3 3" xfId="27196" xr:uid="{D064E7A5-6181-4134-830F-81AF10BBEB20}"/>
    <cellStyle name="Normal 7 4 2 7 2 3 4" xfId="14733" xr:uid="{DB7C5814-2379-4983-8608-9F3F172D6E7F}"/>
    <cellStyle name="Normal 7 4 2 7 2 4" xfId="7186" xr:uid="{3836BD7D-4B8E-4F9B-8B5D-7B489FC8B2BF}"/>
    <cellStyle name="Normal 7 4 2 7 2 4 2" xfId="26634" xr:uid="{18E5D6C6-EF43-4D85-8CE8-AE7EE66E87D1}"/>
    <cellStyle name="Normal 7 4 2 7 2 4 3" xfId="27243" xr:uid="{6B17FA2A-E0D2-44FB-8207-51940BE33BD3}"/>
    <cellStyle name="Normal 7 4 2 7 2 4 4" xfId="17566" xr:uid="{DFEF93DD-08C3-4443-844E-F6CA5FDD1CF2}"/>
    <cellStyle name="Normal 7 4 2 7 2 5" xfId="10019" xr:uid="{0889C94F-1ABA-4FC6-9E28-0795963A3FA9}"/>
    <cellStyle name="Normal 7 4 2 7 2 5 2" xfId="29457" xr:uid="{70201FCB-86E4-489F-8B22-D4D9F690346B}"/>
    <cellStyle name="Normal 7 4 2 7 2 5 3" xfId="20399" xr:uid="{89FBEA2D-C08B-4774-AF5A-524674D3512A}"/>
    <cellStyle name="Normal 7 4 2 7 2 6" xfId="23849" xr:uid="{DF26400E-02C4-4589-8613-8A8F024D1767}"/>
    <cellStyle name="Normal 7 4 2 7 2 7" xfId="12790" xr:uid="{BFB7021A-E11C-42FB-8F02-FE5A49CDF78E}"/>
    <cellStyle name="Normal 7 4 2 7 3" xfId="1420" xr:uid="{00000000-0005-0000-0000-000063070000}"/>
    <cellStyle name="Normal 7 4 2 7 3 2" xfId="5437" xr:uid="{82B5E694-2FC5-4E24-8479-0FC41482D483}"/>
    <cellStyle name="Normal 7 4 2 7 3 2 2" xfId="26971" xr:uid="{2BF54BE0-ED09-4508-B9C3-888EF3FACA7E}"/>
    <cellStyle name="Normal 7 4 2 7 3 2 3" xfId="28157" xr:uid="{41CB8755-7976-4FA8-92E0-440C84D9FADA}"/>
    <cellStyle name="Normal 7 4 2 7 3 2 4" xfId="14734" xr:uid="{8D89238C-0030-4AB4-9F24-B117B919F0F0}"/>
    <cellStyle name="Normal 7 4 2 7 3 3" xfId="7187" xr:uid="{0008B33A-5D63-4F47-B563-238954287A5F}"/>
    <cellStyle name="Normal 7 4 2 7 3 3 2" xfId="28237" xr:uid="{260C5BFE-EE4A-4508-BB9D-B54A34FC1DD1}"/>
    <cellStyle name="Normal 7 4 2 7 3 3 3" xfId="26043" xr:uid="{7BC6694E-8F7E-426B-982B-C6FE59EE42A5}"/>
    <cellStyle name="Normal 7 4 2 7 3 3 4" xfId="17567" xr:uid="{27E6BAC9-0590-4F18-8EA6-355AEED43B58}"/>
    <cellStyle name="Normal 7 4 2 7 3 4" xfId="10020" xr:uid="{D6282C0B-23EE-4436-B69D-F5E8D9CEA92A}"/>
    <cellStyle name="Normal 7 4 2 7 3 4 2" xfId="29458" xr:uid="{794BD335-970E-4ABE-8731-2B8B81EFDD62}"/>
    <cellStyle name="Normal 7 4 2 7 3 4 3" xfId="20400" xr:uid="{5459E404-4B22-4EAD-B82F-42EE3543FD20}"/>
    <cellStyle name="Normal 7 4 2 7 3 5" xfId="23109" xr:uid="{BCC33169-2365-4075-A213-E531A6313F02}"/>
    <cellStyle name="Normal 7 4 2 7 3 6" xfId="13301" xr:uid="{44BF5C5C-C4C7-4BF3-978B-7EB2E005626C}"/>
    <cellStyle name="Normal 7 4 2 7 4" xfId="2398" xr:uid="{00000000-0005-0000-0000-000061080000}"/>
    <cellStyle name="Normal 7 4 2 7 4 2" xfId="7525" xr:uid="{86492D43-90EB-48CF-8201-D4300A5D77A1}"/>
    <cellStyle name="Normal 7 4 2 7 4 2 2" xfId="25867" xr:uid="{FFB7116F-81E7-4660-99A9-B36EAAF51FAD}"/>
    <cellStyle name="Normal 7 4 2 7 4 2 3" xfId="17905" xr:uid="{9EBB2063-CA9F-41AA-ACB2-36A461FE1529}"/>
    <cellStyle name="Normal 7 4 2 7 4 3" xfId="10358" xr:uid="{54018CCB-AB0E-4704-9798-FE8BC0349EED}"/>
    <cellStyle name="Normal 7 4 2 7 4 3 2" xfId="20738" xr:uid="{9AD254BA-D173-4481-812D-E6A24542D02F}"/>
    <cellStyle name="Normal 7 4 2 7 4 4" xfId="24787" xr:uid="{9018913B-342D-4E75-A25C-8C37B551CB05}"/>
    <cellStyle name="Normal 7 4 2 7 4 5" xfId="15072" xr:uid="{7DD61C3C-68EC-4DA4-8FD3-0480FC45329D}"/>
    <cellStyle name="Normal 7 4 2 7 5" xfId="4066" xr:uid="{77472886-F551-449A-8098-A7FB30B7B646}"/>
    <cellStyle name="Normal 7 4 2 7 5 2" xfId="8846" xr:uid="{F84EA359-FB2C-4639-A40E-838E073F2E29}"/>
    <cellStyle name="Normal 7 4 2 7 5 2 2" xfId="28995" xr:uid="{7BF56CC5-6A5C-4EF6-B5F0-8F2CBE3D79FE}"/>
    <cellStyle name="Normal 7 4 2 7 5 2 3" xfId="19226" xr:uid="{8AD95E74-020B-4D2D-9F96-D8EB383DF9DA}"/>
    <cellStyle name="Normal 7 4 2 7 5 3" xfId="11679" xr:uid="{C12A5A78-6510-436E-A32D-926A5FAD00FB}"/>
    <cellStyle name="Normal 7 4 2 7 5 3 2" xfId="22059" xr:uid="{B6EEC522-B3A4-4B2E-85A7-A04BC0C8DDFB}"/>
    <cellStyle name="Normal 7 4 2 7 5 4" xfId="22811" xr:uid="{37258880-037A-4767-9152-4095A0169B94}"/>
    <cellStyle name="Normal 7 4 2 7 5 5" xfId="16393" xr:uid="{6E299FD7-684B-4802-A6FF-86435AC177AA}"/>
    <cellStyle name="Normal 7 4 2 7 6" xfId="5435" xr:uid="{D3C90363-648C-472E-B1D6-0895137A7634}"/>
    <cellStyle name="Normal 7 4 2 7 6 2" xfId="26327" xr:uid="{B017C560-B810-4746-8C55-B4995878F636}"/>
    <cellStyle name="Normal 7 4 2 7 6 3" xfId="26509" xr:uid="{92F04E2A-EF45-425E-B460-6E5D80E4539C}"/>
    <cellStyle name="Normal 7 4 2 7 6 4" xfId="14732" xr:uid="{BAE21227-5844-4849-AED3-9A0C92C98A8C}"/>
    <cellStyle name="Normal 7 4 2 7 7" xfId="7185" xr:uid="{7CC78FA1-708E-40DD-960B-EAF910F14868}"/>
    <cellStyle name="Normal 7 4 2 7 7 2" xfId="26420" xr:uid="{6A8787EE-F31E-4982-9135-5F1148B2FDBE}"/>
    <cellStyle name="Normal 7 4 2 7 7 3" xfId="17565" xr:uid="{23954045-1D4A-4E58-9EDC-5DC74BA99BA5}"/>
    <cellStyle name="Normal 7 4 2 7 8" xfId="10018" xr:uid="{94B3A68A-3BD4-419B-9AC3-B8BD758CE315}"/>
    <cellStyle name="Normal 7 4 2 7 8 2" xfId="20398" xr:uid="{FB3E73B1-994C-477B-9EC3-AED1D1AD3CD1}"/>
    <cellStyle name="Normal 7 4 2 7 9" xfId="24624" xr:uid="{E09003C2-1B00-4328-BBF9-063EA82CCD48}"/>
    <cellStyle name="Normal 7 4 2 8" xfId="1421" xr:uid="{00000000-0005-0000-0000-000064070000}"/>
    <cellStyle name="Normal 7 4 2 8 10" xfId="12633" xr:uid="{764DDC1B-9402-4F8E-8F51-32FAF920D60E}"/>
    <cellStyle name="Normal 7 4 2 8 2" xfId="1422" xr:uid="{00000000-0005-0000-0000-000065070000}"/>
    <cellStyle name="Normal 7 4 2 8 2 2" xfId="2990" xr:uid="{00000000-0005-0000-0000-000067080000}"/>
    <cellStyle name="Normal 7 4 2 8 2 2 2" xfId="6140" xr:uid="{9041C163-69A9-43CC-9E9A-D833F2C7176D}"/>
    <cellStyle name="Normal 7 4 2 8 2 2 2 2" xfId="26202" xr:uid="{B493E099-C3E2-4544-9AA4-825065CBA4E2}"/>
    <cellStyle name="Normal 7 4 2 8 2 2 2 3" xfId="27474" xr:uid="{3AB40F7B-C570-4D06-ADBC-05D10685A382}"/>
    <cellStyle name="Normal 7 4 2 8 2 2 2 4" xfId="15618" xr:uid="{662CF5B3-522E-4A27-8305-2C33727EF944}"/>
    <cellStyle name="Normal 7 4 2 8 2 2 3" xfId="8071" xr:uid="{A7D51079-161A-4855-A031-386021851227}"/>
    <cellStyle name="Normal 7 4 2 8 2 2 3 2" xfId="28766" xr:uid="{E2D87E69-31E9-42B6-96CD-1C9BA892C7BB}"/>
    <cellStyle name="Normal 7 4 2 8 2 2 3 3" xfId="18451" xr:uid="{A4CED350-C79A-4982-82E0-0E78037D358B}"/>
    <cellStyle name="Normal 7 4 2 8 2 2 4" xfId="10904" xr:uid="{CB272D73-6214-4DBE-B2F7-601C344F4AED}"/>
    <cellStyle name="Normal 7 4 2 8 2 2 4 2" xfId="21284" xr:uid="{A51A0245-F2DF-4AE0-AADB-DA7AF0E58429}"/>
    <cellStyle name="Normal 7 4 2 8 2 2 5" xfId="25246" xr:uid="{3814E4DE-EEA9-49D4-9238-DCCEEA448DD9}"/>
    <cellStyle name="Normal 7 4 2 8 2 2 6" xfId="13489" xr:uid="{CC3172A9-4FD7-4114-8024-2F839FFAC561}"/>
    <cellStyle name="Normal 7 4 2 8 2 3" xfId="5439" xr:uid="{336699C8-1CEE-4FE0-A41F-11B48F3781CB}"/>
    <cellStyle name="Normal 7 4 2 8 2 3 2" xfId="25140" xr:uid="{143F8DC0-D0F0-4F1B-A5F6-49BBA04A9BAA}"/>
    <cellStyle name="Normal 7 4 2 8 2 3 3" xfId="27240" xr:uid="{FCF3E825-A10B-4A4B-9EA1-E9B2699347E6}"/>
    <cellStyle name="Normal 7 4 2 8 2 3 4" xfId="14736" xr:uid="{F4C934E6-EF23-4A45-A8C7-37BB666CB016}"/>
    <cellStyle name="Normal 7 4 2 8 2 4" xfId="7189" xr:uid="{18D41000-B14D-4DB2-B55D-9828FC100708}"/>
    <cellStyle name="Normal 7 4 2 8 2 4 2" xfId="26094" xr:uid="{B5DDF77C-89DA-471A-8272-5E6E03F47423}"/>
    <cellStyle name="Normal 7 4 2 8 2 4 3" xfId="26434" xr:uid="{EADE3D3C-76DB-4633-9772-34B4800C979C}"/>
    <cellStyle name="Normal 7 4 2 8 2 4 4" xfId="17569" xr:uid="{2AEDA77A-D5D4-4E04-B75B-45DDA0F9A858}"/>
    <cellStyle name="Normal 7 4 2 8 2 5" xfId="10022" xr:uid="{0B9161BD-1312-4222-8C65-7C901862FE49}"/>
    <cellStyle name="Normal 7 4 2 8 2 5 2" xfId="29459" xr:uid="{3B11A4C3-9B9B-404A-AAB3-C3FF001AC2C4}"/>
    <cellStyle name="Normal 7 4 2 8 2 5 3" xfId="20402" xr:uid="{22CC1A39-7AB0-474E-9DD9-C58BA7F6E7DB}"/>
    <cellStyle name="Normal 7 4 2 8 2 6" xfId="23374" xr:uid="{4798756F-1AD2-44D4-A672-6B80D892F56E}"/>
    <cellStyle name="Normal 7 4 2 8 2 7" xfId="12791" xr:uid="{BF2F52C6-13F2-4F1D-9924-D50FFADB0400}"/>
    <cellStyle name="Normal 7 4 2 8 3" xfId="1423" xr:uid="{00000000-0005-0000-0000-000066070000}"/>
    <cellStyle name="Normal 7 4 2 8 3 2" xfId="5440" xr:uid="{DF7E501D-4D91-426D-AD30-9FD2EF2BFCE7}"/>
    <cellStyle name="Normal 7 4 2 8 3 2 2" xfId="27432" xr:uid="{7D3C8E64-94D2-442D-AA48-12B7CF08B5B7}"/>
    <cellStyle name="Normal 7 4 2 8 3 2 3" xfId="28600" xr:uid="{1FEA78ED-3976-4495-9929-FD5F90723AF7}"/>
    <cellStyle name="Normal 7 4 2 8 3 2 4" xfId="14737" xr:uid="{E3B0F55E-0118-4914-A1F6-148CF20F42D4}"/>
    <cellStyle name="Normal 7 4 2 8 3 3" xfId="7190" xr:uid="{E0B26F10-6A1D-4076-95F6-2A99FD4F5D93}"/>
    <cellStyle name="Normal 7 4 2 8 3 3 2" xfId="27425" xr:uid="{5A5AEE34-4573-48E5-9EB2-1803A67C8182}"/>
    <cellStyle name="Normal 7 4 2 8 3 3 3" xfId="27401" xr:uid="{2556DBBF-00E5-435C-841D-7AE47896058F}"/>
    <cellStyle name="Normal 7 4 2 8 3 3 4" xfId="17570" xr:uid="{050D4FF1-B4FE-48C8-B357-5E446ABB2642}"/>
    <cellStyle name="Normal 7 4 2 8 3 4" xfId="10023" xr:uid="{D2779331-985F-4D2A-B82B-048C9760EA3D}"/>
    <cellStyle name="Normal 7 4 2 8 3 4 2" xfId="29460" xr:uid="{637DFF79-F514-4FB7-8A89-4E4CEE4DC035}"/>
    <cellStyle name="Normal 7 4 2 8 3 4 3" xfId="20403" xr:uid="{1B7A3929-C49F-4C4E-A47E-E6A72371383E}"/>
    <cellStyle name="Normal 7 4 2 8 3 5" xfId="25125" xr:uid="{7A71748C-01E1-42B4-AA1C-8BCDE39C24C6}"/>
    <cellStyle name="Normal 7 4 2 8 3 6" xfId="13302" xr:uid="{D245C534-4BE7-4770-B518-4D1A290DFB03}"/>
    <cellStyle name="Normal 7 4 2 8 4" xfId="2399" xr:uid="{00000000-0005-0000-0000-000065080000}"/>
    <cellStyle name="Normal 7 4 2 8 4 2" xfId="7526" xr:uid="{7A821489-26D7-4677-B041-69A2C39EA31A}"/>
    <cellStyle name="Normal 7 4 2 8 4 2 2" xfId="26246" xr:uid="{3F381CF9-2F0E-45E0-99AC-CBE86D141DBD}"/>
    <cellStyle name="Normal 7 4 2 8 4 2 3" xfId="17906" xr:uid="{2272D246-2772-444E-8657-CD6E53F0122A}"/>
    <cellStyle name="Normal 7 4 2 8 4 3" xfId="10359" xr:uid="{E3E695FB-914F-4538-A5FE-829A11F73630}"/>
    <cellStyle name="Normal 7 4 2 8 4 3 2" xfId="20739" xr:uid="{E48C7E1C-2B52-443E-BF89-E06BBDE3396E}"/>
    <cellStyle name="Normal 7 4 2 8 4 4" xfId="25498" xr:uid="{A4BA8B26-23DB-4570-B019-11C38E654B92}"/>
    <cellStyle name="Normal 7 4 2 8 4 5" xfId="15073" xr:uid="{D4271D88-5D5E-4508-BFC3-E6279DEB43BE}"/>
    <cellStyle name="Normal 7 4 2 8 5" xfId="4067" xr:uid="{DEAF12DA-3FA9-4DCB-8904-0FEFEC41EF1A}"/>
    <cellStyle name="Normal 7 4 2 8 5 2" xfId="8847" xr:uid="{1E336397-8442-444B-B4E3-A2BBFD7CEBFF}"/>
    <cellStyle name="Normal 7 4 2 8 5 2 2" xfId="28996" xr:uid="{75514FFB-B72B-46F8-ACF7-870092C6E62D}"/>
    <cellStyle name="Normal 7 4 2 8 5 2 3" xfId="19227" xr:uid="{4DA0DEEB-F0A6-4D78-B87F-5D39B35D266F}"/>
    <cellStyle name="Normal 7 4 2 8 5 3" xfId="11680" xr:uid="{D55E82D3-75FE-4EF0-A82A-5C356FFF3CB3}"/>
    <cellStyle name="Normal 7 4 2 8 5 3 2" xfId="22060" xr:uid="{C7ED9254-E5EE-4DDC-883D-9503F73F9DA8}"/>
    <cellStyle name="Normal 7 4 2 8 5 4" xfId="24974" xr:uid="{A72BF85D-5E4B-40FC-84A2-4CFFF781B86B}"/>
    <cellStyle name="Normal 7 4 2 8 5 5" xfId="16394" xr:uid="{D3B83BD2-8D64-4965-BCEF-EA03A12C7646}"/>
    <cellStyle name="Normal 7 4 2 8 6" xfId="5438" xr:uid="{7F3F327F-51DB-4F24-9C4B-E5C89DF83EE3}"/>
    <cellStyle name="Normal 7 4 2 8 6 2" xfId="26897" xr:uid="{E8A65548-4070-4D93-BEEB-7CCF5EE40D86}"/>
    <cellStyle name="Normal 7 4 2 8 6 3" xfId="26870" xr:uid="{84838828-46F0-4DEF-BA3F-EAB48AF9A8E2}"/>
    <cellStyle name="Normal 7 4 2 8 6 4" xfId="14735" xr:uid="{69A46E30-CEE4-4EEB-93D4-36FD588DE682}"/>
    <cellStyle name="Normal 7 4 2 8 7" xfId="7188" xr:uid="{022E0D6E-5008-440E-94C0-FCA08E2C0C61}"/>
    <cellStyle name="Normal 7 4 2 8 7 2" xfId="26951" xr:uid="{2FCBC965-BC6D-4F97-8AB6-7B6C07325484}"/>
    <cellStyle name="Normal 7 4 2 8 7 3" xfId="17568" xr:uid="{D552055A-C5C7-4BFF-92A2-74EE2AEF58D8}"/>
    <cellStyle name="Normal 7 4 2 8 8" xfId="10021" xr:uid="{9EB0C26B-B5D2-4F74-A99F-8154FF2AFA9E}"/>
    <cellStyle name="Normal 7 4 2 8 8 2" xfId="20401" xr:uid="{FAE3E505-1AB7-4AFC-99DE-4F30A123E761}"/>
    <cellStyle name="Normal 7 4 2 8 9" xfId="24217" xr:uid="{90CC9198-C7BD-4DC7-A6D9-37C25CDAEFF2}"/>
    <cellStyle name="Normal 7 4 2 9" xfId="1424" xr:uid="{00000000-0005-0000-0000-000067070000}"/>
    <cellStyle name="Normal 7 4 2 9 10" xfId="12626" xr:uid="{DFDE78C4-8E58-41BD-A9CC-0E3FE4FF757E}"/>
    <cellStyle name="Normal 7 4 2 9 2" xfId="3443" xr:uid="{00000000-0005-0000-0000-00006A080000}"/>
    <cellStyle name="Normal 7 4 2 9 2 2" xfId="6498" xr:uid="{D6E9C181-6061-4F0C-B3EA-ED194457DA41}"/>
    <cellStyle name="Normal 7 4 2 9 2 2 2" xfId="25659" xr:uid="{AF607323-AC0D-414A-8F77-EE6893045231}"/>
    <cellStyle name="Normal 7 4 2 9 2 2 3" xfId="26411" xr:uid="{509785D6-8A2F-42A6-B8DB-8ABF8E3C060A}"/>
    <cellStyle name="Normal 7 4 2 9 2 2 4" xfId="16069" xr:uid="{A58D279F-36A8-461F-89B9-FFE923980C7C}"/>
    <cellStyle name="Normal 7 4 2 9 2 3" xfId="8522" xr:uid="{EF66F453-D807-4980-B50E-4CCBAFB733A8}"/>
    <cellStyle name="Normal 7 4 2 9 2 3 2" xfId="28603" xr:uid="{B547C6E4-D9DC-4171-8FAD-C356971CE623}"/>
    <cellStyle name="Normal 7 4 2 9 2 3 3" xfId="28937" xr:uid="{0E25B91D-7487-4276-B067-0ABEBC60BEDF}"/>
    <cellStyle name="Normal 7 4 2 9 2 3 4" xfId="18902" xr:uid="{02A1BA71-9964-4CB4-A4D8-1ADEA24125BC}"/>
    <cellStyle name="Normal 7 4 2 9 2 4" xfId="11355" xr:uid="{54519620-988D-49D7-A0EA-4A122FE56D51}"/>
    <cellStyle name="Normal 7 4 2 9 2 4 2" xfId="29483" xr:uid="{FC835250-DF4C-4944-8875-1A77052EC6B1}"/>
    <cellStyle name="Normal 7 4 2 9 2 4 3" xfId="21735" xr:uid="{6E24494B-DCF2-4A6B-A86C-9F188EF0E2F6}"/>
    <cellStyle name="Normal 7 4 2 9 2 5" xfId="25159" xr:uid="{A329167D-D56F-4DA6-B18E-91E3E4955854}"/>
    <cellStyle name="Normal 7 4 2 9 2 6" xfId="14029" xr:uid="{4C006EB8-F23A-4180-92FA-69EFDB76ED45}"/>
    <cellStyle name="Normal 7 4 2 9 3" xfId="2818" xr:uid="{00000000-0005-0000-0000-00006B080000}"/>
    <cellStyle name="Normal 7 4 2 9 3 2" xfId="6034" xr:uid="{795FEE40-626B-42B5-BAF9-A3BEA4C1BB8C}"/>
    <cellStyle name="Normal 7 4 2 9 3 2 2" xfId="26770" xr:uid="{87813332-7EAD-4E02-9112-3A1229BE077B}"/>
    <cellStyle name="Normal 7 4 2 9 3 2 3" xfId="15488" xr:uid="{DCBA6F41-7C2A-414B-A542-F8AB5A081384}"/>
    <cellStyle name="Normal 7 4 2 9 3 3" xfId="7941" xr:uid="{A1F020B0-9442-4F1D-A526-F7270CF91865}"/>
    <cellStyle name="Normal 7 4 2 9 3 3 2" xfId="18321" xr:uid="{3EB35884-0264-4057-AE8C-9FAA1A3E7328}"/>
    <cellStyle name="Normal 7 4 2 9 3 4" xfId="10774" xr:uid="{3F4BB8D7-6A93-4816-BC7A-13FB97BEC3AF}"/>
    <cellStyle name="Normal 7 4 2 9 3 4 2" xfId="21154" xr:uid="{13474AFC-43F4-443F-BE0B-320A30877F95}"/>
    <cellStyle name="Normal 7 4 2 9 3 5" xfId="25144" xr:uid="{6B8F29FD-44AE-4E2F-8C63-D9C0C2430D48}"/>
    <cellStyle name="Normal 7 4 2 9 3 6" xfId="13289" xr:uid="{5C832931-E50C-4A84-AC60-CCB69FE73A52}"/>
    <cellStyle name="Normal 7 4 2 9 4" xfId="2392" xr:uid="{00000000-0005-0000-0000-000069080000}"/>
    <cellStyle name="Normal 7 4 2 9 4 2" xfId="7519" xr:uid="{7870606D-1837-44BD-BC37-7E3134EB028F}"/>
    <cellStyle name="Normal 7 4 2 9 4 2 2" xfId="26414" xr:uid="{FF062303-D59F-49DD-AAC3-2A4BA0C5BA02}"/>
    <cellStyle name="Normal 7 4 2 9 4 2 3" xfId="17899" xr:uid="{C8470F4B-0DC2-4EF0-BD9F-ED27D4F6CB5A}"/>
    <cellStyle name="Normal 7 4 2 9 4 3" xfId="10352" xr:uid="{4D7874B9-E019-443B-B306-FA092DEC4B01}"/>
    <cellStyle name="Normal 7 4 2 9 4 3 2" xfId="20732" xr:uid="{585F05EA-88E4-4145-84E6-9E74DDADE4AE}"/>
    <cellStyle name="Normal 7 4 2 9 4 4" xfId="23870" xr:uid="{AFFA7455-76C5-4A6D-AEC8-973157377937}"/>
    <cellStyle name="Normal 7 4 2 9 4 5" xfId="15066" xr:uid="{B1DA497D-9798-4947-85EB-2DFFC2B3D5A0}"/>
    <cellStyle name="Normal 7 4 2 9 5" xfId="4096" xr:uid="{A842F1E4-1C7A-4362-BC43-4637DC25B33F}"/>
    <cellStyle name="Normal 7 4 2 9 5 2" xfId="8870" xr:uid="{E5C15C7A-E4A4-4CBD-BCBC-C757F7FB36EB}"/>
    <cellStyle name="Normal 7 4 2 9 5 2 2" xfId="19250" xr:uid="{F5CF3878-642A-43DB-BF34-E6CA3F0EA0BE}"/>
    <cellStyle name="Normal 7 4 2 9 5 3" xfId="11703" xr:uid="{117745DD-C582-496B-9D1E-46B70FE21667}"/>
    <cellStyle name="Normal 7 4 2 9 5 3 2" xfId="22083" xr:uid="{6A9EA27A-94F0-48FF-B287-40F1488F38AA}"/>
    <cellStyle name="Normal 7 4 2 9 5 4" xfId="27759" xr:uid="{2936B5FE-D440-4912-B0A0-9AB4800926E0}"/>
    <cellStyle name="Normal 7 4 2 9 5 5" xfId="16417" xr:uid="{07618204-4FC9-4EDF-BD54-DADBDD2AB6B1}"/>
    <cellStyle name="Normal 7 4 2 9 6" xfId="5441" xr:uid="{4C217F3C-EC4B-448B-A6F0-DF227F715B36}"/>
    <cellStyle name="Normal 7 4 2 9 6 2" xfId="14738" xr:uid="{92D1C401-A612-4185-9E34-B9FD7B5A1E0C}"/>
    <cellStyle name="Normal 7 4 2 9 7" xfId="7191" xr:uid="{10B00204-3DB2-47A6-950C-F9215B517CCC}"/>
    <cellStyle name="Normal 7 4 2 9 7 2" xfId="17571" xr:uid="{674329F4-AE34-4A67-BEF0-E293902B27BD}"/>
    <cellStyle name="Normal 7 4 2 9 8" xfId="10024" xr:uid="{99634E40-1A29-4CCD-AD4E-A2253FDB5D72}"/>
    <cellStyle name="Normal 7 4 2 9 8 2" xfId="20404" xr:uid="{244B2B4B-504F-45AA-A156-A6C6DAC7A6B6}"/>
    <cellStyle name="Normal 7 4 2 9 9" xfId="23433" xr:uid="{187FFA7C-3B7F-4477-A6E0-532B8B6D20FC}"/>
    <cellStyle name="Normal 7 4 20" xfId="23420" xr:uid="{560269DD-4FB6-443C-9D5A-BCA4A87C8567}"/>
    <cellStyle name="Normal 7 4 21" xfId="12391" xr:uid="{78020374-5E69-42E9-9C1C-CA25722A3109}"/>
    <cellStyle name="Normal 7 4 3" xfId="1425" xr:uid="{00000000-0005-0000-0000-000068070000}"/>
    <cellStyle name="Normal 7 4 3 10" xfId="5442" xr:uid="{C369CAD4-6E23-40D4-A836-672D1462F693}"/>
    <cellStyle name="Normal 7 4 3 10 2" xfId="14739" xr:uid="{7E55366E-75AD-4BA1-A727-D0583EBE90C3}"/>
    <cellStyle name="Normal 7 4 3 11" xfId="7192" xr:uid="{0B7C27FE-72A1-4F2E-882E-9EF1BC97106C}"/>
    <cellStyle name="Normal 7 4 3 11 2" xfId="17572" xr:uid="{4EEEDC54-1342-4B0A-B166-087A6D2AEEAD}"/>
    <cellStyle name="Normal 7 4 3 12" xfId="10025" xr:uid="{E732EAF0-F96F-48CF-9F7A-C0CBA9BC5432}"/>
    <cellStyle name="Normal 7 4 3 12 2" xfId="20405" xr:uid="{49E1E74F-71EF-4F1C-AD0E-90E359AF8CCB}"/>
    <cellStyle name="Normal 7 4 3 13" xfId="23483" xr:uid="{47A70420-A2A9-41DE-AA50-2BF0B5A3C8AD}"/>
    <cellStyle name="Normal 7 4 3 14" xfId="12410" xr:uid="{369AE292-FCDB-4819-B036-27F97726FB3B}"/>
    <cellStyle name="Normal 7 4 3 2" xfId="1426" xr:uid="{00000000-0005-0000-0000-000069070000}"/>
    <cellStyle name="Normal 7 4 3 2 10" xfId="7193" xr:uid="{2E0ABF26-5374-4290-A047-2C58A8227129}"/>
    <cellStyle name="Normal 7 4 3 2 10 2" xfId="17573" xr:uid="{396054ED-31D5-4B50-8579-D2DC193BBA01}"/>
    <cellStyle name="Normal 7 4 3 2 11" xfId="10026" xr:uid="{AB474B92-B5A4-4F31-86C9-46914798584A}"/>
    <cellStyle name="Normal 7 4 3 2 11 2" xfId="20406" xr:uid="{979AABA8-78AF-4E30-A6D0-985F1669E228}"/>
    <cellStyle name="Normal 7 4 3 2 12" xfId="22694" xr:uid="{A51C8BFF-F624-4974-B58B-B31555F393BD}"/>
    <cellStyle name="Normal 7 4 3 2 13" xfId="12470" xr:uid="{A89F8D3A-8214-40EA-ABAD-20CD723F2742}"/>
    <cellStyle name="Normal 7 4 3 2 2" xfId="1427" xr:uid="{00000000-0005-0000-0000-00006A070000}"/>
    <cellStyle name="Normal 7 4 3 2 2 10" xfId="10027" xr:uid="{9FD8A555-7A7B-47CE-8FEF-C456F4145EAB}"/>
    <cellStyle name="Normal 7 4 3 2 2 10 2" xfId="20407" xr:uid="{0029460B-CCCD-48EA-BB22-22239F4AAE76}"/>
    <cellStyle name="Normal 7 4 3 2 2 11" xfId="22906" xr:uid="{CB737441-0451-493A-B999-E5301B36F1C2}"/>
    <cellStyle name="Normal 7 4 3 2 2 12" xfId="12635" xr:uid="{DCD91032-04B0-4F09-8630-4478A35CD128}"/>
    <cellStyle name="Normal 7 4 3 2 2 2" xfId="2829" xr:uid="{00000000-0005-0000-0000-00006F080000}"/>
    <cellStyle name="Normal 7 4 3 2 2 2 2" xfId="3445" xr:uid="{00000000-0005-0000-0000-000070080000}"/>
    <cellStyle name="Normal 7 4 3 2 2 2 2 2" xfId="6500" xr:uid="{73A91FAC-8613-4027-A5BA-6AE933FD408E}"/>
    <cellStyle name="Normal 7 4 3 2 2 2 2 2 2" xfId="28312" xr:uid="{5FFBBE1D-255B-4763-A079-A6BEF753B5D3}"/>
    <cellStyle name="Normal 7 4 3 2 2 2 2 2 3" xfId="28247" xr:uid="{6DE3B26C-2185-455B-AF8E-B203BB4D126C}"/>
    <cellStyle name="Normal 7 4 3 2 2 2 2 2 4" xfId="16071" xr:uid="{F97FE7E3-C7AA-4795-A148-9D2A85B8CBA2}"/>
    <cellStyle name="Normal 7 4 3 2 2 2 2 3" xfId="8524" xr:uid="{BDA0CCFD-9723-4FEC-803F-F710041E190E}"/>
    <cellStyle name="Normal 7 4 3 2 2 2 2 3 2" xfId="28938" xr:uid="{EE6549BB-6E10-4DB0-BB3C-F04D23E78B70}"/>
    <cellStyle name="Normal 7 4 3 2 2 2 2 3 3" xfId="18904" xr:uid="{B9E0C6DC-AF27-408C-9952-F29578D91555}"/>
    <cellStyle name="Normal 7 4 3 2 2 2 2 4" xfId="11357" xr:uid="{DF6325A3-6120-4C43-8647-26D0489490F5}"/>
    <cellStyle name="Normal 7 4 3 2 2 2 2 4 2" xfId="21737" xr:uid="{8B137044-9094-44BE-840D-E4C6ED98F0D9}"/>
    <cellStyle name="Normal 7 4 3 2 2 2 2 5" xfId="23132" xr:uid="{D4DDEAEF-6C19-4D83-95A6-099272D66830}"/>
    <cellStyle name="Normal 7 4 3 2 2 2 2 6" xfId="14031" xr:uid="{535B6EB0-279D-4C7B-BE13-9884454E50BC}"/>
    <cellStyle name="Normal 7 4 3 2 2 2 3" xfId="4366" xr:uid="{77596B4F-F602-4722-A351-F785FD60A7E7}"/>
    <cellStyle name="Normal 7 4 3 2 2 2 3 2" xfId="9138" xr:uid="{C31CC852-97F2-4584-AE45-B2782F8C5E6E}"/>
    <cellStyle name="Normal 7 4 3 2 2 2 3 2 2" xfId="29181" xr:uid="{3F619BC3-5FA2-4B13-A833-32DA547B3E29}"/>
    <cellStyle name="Normal 7 4 3 2 2 2 3 2 3" xfId="19518" xr:uid="{FD1E87B0-BC72-47AF-B722-8D69342202EB}"/>
    <cellStyle name="Normal 7 4 3 2 2 2 3 3" xfId="11971" xr:uid="{C915D1DB-CF42-4E04-AB1B-D2FECA0D456D}"/>
    <cellStyle name="Normal 7 4 3 2 2 2 3 3 2" xfId="22351" xr:uid="{17772FA0-B8D8-4A5F-874D-62C8045E9355}"/>
    <cellStyle name="Normal 7 4 3 2 2 2 3 4" xfId="23316" xr:uid="{2E932ACB-2132-4D31-9BDD-0C7BB62784E7}"/>
    <cellStyle name="Normal 7 4 3 2 2 2 3 5" xfId="16685" xr:uid="{F938DDC9-6772-4E20-AC96-34B02072E7DD}"/>
    <cellStyle name="Normal 7 4 3 2 2 2 4" xfId="6045" xr:uid="{A2E7AD9E-4C3A-4EF6-8D2C-2EE0BABDB26E}"/>
    <cellStyle name="Normal 7 4 3 2 2 2 4 2" xfId="28516" xr:uid="{D9EE22C2-9722-4779-ABFC-5C853846D868}"/>
    <cellStyle name="Normal 7 4 3 2 2 2 4 3" xfId="15499" xr:uid="{0787DD3D-75F4-4B77-B226-57B449D82234}"/>
    <cellStyle name="Normal 7 4 3 2 2 2 5" xfId="7952" xr:uid="{5441EE2B-D936-489D-9EBE-9784A22F64F1}"/>
    <cellStyle name="Normal 7 4 3 2 2 2 5 2" xfId="18332" xr:uid="{1CEDD6E3-F816-47AA-9346-714025A00908}"/>
    <cellStyle name="Normal 7 4 3 2 2 2 6" xfId="10785" xr:uid="{59C2E9FD-C4D8-4357-9071-9887B6DEE46F}"/>
    <cellStyle name="Normal 7 4 3 2 2 2 6 2" xfId="21165" xr:uid="{39D776FF-EE52-4020-A835-6AE2523CED41}"/>
    <cellStyle name="Normal 7 4 3 2 2 2 7" xfId="24039" xr:uid="{49765F66-5107-44ED-A16D-3EC0454B4BFA}"/>
    <cellStyle name="Normal 7 4 3 2 2 2 8" xfId="13305" xr:uid="{5CCD7CD2-BA35-4202-81D4-C8C157A4EDE8}"/>
    <cellStyle name="Normal 7 4 3 2 2 3" xfId="3446" xr:uid="{00000000-0005-0000-0000-000071080000}"/>
    <cellStyle name="Normal 7 4 3 2 2 3 2" xfId="4582" xr:uid="{448BA9DD-CA71-4DD4-9A4A-98AC19CD0CE6}"/>
    <cellStyle name="Normal 7 4 3 2 2 3 2 2" xfId="9354" xr:uid="{E92207E9-8361-42B0-B86D-18828B8D9E09}"/>
    <cellStyle name="Normal 7 4 3 2 2 3 2 2 2" xfId="29326" xr:uid="{BEA8D4E0-A165-4EF0-B274-C351B0992894}"/>
    <cellStyle name="Normal 7 4 3 2 2 3 2 2 3" xfId="19734" xr:uid="{B5F2B030-D025-46A3-9DE3-E1053033F439}"/>
    <cellStyle name="Normal 7 4 3 2 2 3 2 3" xfId="12187" xr:uid="{F0DF7214-F1EA-4BE6-A67F-DAD43EA13FAE}"/>
    <cellStyle name="Normal 7 4 3 2 2 3 2 3 2" xfId="22567" xr:uid="{DB403025-7911-486A-A3FD-C254DE64CB5E}"/>
    <cellStyle name="Normal 7 4 3 2 2 3 2 4" xfId="27275" xr:uid="{4346FAE6-88C2-4B14-B648-0908CF5F5982}"/>
    <cellStyle name="Normal 7 4 3 2 2 3 2 5" xfId="16901" xr:uid="{ADFAEA55-BD5A-4623-8389-DFAB4EBE6B30}"/>
    <cellStyle name="Normal 7 4 3 2 2 3 3" xfId="6501" xr:uid="{520C026B-62FA-45B6-95E0-484FCC53083F}"/>
    <cellStyle name="Normal 7 4 3 2 2 3 3 2" xfId="28607" xr:uid="{C897C46F-99A8-4007-90ED-9A99E7AF6F58}"/>
    <cellStyle name="Normal 7 4 3 2 2 3 3 3" xfId="16072" xr:uid="{F5CABBCC-D517-4B6D-A06E-D8F75282FBCE}"/>
    <cellStyle name="Normal 7 4 3 2 2 3 4" xfId="8525" xr:uid="{3729610D-88BC-4173-9FCE-F431092F9000}"/>
    <cellStyle name="Normal 7 4 3 2 2 3 4 2" xfId="18905" xr:uid="{E6D5C908-F513-4FFF-94A8-9C385E02D92B}"/>
    <cellStyle name="Normal 7 4 3 2 2 3 5" xfId="11358" xr:uid="{C8B369C4-6E3E-4043-A7A3-2DBBE5A5EEE4}"/>
    <cellStyle name="Normal 7 4 3 2 2 3 5 2" xfId="21738" xr:uid="{2A4305E4-BB5C-496F-BC5B-49AD81EAD71D}"/>
    <cellStyle name="Normal 7 4 3 2 2 3 6" xfId="24456" xr:uid="{004AE425-5CEF-4BF9-B966-9DA729332B64}"/>
    <cellStyle name="Normal 7 4 3 2 2 3 7" xfId="14032" xr:uid="{90D6CE88-CD3F-49B3-9CCA-153BB73EB1F4}"/>
    <cellStyle name="Normal 7 4 3 2 2 4" xfId="3444" xr:uid="{00000000-0005-0000-0000-000072080000}"/>
    <cellStyle name="Normal 7 4 3 2 2 4 2" xfId="6499" xr:uid="{EB1A46E9-0FE2-4CAA-9295-95259B6574B9}"/>
    <cellStyle name="Normal 7 4 3 2 2 4 2 2" xfId="25966" xr:uid="{5E021479-D919-4B53-A37F-E3021A4A4C58}"/>
    <cellStyle name="Normal 7 4 3 2 2 4 2 3" xfId="16070" xr:uid="{BE7FB648-4CC2-40F0-96AE-D8F325984D9F}"/>
    <cellStyle name="Normal 7 4 3 2 2 4 3" xfId="8523" xr:uid="{777CCF37-BB25-4772-A0DC-981B9D2E7A87}"/>
    <cellStyle name="Normal 7 4 3 2 2 4 3 2" xfId="18903" xr:uid="{AE8E2B10-346F-47B4-9B2E-77F81B9526C2}"/>
    <cellStyle name="Normal 7 4 3 2 2 4 4" xfId="11356" xr:uid="{BBC2A0CE-EF62-486A-9D34-6338A93DC58C}"/>
    <cellStyle name="Normal 7 4 3 2 2 4 4 2" xfId="21736" xr:uid="{041F560B-48AB-42D2-A448-E298E35B1CC5}"/>
    <cellStyle name="Normal 7 4 3 2 2 4 5" xfId="23912" xr:uid="{C5DAC3F0-87A3-448C-B2FA-D1124791F83A}"/>
    <cellStyle name="Normal 7 4 3 2 2 4 6" xfId="14030" xr:uid="{76E94513-B395-4A5B-9A19-E0C9AF0486B0}"/>
    <cellStyle name="Normal 7 4 3 2 2 5" xfId="2646" xr:uid="{00000000-0005-0000-0000-000073080000}"/>
    <cellStyle name="Normal 7 4 3 2 2 5 2" xfId="5908" xr:uid="{991E32FB-FFEC-4EA7-9CFA-9C42ED05704F}"/>
    <cellStyle name="Normal 7 4 3 2 2 5 2 2" xfId="27454" xr:uid="{A709F353-F263-4736-9BD8-43DE5C3A1F1E}"/>
    <cellStyle name="Normal 7 4 3 2 2 5 2 3" xfId="15318" xr:uid="{EC252FE6-7278-4F83-A335-0B4F2B31C299}"/>
    <cellStyle name="Normal 7 4 3 2 2 5 3" xfId="7771" xr:uid="{BF3A39B9-A372-4F64-BA03-7A2CB5013155}"/>
    <cellStyle name="Normal 7 4 3 2 2 5 3 2" xfId="18151" xr:uid="{F7951E38-6DB3-42DD-A715-E051A96463DF}"/>
    <cellStyle name="Normal 7 4 3 2 2 5 4" xfId="10604" xr:uid="{A6C5F2DA-65F0-4837-AC0B-F544FBC34583}"/>
    <cellStyle name="Normal 7 4 3 2 2 5 4 2" xfId="20984" xr:uid="{CC5D2271-DC00-4E5E-AFDE-354FCBEB032E}"/>
    <cellStyle name="Normal 7 4 3 2 2 5 5" xfId="23859" xr:uid="{683ABF96-C534-42EC-96FE-087BCB2CEFFA}"/>
    <cellStyle name="Normal 7 4 3 2 2 5 6" xfId="13035" xr:uid="{555E0BEF-EA73-478D-97B4-3F259BFE293E}"/>
    <cellStyle name="Normal 7 4 3 2 2 6" xfId="2401" xr:uid="{00000000-0005-0000-0000-00006E080000}"/>
    <cellStyle name="Normal 7 4 3 2 2 6 2" xfId="7528" xr:uid="{B7D2C21E-E0D9-45E7-A65D-035B94FE8B2B}"/>
    <cellStyle name="Normal 7 4 3 2 2 6 2 2" xfId="17908" xr:uid="{FB97DE76-37F7-4312-9792-DADF345222B9}"/>
    <cellStyle name="Normal 7 4 3 2 2 6 3" xfId="10361" xr:uid="{84F3CEE3-971D-41E2-8788-31836FAA8B11}"/>
    <cellStyle name="Normal 7 4 3 2 2 6 3 2" xfId="20741" xr:uid="{11C0C840-C431-469C-B2DA-4DEF3F50D488}"/>
    <cellStyle name="Normal 7 4 3 2 2 6 4" xfId="25587" xr:uid="{283B6E97-968B-4F13-B48B-E1C3A2BE1C14}"/>
    <cellStyle name="Normal 7 4 3 2 2 6 5" xfId="15075" xr:uid="{442A0DA2-0514-4A45-ABB2-8E3FEBB68A4E}"/>
    <cellStyle name="Normal 7 4 3 2 2 7" xfId="4101" xr:uid="{5EFD4A15-4447-498E-A1F4-436CC18FD198}"/>
    <cellStyle name="Normal 7 4 3 2 2 7 2" xfId="8875" xr:uid="{E1E5E935-8613-425E-99C8-C13E6C6CE237}"/>
    <cellStyle name="Normal 7 4 3 2 2 7 2 2" xfId="19255" xr:uid="{D46AA6BF-B9D2-47B2-A934-C6205DF9E734}"/>
    <cellStyle name="Normal 7 4 3 2 2 7 3" xfId="11708" xr:uid="{3D93CCC8-260A-4414-BFCB-792F1491E5BD}"/>
    <cellStyle name="Normal 7 4 3 2 2 7 3 2" xfId="22088" xr:uid="{D6E8D4B0-0118-4AB7-BF38-587E40144071}"/>
    <cellStyle name="Normal 7 4 3 2 2 7 4" xfId="16422" xr:uid="{88D7E175-8BEC-464D-A5E9-B3DC7325B47A}"/>
    <cellStyle name="Normal 7 4 3 2 2 8" xfId="5444" xr:uid="{8E7E55A8-31B2-436C-9C83-C7D65E223C4C}"/>
    <cellStyle name="Normal 7 4 3 2 2 8 2" xfId="14741" xr:uid="{22FFCC05-27A4-40D7-AAAF-85620A809732}"/>
    <cellStyle name="Normal 7 4 3 2 2 9" xfId="7194" xr:uid="{004D57DF-3249-4E47-812A-2F3A521EE2C6}"/>
    <cellStyle name="Normal 7 4 3 2 2 9 2" xfId="17574" xr:uid="{B5B7B915-20E5-49CE-8BAD-437A52656451}"/>
    <cellStyle name="Normal 7 4 3 2 3" xfId="1428" xr:uid="{00000000-0005-0000-0000-00006B070000}"/>
    <cellStyle name="Normal 7 4 3 2 3 2" xfId="3447" xr:uid="{00000000-0005-0000-0000-000075080000}"/>
    <cellStyle name="Normal 7 4 3 2 3 2 2" xfId="6502" xr:uid="{21205F71-0D82-48F6-A296-F4892DB16333}"/>
    <cellStyle name="Normal 7 4 3 2 3 2 2 2" xfId="25918" xr:uid="{789EB38F-23A3-4908-8B10-A46B8010D0CA}"/>
    <cellStyle name="Normal 7 4 3 2 3 2 2 3" xfId="28079" xr:uid="{40051244-9B90-4AFF-8D4B-96A99796BEE4}"/>
    <cellStyle name="Normal 7 4 3 2 3 2 2 4" xfId="16073" xr:uid="{6C408732-3AE7-4EC2-B8C5-858C2DD6BE0C}"/>
    <cellStyle name="Normal 7 4 3 2 3 2 3" xfId="8526" xr:uid="{E103CC02-1ACB-4465-9645-7C3FE3CD6878}"/>
    <cellStyle name="Normal 7 4 3 2 3 2 3 2" xfId="28939" xr:uid="{4EAD5B8C-9A20-4B2D-99FD-A03A229996F1}"/>
    <cellStyle name="Normal 7 4 3 2 3 2 3 3" xfId="18906" xr:uid="{0852BAA3-CB15-47A3-91F9-32C7A65D879E}"/>
    <cellStyle name="Normal 7 4 3 2 3 2 4" xfId="11359" xr:uid="{9032075C-26ED-4781-966B-B0368C910AAE}"/>
    <cellStyle name="Normal 7 4 3 2 3 2 4 2" xfId="21739" xr:uid="{73A39CD6-9DDB-4407-B97F-C94710083B05}"/>
    <cellStyle name="Normal 7 4 3 2 3 2 5" xfId="23557" xr:uid="{0F0FD7DD-4A65-4952-92C4-0057997402F0}"/>
    <cellStyle name="Normal 7 4 3 2 3 2 6" xfId="14033" xr:uid="{F2AC072C-4C48-4344-BDF4-A2048CA14A6B}"/>
    <cellStyle name="Normal 7 4 3 2 3 3" xfId="2828" xr:uid="{00000000-0005-0000-0000-000076080000}"/>
    <cellStyle name="Normal 7 4 3 2 3 3 2" xfId="6044" xr:uid="{2F40B74F-DC07-4D92-886F-813AC11669F3}"/>
    <cellStyle name="Normal 7 4 3 2 3 3 2 2" xfId="28722" xr:uid="{3AC6F74E-A50C-4E63-A16C-07ED6E60BD5C}"/>
    <cellStyle name="Normal 7 4 3 2 3 3 2 3" xfId="15498" xr:uid="{8CBA6569-B346-4A2B-B530-A80A3C59EBBB}"/>
    <cellStyle name="Normal 7 4 3 2 3 3 3" xfId="7951" xr:uid="{4E373BB4-504E-47EF-9E79-CAC8FA87135F}"/>
    <cellStyle name="Normal 7 4 3 2 3 3 3 2" xfId="18331" xr:uid="{EB791CD6-0471-4D99-96B7-AB76F0B3136A}"/>
    <cellStyle name="Normal 7 4 3 2 3 3 4" xfId="10784" xr:uid="{DD737E0D-9AF6-4E52-9381-ACB0A82C147E}"/>
    <cellStyle name="Normal 7 4 3 2 3 3 4 2" xfId="21164" xr:uid="{F5859D5F-3700-4692-A331-58F93B34411D}"/>
    <cellStyle name="Normal 7 4 3 2 3 3 5" xfId="24640" xr:uid="{FF35E9EC-13CF-4680-A665-3EE2893DAD72}"/>
    <cellStyle name="Normal 7 4 3 2 3 3 6" xfId="13304" xr:uid="{3CE12D0D-599C-4B99-940A-93B1F0266566}"/>
    <cellStyle name="Normal 7 4 3 2 3 4" xfId="4219" xr:uid="{6E3BC1E7-F8BD-43C1-B91A-816D12426DEE}"/>
    <cellStyle name="Normal 7 4 3 2 3 4 2" xfId="8991" xr:uid="{0A692B99-1804-4513-9F06-643635BB0790}"/>
    <cellStyle name="Normal 7 4 3 2 3 4 2 2" xfId="29070" xr:uid="{DA9D2592-47FB-4F1D-BFA6-EBB81FB188E0}"/>
    <cellStyle name="Normal 7 4 3 2 3 4 2 3" xfId="19371" xr:uid="{038B2056-D737-4FB1-A6D2-4BC63B056001}"/>
    <cellStyle name="Normal 7 4 3 2 3 4 3" xfId="11824" xr:uid="{78535C63-AB7A-44EF-A101-95F98832CCA5}"/>
    <cellStyle name="Normal 7 4 3 2 3 4 3 2" xfId="22204" xr:uid="{6D16DAF9-4B44-4D47-BF69-2D8280A83371}"/>
    <cellStyle name="Normal 7 4 3 2 3 4 4" xfId="22692" xr:uid="{B973C05B-9CC2-478B-A2C5-62E833C796DA}"/>
    <cellStyle name="Normal 7 4 3 2 3 4 5" xfId="16538" xr:uid="{C4633A96-5B7D-47DC-85FA-81F02C2A433B}"/>
    <cellStyle name="Normal 7 4 3 2 3 5" xfId="5445" xr:uid="{3A6AD47D-EAD5-4F97-A979-749B398589A4}"/>
    <cellStyle name="Normal 7 4 3 2 3 5 2" xfId="25912" xr:uid="{C5D29D23-FE1C-4BFF-89C5-69310B0DCE9C}"/>
    <cellStyle name="Normal 7 4 3 2 3 5 3" xfId="14742" xr:uid="{BD3256AC-3DE1-47C1-935A-7AF5EA9C1D44}"/>
    <cellStyle name="Normal 7 4 3 2 3 6" xfId="7195" xr:uid="{47654914-8CFE-4023-AB97-B19E9F93A688}"/>
    <cellStyle name="Normal 7 4 3 2 3 6 2" xfId="17575" xr:uid="{631FE5E1-3465-4C7A-9FCD-6AC02CF6B120}"/>
    <cellStyle name="Normal 7 4 3 2 3 7" xfId="10028" xr:uid="{9112CE37-E33E-4B59-A80E-4B8E74D3D28E}"/>
    <cellStyle name="Normal 7 4 3 2 3 7 2" xfId="20408" xr:uid="{A9ED16B8-F03F-4E24-90D7-02012BB168AC}"/>
    <cellStyle name="Normal 7 4 3 2 3 8" xfId="23822" xr:uid="{D81D44BF-8E0A-479B-B128-DD40BB514314}"/>
    <cellStyle name="Normal 7 4 3 2 3 9" xfId="12793" xr:uid="{D3B2A001-D1BB-464D-85C9-47EEBAE40815}"/>
    <cellStyle name="Normal 7 4 3 2 4" xfId="3448" xr:uid="{00000000-0005-0000-0000-000077080000}"/>
    <cellStyle name="Normal 7 4 3 2 4 2" xfId="4583" xr:uid="{BE69B502-CFA4-4673-B0CA-466D6376D99E}"/>
    <cellStyle name="Normal 7 4 3 2 4 2 2" xfId="9355" xr:uid="{B6849C53-F490-4032-AEC4-3A084CC61281}"/>
    <cellStyle name="Normal 7 4 3 2 4 2 2 2" xfId="29327" xr:uid="{49EFC940-64F5-4477-9D86-DB69A7F4CFA3}"/>
    <cellStyle name="Normal 7 4 3 2 4 2 2 3" xfId="19735" xr:uid="{32AE62BA-70DE-498C-A44C-59826C128A7C}"/>
    <cellStyle name="Normal 7 4 3 2 4 2 3" xfId="12188" xr:uid="{159A9BA1-2929-4A12-92CB-676A1CFADB15}"/>
    <cellStyle name="Normal 7 4 3 2 4 2 3 2" xfId="22568" xr:uid="{292322E4-F4B3-4726-A139-7E0F817029FB}"/>
    <cellStyle name="Normal 7 4 3 2 4 2 4" xfId="23494" xr:uid="{E04771C6-694C-4C78-9686-66A2E4A88F17}"/>
    <cellStyle name="Normal 7 4 3 2 4 2 5" xfId="16902" xr:uid="{941EFF89-C574-4C61-88AF-87557EA019BF}"/>
    <cellStyle name="Normal 7 4 3 2 4 3" xfId="6503" xr:uid="{FE9CE113-79F2-4B5C-BA67-98F3380ED68B}"/>
    <cellStyle name="Normal 7 4 3 2 4 3 2" xfId="26655" xr:uid="{D6492BDD-063D-43CD-B114-9F3447EF7DF7}"/>
    <cellStyle name="Normal 7 4 3 2 4 3 3" xfId="16074" xr:uid="{D28ACD28-03F2-41DF-91DC-E18B1FFD3BD2}"/>
    <cellStyle name="Normal 7 4 3 2 4 4" xfId="8527" xr:uid="{E3E207EE-AB51-45CE-AC81-46110AE208CC}"/>
    <cellStyle name="Normal 7 4 3 2 4 4 2" xfId="18907" xr:uid="{3022FECD-1E22-4532-8251-13E8C2CA2EF1}"/>
    <cellStyle name="Normal 7 4 3 2 4 5" xfId="11360" xr:uid="{06032698-B473-4D99-B7A2-A384DF1D6120}"/>
    <cellStyle name="Normal 7 4 3 2 4 5 2" xfId="21740" xr:uid="{2DEF58B8-F434-4326-833C-2C6D8957AC90}"/>
    <cellStyle name="Normal 7 4 3 2 4 6" xfId="23940" xr:uid="{583D7F32-4C0C-48B8-B0D6-39460D9575C2}"/>
    <cellStyle name="Normal 7 4 3 2 4 7" xfId="14034" xr:uid="{60928655-B0A7-4FF0-B832-B5642E0859B1}"/>
    <cellStyle name="Normal 7 4 3 2 5" xfId="2992" xr:uid="{00000000-0005-0000-0000-000078080000}"/>
    <cellStyle name="Normal 7 4 3 2 5 2" xfId="6142" xr:uid="{578F7411-E3DC-4F14-81AC-C358F6B04072}"/>
    <cellStyle name="Normal 7 4 3 2 5 2 2" xfId="26932" xr:uid="{FBD999AA-530E-4AA4-BD85-D9722360CD28}"/>
    <cellStyle name="Normal 7 4 3 2 5 2 3" xfId="27869" xr:uid="{B257E8BD-D4E7-4059-8C1B-A9B76FE6BFEC}"/>
    <cellStyle name="Normal 7 4 3 2 5 2 4" xfId="15620" xr:uid="{CFEBD5F4-751F-4372-A347-0DA6494FD338}"/>
    <cellStyle name="Normal 7 4 3 2 5 3" xfId="8073" xr:uid="{538275EF-640F-432E-9825-FF19D2D51182}"/>
    <cellStyle name="Normal 7 4 3 2 5 3 2" xfId="28768" xr:uid="{C681F8E4-BF3D-4C72-BD42-733E0A0057F2}"/>
    <cellStyle name="Normal 7 4 3 2 5 3 3" xfId="18453" xr:uid="{F43F2424-0270-42EC-B3BD-C36BAC8BA10C}"/>
    <cellStyle name="Normal 7 4 3 2 5 4" xfId="10906" xr:uid="{35B6B5F3-DC7D-4D12-825A-3586A22CBAF9}"/>
    <cellStyle name="Normal 7 4 3 2 5 4 2" xfId="21286" xr:uid="{5169B47F-28E6-40F9-AA14-89B747D7E99D}"/>
    <cellStyle name="Normal 7 4 3 2 5 5" xfId="24996" xr:uid="{B73C22F6-2F7D-46AC-865D-26CB506AA2E2}"/>
    <cellStyle name="Normal 7 4 3 2 5 6" xfId="13491" xr:uid="{318B7E50-E7A8-4B7B-878B-4E42339EB4EA}"/>
    <cellStyle name="Normal 7 4 3 2 6" xfId="2544" xr:uid="{00000000-0005-0000-0000-000079080000}"/>
    <cellStyle name="Normal 7 4 3 2 6 2" xfId="5816" xr:uid="{56974547-57DB-43F4-ADFE-38DD14043912}"/>
    <cellStyle name="Normal 7 4 3 2 6 2 2" xfId="26664" xr:uid="{00B38EBC-9ECA-43A2-9A83-6AA81309DC05}"/>
    <cellStyle name="Normal 7 4 3 2 6 2 3" xfId="15216" xr:uid="{32481FC7-B74B-4984-A4FF-43335934C822}"/>
    <cellStyle name="Normal 7 4 3 2 6 3" xfId="7669" xr:uid="{35F1688F-0AB5-49FC-AE97-A0D52627FA0B}"/>
    <cellStyle name="Normal 7 4 3 2 6 3 2" xfId="18049" xr:uid="{ED46ED4D-BA3A-4FBE-8BBC-5F0DD9015BE0}"/>
    <cellStyle name="Normal 7 4 3 2 6 4" xfId="10502" xr:uid="{D5929A23-9E1C-4E58-A651-98B5DB851C0A}"/>
    <cellStyle name="Normal 7 4 3 2 6 4 2" xfId="20882" xr:uid="{02F5C775-2FC8-410B-8ABB-F0311A026A2D}"/>
    <cellStyle name="Normal 7 4 3 2 6 5" xfId="23679" xr:uid="{E5C72DE6-A4B7-4B4A-9F09-5E0E03FCE46C}"/>
    <cellStyle name="Normal 7 4 3 2 6 6" xfId="12932" xr:uid="{A1D994E2-F66D-4C4C-A4DF-BC2FEA1C8FFF}"/>
    <cellStyle name="Normal 7 4 3 2 7" xfId="2238" xr:uid="{00000000-0005-0000-0000-00006D080000}"/>
    <cellStyle name="Normal 7 4 3 2 7 2" xfId="7365" xr:uid="{54C6D058-527F-4302-B06F-EF8FAFA9A236}"/>
    <cellStyle name="Normal 7 4 3 2 7 2 2" xfId="17745" xr:uid="{D19D41E0-7A7D-40B2-9C1D-59DDB17FC557}"/>
    <cellStyle name="Normal 7 4 3 2 7 3" xfId="10198" xr:uid="{A2100957-86A7-40A9-A08A-021D8F1E89DF}"/>
    <cellStyle name="Normal 7 4 3 2 7 3 2" xfId="20578" xr:uid="{A2280B11-CD6D-4527-AFE0-8A056FB63D09}"/>
    <cellStyle name="Normal 7 4 3 2 7 4" xfId="25299" xr:uid="{0603B06E-A1F5-4D58-8A1B-000246F50293}"/>
    <cellStyle name="Normal 7 4 3 2 7 5" xfId="14912" xr:uid="{40C4DFAD-8EB2-498D-A09C-408A62E4D8B9}"/>
    <cellStyle name="Normal 7 4 3 2 8" xfId="4069" xr:uid="{1788756D-2364-4287-B913-92CA22C8B232}"/>
    <cellStyle name="Normal 7 4 3 2 8 2" xfId="8849" xr:uid="{F636902B-44CD-452E-A097-BD6C9B82C6F6}"/>
    <cellStyle name="Normal 7 4 3 2 8 2 2" xfId="19229" xr:uid="{6F87E975-C485-4A61-BE1A-5F05CB89F4EE}"/>
    <cellStyle name="Normal 7 4 3 2 8 3" xfId="11682" xr:uid="{8FFFB54E-DC3D-4100-9DB7-3C91F2B513D6}"/>
    <cellStyle name="Normal 7 4 3 2 8 3 2" xfId="22062" xr:uid="{16F6A337-3841-45CC-B34C-4B770E5AADE0}"/>
    <cellStyle name="Normal 7 4 3 2 8 4" xfId="16396" xr:uid="{96617CEB-2E3E-4F5C-BCE9-EEF55DA318E9}"/>
    <cellStyle name="Normal 7 4 3 2 9" xfId="5443" xr:uid="{3E4D21E4-15FB-474A-9291-70A16EB38D4A}"/>
    <cellStyle name="Normal 7 4 3 2 9 2" xfId="14740" xr:uid="{BA42F566-5410-4CAC-812B-1D5B44999462}"/>
    <cellStyle name="Normal 7 4 3 3" xfId="1429" xr:uid="{00000000-0005-0000-0000-00006C070000}"/>
    <cellStyle name="Normal 7 4 3 3 10" xfId="10029" xr:uid="{6667FA85-31D9-4427-9837-D0170AFC350D}"/>
    <cellStyle name="Normal 7 4 3 3 10 2" xfId="20409" xr:uid="{089B2346-AECA-44F6-9A15-0847870DF850}"/>
    <cellStyle name="Normal 7 4 3 3 11" xfId="22763" xr:uid="{B86F18A5-73F3-4000-ACBC-207F0FA23A4A}"/>
    <cellStyle name="Normal 7 4 3 3 12" xfId="12634" xr:uid="{7A85351B-D760-457A-A31A-24CD8DE5DBDA}"/>
    <cellStyle name="Normal 7 4 3 3 2" xfId="2830" xr:uid="{00000000-0005-0000-0000-00007B080000}"/>
    <cellStyle name="Normal 7 4 3 3 2 2" xfId="3450" xr:uid="{00000000-0005-0000-0000-00007C080000}"/>
    <cellStyle name="Normal 7 4 3 3 2 2 2" xfId="6505" xr:uid="{48B5E98D-E20A-446E-8CE6-CB1B22942103}"/>
    <cellStyle name="Normal 7 4 3 3 2 2 2 2" xfId="26049" xr:uid="{E78C11AD-0DCB-4CFD-AC95-376CACF35712}"/>
    <cellStyle name="Normal 7 4 3 3 2 2 2 3" xfId="28498" xr:uid="{D6EB5508-2B1F-409F-BF0E-5F62BF76C654}"/>
    <cellStyle name="Normal 7 4 3 3 2 2 2 4" xfId="16076" xr:uid="{262CD2BB-F139-47AC-90B7-CAB4073CD94D}"/>
    <cellStyle name="Normal 7 4 3 3 2 2 3" xfId="8529" xr:uid="{E30491D7-3CEA-4373-B543-9CB1B7626C17}"/>
    <cellStyle name="Normal 7 4 3 3 2 2 3 2" xfId="28940" xr:uid="{1D3C20E2-F2B4-4F2C-B041-D12DDFCD41DD}"/>
    <cellStyle name="Normal 7 4 3 3 2 2 3 3" xfId="18909" xr:uid="{B6EE3C50-3755-4F44-BF67-E82A5DFA14B4}"/>
    <cellStyle name="Normal 7 4 3 3 2 2 4" xfId="11362" xr:uid="{7DC0C649-CFCA-438C-96B8-974CDE4E2BAD}"/>
    <cellStyle name="Normal 7 4 3 3 2 2 4 2" xfId="21742" xr:uid="{312F8E66-125B-4C94-9E3C-927D9C54082E}"/>
    <cellStyle name="Normal 7 4 3 3 2 2 5" xfId="24576" xr:uid="{CF31D9AE-9CF8-4A4E-A71E-355ABC001280}"/>
    <cellStyle name="Normal 7 4 3 3 2 2 6" xfId="14036" xr:uid="{96ED7D6B-5A4B-4533-A5EC-81BAC427DE5C}"/>
    <cellStyle name="Normal 7 4 3 3 2 3" xfId="4367" xr:uid="{1164E2F6-BE54-4C9A-9367-B13ECC269973}"/>
    <cellStyle name="Normal 7 4 3 3 2 3 2" xfId="9139" xr:uid="{CE24510D-F338-49D8-B45A-D82D59DDA679}"/>
    <cellStyle name="Normal 7 4 3 3 2 3 2 2" xfId="29182" xr:uid="{15A0BC14-9723-4844-997D-7F608D6D3BE4}"/>
    <cellStyle name="Normal 7 4 3 3 2 3 2 3" xfId="19519" xr:uid="{279C4189-A4D0-4F42-B42F-D442B7F2B84D}"/>
    <cellStyle name="Normal 7 4 3 3 2 3 3" xfId="11972" xr:uid="{BEC1F4D3-518A-4F33-BA3F-4CF935058B4B}"/>
    <cellStyle name="Normal 7 4 3 3 2 3 3 2" xfId="22352" xr:uid="{F89F05BD-F693-4E0A-A692-51703F75E7DD}"/>
    <cellStyle name="Normal 7 4 3 3 2 3 4" xfId="22854" xr:uid="{1326B803-3310-46CE-A6FB-42D3ED54462C}"/>
    <cellStyle name="Normal 7 4 3 3 2 3 5" xfId="16686" xr:uid="{5014DB47-F0F0-40C8-B66B-0941FA40DF3B}"/>
    <cellStyle name="Normal 7 4 3 3 2 4" xfId="6046" xr:uid="{7BB6B4AF-EA51-459C-86B6-BABFCD88A947}"/>
    <cellStyle name="Normal 7 4 3 3 2 4 2" xfId="28066" xr:uid="{17D66357-EF32-4F8C-84B6-32FE3BE82A93}"/>
    <cellStyle name="Normal 7 4 3 3 2 4 3" xfId="15500" xr:uid="{9DD7B4D8-A34D-4CAB-91BE-38C25D3B1407}"/>
    <cellStyle name="Normal 7 4 3 3 2 5" xfId="7953" xr:uid="{A98EE685-BE0A-47CF-B38D-E67C444EBDC5}"/>
    <cellStyle name="Normal 7 4 3 3 2 5 2" xfId="18333" xr:uid="{7313D125-3020-4C73-A463-409099B17A9F}"/>
    <cellStyle name="Normal 7 4 3 3 2 6" xfId="10786" xr:uid="{C0957656-6A55-4DCB-918D-D196EA4F5E7F}"/>
    <cellStyle name="Normal 7 4 3 3 2 6 2" xfId="21166" xr:uid="{2A2FB51E-E0AF-4311-AF82-31FEE760DB29}"/>
    <cellStyle name="Normal 7 4 3 3 2 7" xfId="25203" xr:uid="{F41EA67F-7807-4F32-B7E0-7363D90FCC61}"/>
    <cellStyle name="Normal 7 4 3 3 2 8" xfId="13306" xr:uid="{607FBB25-0D28-4F52-AD1B-83BEBCB24050}"/>
    <cellStyle name="Normal 7 4 3 3 3" xfId="3451" xr:uid="{00000000-0005-0000-0000-00007D080000}"/>
    <cellStyle name="Normal 7 4 3 3 3 2" xfId="4584" xr:uid="{F18E3703-1BDE-480F-BE5E-1F730306F51A}"/>
    <cellStyle name="Normal 7 4 3 3 3 2 2" xfId="9356" xr:uid="{B0677BE6-9079-4D98-A8F1-8D97277FF505}"/>
    <cellStyle name="Normal 7 4 3 3 3 2 2 2" xfId="29328" xr:uid="{24071852-15EF-40E2-9F82-D651F337EB84}"/>
    <cellStyle name="Normal 7 4 3 3 3 2 2 3" xfId="19736" xr:uid="{12701740-B917-40F3-B4F7-9F90747D2844}"/>
    <cellStyle name="Normal 7 4 3 3 3 2 3" xfId="12189" xr:uid="{BB004EC3-B997-40D7-B22F-908ADF68194E}"/>
    <cellStyle name="Normal 7 4 3 3 3 2 3 2" xfId="22569" xr:uid="{C3534578-EB7C-4F64-8B94-4616D70F02AC}"/>
    <cellStyle name="Normal 7 4 3 3 3 2 4" xfId="25453" xr:uid="{22DA6432-24DF-4E3B-B59B-B9C6A0520FC1}"/>
    <cellStyle name="Normal 7 4 3 3 3 2 5" xfId="16903" xr:uid="{FCDC8A1C-E1FD-4A4B-9C72-13153C0BB55A}"/>
    <cellStyle name="Normal 7 4 3 3 3 3" xfId="6506" xr:uid="{654F5FB6-7196-47D6-8AAF-6C493651A246}"/>
    <cellStyle name="Normal 7 4 3 3 3 3 2" xfId="27473" xr:uid="{69965E02-6437-4F03-804C-9A661E470984}"/>
    <cellStyle name="Normal 7 4 3 3 3 3 3" xfId="16077" xr:uid="{55A8CC60-1E47-4A51-A6B4-F2F325865EC8}"/>
    <cellStyle name="Normal 7 4 3 3 3 4" xfId="8530" xr:uid="{5A83B3DB-B880-4A3B-AE55-6BB6EDA7B46B}"/>
    <cellStyle name="Normal 7 4 3 3 3 4 2" xfId="18910" xr:uid="{26FDF01F-42BD-4B10-8796-FE241310EE7C}"/>
    <cellStyle name="Normal 7 4 3 3 3 5" xfId="11363" xr:uid="{06C307B1-50D8-42DF-AA97-0D940E415962}"/>
    <cellStyle name="Normal 7 4 3 3 3 5 2" xfId="21743" xr:uid="{2B6081B6-FE53-4D57-BA48-CE0983A23D21}"/>
    <cellStyle name="Normal 7 4 3 3 3 6" xfId="25237" xr:uid="{C1208326-4645-4857-A234-EB126694D89D}"/>
    <cellStyle name="Normal 7 4 3 3 3 7" xfId="14037" xr:uid="{6150ABE2-3190-4D8E-9C58-717516F2FC4D}"/>
    <cellStyle name="Normal 7 4 3 3 4" xfId="3449" xr:uid="{00000000-0005-0000-0000-00007E080000}"/>
    <cellStyle name="Normal 7 4 3 3 4 2" xfId="6504" xr:uid="{AB9CC0A2-EA6E-4ECE-8E8F-6953D22BD62A}"/>
    <cellStyle name="Normal 7 4 3 3 4 2 2" xfId="26685" xr:uid="{EF441DC9-0BA0-4DAF-859C-EAED2F3FA7E7}"/>
    <cellStyle name="Normal 7 4 3 3 4 2 3" xfId="16075" xr:uid="{CF51B8B6-35B7-465A-A95E-21074B0F731E}"/>
    <cellStyle name="Normal 7 4 3 3 4 3" xfId="8528" xr:uid="{6E3458D8-3B9B-4F11-8724-43C5E55F88DF}"/>
    <cellStyle name="Normal 7 4 3 3 4 3 2" xfId="18908" xr:uid="{AFA529B8-41D2-4DBF-A25E-50AE2612621F}"/>
    <cellStyle name="Normal 7 4 3 3 4 4" xfId="11361" xr:uid="{25DDDA3A-69A0-4D9A-BEB2-4E48E9D4813E}"/>
    <cellStyle name="Normal 7 4 3 3 4 4 2" xfId="21741" xr:uid="{561A8E3B-8179-4F40-85BC-CDBEA35B6370}"/>
    <cellStyle name="Normal 7 4 3 3 4 5" xfId="24926" xr:uid="{DF90C266-0B60-4C07-BD54-1B0EEFE5325C}"/>
    <cellStyle name="Normal 7 4 3 3 4 6" xfId="14035" xr:uid="{DFE5541A-9458-4317-A8E5-1691D21861B9}"/>
    <cellStyle name="Normal 7 4 3 3 5" xfId="2587" xr:uid="{00000000-0005-0000-0000-00007F080000}"/>
    <cellStyle name="Normal 7 4 3 3 5 2" xfId="5852" xr:uid="{111C5C2C-A182-4704-A487-D3944057A596}"/>
    <cellStyle name="Normal 7 4 3 3 5 2 2" xfId="26177" xr:uid="{1F5AABDE-1389-477C-80D6-A213032F088B}"/>
    <cellStyle name="Normal 7 4 3 3 5 2 3" xfId="15259" xr:uid="{7EA4A352-F373-45DD-B537-590F3A11C396}"/>
    <cellStyle name="Normal 7 4 3 3 5 3" xfId="7712" xr:uid="{7EAFA413-63AD-4A34-B4A4-F513D1AD5670}"/>
    <cellStyle name="Normal 7 4 3 3 5 3 2" xfId="18092" xr:uid="{8BB37E77-570C-4567-8D06-F87243B472B1}"/>
    <cellStyle name="Normal 7 4 3 3 5 4" xfId="10545" xr:uid="{E1549959-8817-4633-8289-6E00F9783B2C}"/>
    <cellStyle name="Normal 7 4 3 3 5 4 2" xfId="20925" xr:uid="{2E6ED116-9846-431C-815B-D5DC8B253A02}"/>
    <cellStyle name="Normal 7 4 3 3 5 5" xfId="25047" xr:uid="{8511F9FB-FE04-4F54-B76D-0F6555F47898}"/>
    <cellStyle name="Normal 7 4 3 3 5 6" xfId="12975" xr:uid="{43FEF3D2-CBF4-4FBD-9A90-92776017DD28}"/>
    <cellStyle name="Normal 7 4 3 3 6" xfId="2400" xr:uid="{00000000-0005-0000-0000-00007A080000}"/>
    <cellStyle name="Normal 7 4 3 3 6 2" xfId="7527" xr:uid="{3FF4B652-F802-4890-923C-4AC57CFC6BA0}"/>
    <cellStyle name="Normal 7 4 3 3 6 2 2" xfId="17907" xr:uid="{E68CA27F-967A-487A-B572-281C900CF99F}"/>
    <cellStyle name="Normal 7 4 3 3 6 3" xfId="10360" xr:uid="{193E1795-909A-4BF7-8262-DD4654DFBF86}"/>
    <cellStyle name="Normal 7 4 3 3 6 3 2" xfId="20740" xr:uid="{7AAEED86-CD26-4E1B-BB33-3ADBE7B5BB89}"/>
    <cellStyle name="Normal 7 4 3 3 6 4" xfId="23248" xr:uid="{429D2802-A5D3-42F3-9D3E-41E494361E46}"/>
    <cellStyle name="Normal 7 4 3 3 6 5" xfId="15074" xr:uid="{BD8597E0-3AE8-49CB-9D76-9F4A689838B5}"/>
    <cellStyle name="Normal 7 4 3 3 7" xfId="4100" xr:uid="{F0B7520E-C9CD-4676-9705-62383BEED1A9}"/>
    <cellStyle name="Normal 7 4 3 3 7 2" xfId="8874" xr:uid="{10C788E9-E200-4D9A-AE89-79B41165D7DD}"/>
    <cellStyle name="Normal 7 4 3 3 7 2 2" xfId="19254" xr:uid="{EA5A4DC9-E0B7-41F7-9A93-A760A1F9960C}"/>
    <cellStyle name="Normal 7 4 3 3 7 3" xfId="11707" xr:uid="{5BD47590-79D5-442D-8776-37C03AA1DA7B}"/>
    <cellStyle name="Normal 7 4 3 3 7 3 2" xfId="22087" xr:uid="{3F53DE9D-52C7-4518-8D70-DA4FED8E9BF3}"/>
    <cellStyle name="Normal 7 4 3 3 7 4" xfId="16421" xr:uid="{02B56F57-C9AC-494F-8A20-DEC5A811C11D}"/>
    <cellStyle name="Normal 7 4 3 3 8" xfId="5446" xr:uid="{DB9B4F3E-2691-495E-8284-1ECC209D77C9}"/>
    <cellStyle name="Normal 7 4 3 3 8 2" xfId="14743" xr:uid="{004188FD-65A4-406B-B9B7-8FEFB49F8489}"/>
    <cellStyle name="Normal 7 4 3 3 9" xfId="7196" xr:uid="{1D9BF1DF-B944-4ABA-BE4A-CA1C939720ED}"/>
    <cellStyle name="Normal 7 4 3 3 9 2" xfId="17576" xr:uid="{7034C2D9-C843-4505-A313-432FB976C8D2}"/>
    <cellStyle name="Normal 7 4 3 4" xfId="1430" xr:uid="{00000000-0005-0000-0000-00006D070000}"/>
    <cellStyle name="Normal 7 4 3 4 2" xfId="3452" xr:uid="{00000000-0005-0000-0000-000081080000}"/>
    <cellStyle name="Normal 7 4 3 4 2 2" xfId="6507" xr:uid="{5CBF7F30-3323-4EAB-A7E0-3F88CF0BC913}"/>
    <cellStyle name="Normal 7 4 3 4 2 2 2" xfId="23517" xr:uid="{5901EB7B-0C5A-47E2-9E44-D71F908B0092}"/>
    <cellStyle name="Normal 7 4 3 4 2 2 3" xfId="25878" xr:uid="{B2BBB98A-4899-4C7E-B326-4C91DB326458}"/>
    <cellStyle name="Normal 7 4 3 4 2 2 4" xfId="16078" xr:uid="{7055F32A-BC18-4F42-A7A0-3D55BB69C3F4}"/>
    <cellStyle name="Normal 7 4 3 4 2 3" xfId="8531" xr:uid="{11430790-3FEE-49B1-8B5A-0D306385F222}"/>
    <cellStyle name="Normal 7 4 3 4 2 3 2" xfId="28941" xr:uid="{7163F059-7EB7-4F8B-BA34-ECD7FE44467B}"/>
    <cellStyle name="Normal 7 4 3 4 2 3 3" xfId="18911" xr:uid="{C9F4ED25-46E9-4B0D-BE71-DCFFD89F00A2}"/>
    <cellStyle name="Normal 7 4 3 4 2 4" xfId="11364" xr:uid="{22A9B4A9-E21A-4750-A368-B09B5A08F92A}"/>
    <cellStyle name="Normal 7 4 3 4 2 4 2" xfId="21744" xr:uid="{8AA30EE1-CC49-4A13-B4F6-AF9FBD41C4FD}"/>
    <cellStyle name="Normal 7 4 3 4 2 5" xfId="23351" xr:uid="{F9DBE65A-8BAE-46A8-93B5-A94EE58F61D8}"/>
    <cellStyle name="Normal 7 4 3 4 2 6" xfId="14038" xr:uid="{FCB69EA9-4645-4C69-910A-24F5C7EF16C8}"/>
    <cellStyle name="Normal 7 4 3 4 3" xfId="2827" xr:uid="{00000000-0005-0000-0000-000082080000}"/>
    <cellStyle name="Normal 7 4 3 4 3 2" xfId="6043" xr:uid="{D4436D1D-1802-4B4C-A77E-8756FEE4AB49}"/>
    <cellStyle name="Normal 7 4 3 4 3 2 2" xfId="26009" xr:uid="{65CC4502-9897-4C0E-9116-B511B4EB6C1D}"/>
    <cellStyle name="Normal 7 4 3 4 3 2 3" xfId="15497" xr:uid="{870FBBFF-365B-4C7C-83AC-AB62265F91CB}"/>
    <cellStyle name="Normal 7 4 3 4 3 3" xfId="7950" xr:uid="{F289DF43-462C-4EF2-A46E-67BDAB1512D1}"/>
    <cellStyle name="Normal 7 4 3 4 3 3 2" xfId="18330" xr:uid="{36038B05-0B63-4624-BCE8-A4FEBD5C722B}"/>
    <cellStyle name="Normal 7 4 3 4 3 4" xfId="10783" xr:uid="{6781698A-5BCE-41C9-BBCA-4301FDC8D239}"/>
    <cellStyle name="Normal 7 4 3 4 3 4 2" xfId="21163" xr:uid="{F7B0FE75-3DE0-4F6B-B8B2-1A43B84AC2DE}"/>
    <cellStyle name="Normal 7 4 3 4 3 5" xfId="24871" xr:uid="{52399C13-1388-495D-8E38-FC6CAC5DC2DF}"/>
    <cellStyle name="Normal 7 4 3 4 3 6" xfId="13303" xr:uid="{C10AA231-F24F-4722-9717-CB84CBE0EB2D}"/>
    <cellStyle name="Normal 7 4 3 4 4" xfId="4218" xr:uid="{F78D4B62-EDF2-4AB7-9DEE-497CD2C415AD}"/>
    <cellStyle name="Normal 7 4 3 4 4 2" xfId="8990" xr:uid="{F71EDB45-9810-4D87-8762-F549CCD7BB02}"/>
    <cellStyle name="Normal 7 4 3 4 4 2 2" xfId="29069" xr:uid="{524B28EC-43F0-4019-9D4D-DBF6E9BC9755}"/>
    <cellStyle name="Normal 7 4 3 4 4 2 3" xfId="19370" xr:uid="{56EC96C9-509D-400C-919D-212DC4D85B5F}"/>
    <cellStyle name="Normal 7 4 3 4 4 3" xfId="11823" xr:uid="{A6B36A25-F2E9-4829-80BF-949050D817B5}"/>
    <cellStyle name="Normal 7 4 3 4 4 3 2" xfId="22203" xr:uid="{D93F6B13-0F03-4A69-80D1-F00874B103F5}"/>
    <cellStyle name="Normal 7 4 3 4 4 4" xfId="24950" xr:uid="{98B0EA07-A356-42CD-A364-0F6F4D084560}"/>
    <cellStyle name="Normal 7 4 3 4 4 5" xfId="16537" xr:uid="{C99310B4-52FC-42F8-998B-F83A68E8C447}"/>
    <cellStyle name="Normal 7 4 3 4 5" xfId="5447" xr:uid="{FFA53823-102B-449A-B135-DAA9CE52C2E1}"/>
    <cellStyle name="Normal 7 4 3 4 5 2" xfId="25871" xr:uid="{8547CB7E-A1FF-4B13-951F-A22FF4AE4097}"/>
    <cellStyle name="Normal 7 4 3 4 5 3" xfId="14744" xr:uid="{08FF8EB2-D4DD-4BE1-968D-3CF95B1085D0}"/>
    <cellStyle name="Normal 7 4 3 4 6" xfId="7197" xr:uid="{BAF5CBFF-6980-43EA-959E-43221B798C71}"/>
    <cellStyle name="Normal 7 4 3 4 6 2" xfId="17577" xr:uid="{E0417E85-D902-45ED-850B-BDDDC1EAB10C}"/>
    <cellStyle name="Normal 7 4 3 4 7" xfId="10030" xr:uid="{20E05630-56E6-49F8-B05E-B39E08C74933}"/>
    <cellStyle name="Normal 7 4 3 4 7 2" xfId="20410" xr:uid="{D606B5E7-D6DF-49FB-B867-04950CA47F6F}"/>
    <cellStyle name="Normal 7 4 3 4 8" xfId="22697" xr:uid="{E663FDFE-3056-4B0A-A699-530B605D2EAB}"/>
    <cellStyle name="Normal 7 4 3 4 9" xfId="12792" xr:uid="{EFC20897-F697-4AC5-A1D5-242406207B9D}"/>
    <cellStyle name="Normal 7 4 3 5" xfId="1431" xr:uid="{00000000-0005-0000-0000-00006E070000}"/>
    <cellStyle name="Normal 7 4 3 5 2" xfId="4585" xr:uid="{32AAEC66-C84F-4F4B-9085-09C0EB6273DA}"/>
    <cellStyle name="Normal 7 4 3 5 2 2" xfId="9357" xr:uid="{90B25159-4300-4BCE-8DE3-24844D9CEED2}"/>
    <cellStyle name="Normal 7 4 3 5 2 2 2" xfId="29329" xr:uid="{03391A60-D465-4962-94B1-865E32136359}"/>
    <cellStyle name="Normal 7 4 3 5 2 2 3" xfId="19737" xr:uid="{7B7679F3-5742-44C6-B9DA-6773280A4856}"/>
    <cellStyle name="Normal 7 4 3 5 2 3" xfId="12190" xr:uid="{32F85BC9-45B3-4D52-9F8A-C4B8F058362B}"/>
    <cellStyle name="Normal 7 4 3 5 2 3 2" xfId="22570" xr:uid="{58028893-E889-4500-9A5A-5192B2981EAA}"/>
    <cellStyle name="Normal 7 4 3 5 2 4" xfId="23987" xr:uid="{662E79A0-DCE2-4051-9540-1F063C7A2FF5}"/>
    <cellStyle name="Normal 7 4 3 5 2 5" xfId="16904" xr:uid="{36964F92-B719-4357-928D-C0A9D95E955E}"/>
    <cellStyle name="Normal 7 4 3 5 3" xfId="5448" xr:uid="{55395201-A444-4DAF-8240-6F1A99D8FF91}"/>
    <cellStyle name="Normal 7 4 3 5 3 2" xfId="26342" xr:uid="{96547A6C-7F4D-47A4-936A-437334C9FF4F}"/>
    <cellStyle name="Normal 7 4 3 5 3 3" xfId="14745" xr:uid="{B01B003D-09F0-41A7-9E25-076F0A13C040}"/>
    <cellStyle name="Normal 7 4 3 5 4" xfId="7198" xr:uid="{06444F2C-0374-48A8-8176-B66859AA11CC}"/>
    <cellStyle name="Normal 7 4 3 5 4 2" xfId="17578" xr:uid="{8B888782-6FEA-407C-9DFB-589676603ED3}"/>
    <cellStyle name="Normal 7 4 3 5 5" xfId="10031" xr:uid="{29AAE153-BD0B-4399-9C73-A798C68315C9}"/>
    <cellStyle name="Normal 7 4 3 5 5 2" xfId="20411" xr:uid="{81DDCE17-9BA0-4C95-AE8E-4B670AEA1C3D}"/>
    <cellStyle name="Normal 7 4 3 5 6" xfId="23857" xr:uid="{DA4BEBB2-AFC0-4336-ADD6-7BD0DB116E1A}"/>
    <cellStyle name="Normal 7 4 3 5 7" xfId="14039" xr:uid="{78E0465A-D360-474F-81AB-8916C3666EF8}"/>
    <cellStyle name="Normal 7 4 3 6" xfId="2991" xr:uid="{00000000-0005-0000-0000-000084080000}"/>
    <cellStyle name="Normal 7 4 3 6 2" xfId="6141" xr:uid="{DECB5462-13A0-4971-93E2-67D64097B287}"/>
    <cellStyle name="Normal 7 4 3 6 2 2" xfId="24785" xr:uid="{4763614B-9A15-465F-B4E0-4D5682EEC570}"/>
    <cellStyle name="Normal 7 4 3 6 2 3" xfId="26640" xr:uid="{38E6F481-054E-4951-A4C8-038582470DEC}"/>
    <cellStyle name="Normal 7 4 3 6 2 4" xfId="15619" xr:uid="{CF275B3F-9D0A-467E-8F53-450B4BBB2501}"/>
    <cellStyle name="Normal 7 4 3 6 3" xfId="8072" xr:uid="{684E6C9B-8F1F-4C96-B900-9475A48A6A90}"/>
    <cellStyle name="Normal 7 4 3 6 3 2" xfId="28767" xr:uid="{101FAE63-21CF-4237-B40A-3C0788565985}"/>
    <cellStyle name="Normal 7 4 3 6 3 3" xfId="18452" xr:uid="{4E427ABA-F9E9-499C-9D02-F1D537CD0FCA}"/>
    <cellStyle name="Normal 7 4 3 6 4" xfId="10905" xr:uid="{A10836A0-4C54-4C33-9779-473B3614B4F3}"/>
    <cellStyle name="Normal 7 4 3 6 4 2" xfId="21285" xr:uid="{DA2223B3-1516-44A5-BF6E-D468F9EA8F0A}"/>
    <cellStyle name="Normal 7 4 3 6 5" xfId="24500" xr:uid="{2D2D3BAB-4EE1-40A9-9DAE-9BBDB025D104}"/>
    <cellStyle name="Normal 7 4 3 6 6" xfId="13490" xr:uid="{D8C51755-15E4-4D5D-B33E-C5777ED4CD4D}"/>
    <cellStyle name="Normal 7 4 3 7" xfId="2484" xr:uid="{00000000-0005-0000-0000-000085080000}"/>
    <cellStyle name="Normal 7 4 3 7 2" xfId="5770" xr:uid="{7EC0E344-7771-4C9E-8813-722F72405483}"/>
    <cellStyle name="Normal 7 4 3 7 2 2" xfId="27030" xr:uid="{C4A76B5A-3250-41B6-83CD-0ADFD2DE1444}"/>
    <cellStyle name="Normal 7 4 3 7 2 3" xfId="15156" xr:uid="{607EB0E2-E535-4617-8722-6D0ADED78D08}"/>
    <cellStyle name="Normal 7 4 3 7 3" xfId="7609" xr:uid="{33C3883B-9E2C-4F93-BF03-9232B138A1EE}"/>
    <cellStyle name="Normal 7 4 3 7 3 2" xfId="17989" xr:uid="{67879044-935B-4B97-A03A-E634BCF98FB2}"/>
    <cellStyle name="Normal 7 4 3 7 4" xfId="10442" xr:uid="{C8B9B9BB-45C1-46CC-A234-96C734088617}"/>
    <cellStyle name="Normal 7 4 3 7 4 2" xfId="20822" xr:uid="{1DE6E8F3-B876-42BD-BA32-1791CD97C485}"/>
    <cellStyle name="Normal 7 4 3 7 5" xfId="23067" xr:uid="{0271FA07-948E-446C-9858-16D19FE45933}"/>
    <cellStyle name="Normal 7 4 3 7 6" xfId="12872" xr:uid="{231A3B36-517F-475A-9A76-713D87C84C49}"/>
    <cellStyle name="Normal 7 4 3 8" xfId="2178" xr:uid="{00000000-0005-0000-0000-00006C080000}"/>
    <cellStyle name="Normal 7 4 3 8 2" xfId="7305" xr:uid="{61404530-84D2-4FCC-B79A-40F6D1459624}"/>
    <cellStyle name="Normal 7 4 3 8 2 2" xfId="17685" xr:uid="{0B164E7B-ABA5-4238-BF26-6C01C2A9E63F}"/>
    <cellStyle name="Normal 7 4 3 8 3" xfId="10138" xr:uid="{9D3117D7-E98C-47FF-B117-08F9C3256A30}"/>
    <cellStyle name="Normal 7 4 3 8 3 2" xfId="20518" xr:uid="{90C46BEB-9A72-495F-AF5C-3C849CDBEAB0}"/>
    <cellStyle name="Normal 7 4 3 8 4" xfId="22817" xr:uid="{8043779F-2F38-4DEF-B53C-1493A615375A}"/>
    <cellStyle name="Normal 7 4 3 8 5" xfId="14852" xr:uid="{92C41245-DB38-4685-9AA4-D23501AAEF39}"/>
    <cellStyle name="Normal 7 4 3 9" xfId="4068" xr:uid="{9B83B12B-F037-4973-AB0C-83E137F3CCA4}"/>
    <cellStyle name="Normal 7 4 3 9 2" xfId="8848" xr:uid="{F26D4E52-7049-4504-862C-EDEE61895F5C}"/>
    <cellStyle name="Normal 7 4 3 9 2 2" xfId="19228" xr:uid="{BF60D9B6-3B18-46FC-AF3E-456E390ED4FD}"/>
    <cellStyle name="Normal 7 4 3 9 3" xfId="11681" xr:uid="{5AE3403A-02C3-4D2D-8309-643F1A197D08}"/>
    <cellStyle name="Normal 7 4 3 9 3 2" xfId="22061" xr:uid="{0C78B99F-AD36-4BE1-92A4-14881384F045}"/>
    <cellStyle name="Normal 7 4 3 9 4" xfId="16395" xr:uid="{92F4B5A9-F8D7-426A-A253-1347198AF915}"/>
    <cellStyle name="Normal 7 4 4" xfId="1432" xr:uid="{00000000-0005-0000-0000-00006F070000}"/>
    <cellStyle name="Normal 7 4 4 10" xfId="5449" xr:uid="{E3B89E48-5BD7-4CAB-A493-53FC19BCD894}"/>
    <cellStyle name="Normal 7 4 4 10 2" xfId="14746" xr:uid="{F69FED75-DFAE-48F9-AEF7-F43173D57B3F}"/>
    <cellStyle name="Normal 7 4 4 11" xfId="7199" xr:uid="{450BA93B-30BB-4489-A0C0-4616AAFE258B}"/>
    <cellStyle name="Normal 7 4 4 11 2" xfId="17579" xr:uid="{38E264F0-7759-4EEB-A8BE-79CFD9A7C20A}"/>
    <cellStyle name="Normal 7 4 4 12" xfId="10032" xr:uid="{AFDCE651-09CB-423B-A6E6-CBD55F2B2AFA}"/>
    <cellStyle name="Normal 7 4 4 12 2" xfId="20412" xr:uid="{1DE52EE3-07B5-4308-A5FC-33897D9F665A}"/>
    <cellStyle name="Normal 7 4 4 13" xfId="25345" xr:uid="{ECE91AA8-E135-4F43-A425-BFD3BD91DA6D}"/>
    <cellStyle name="Normal 7 4 4 14" xfId="12417" xr:uid="{91BFECF0-198C-452A-90F5-3BC8E451D944}"/>
    <cellStyle name="Normal 7 4 4 2" xfId="1433" xr:uid="{00000000-0005-0000-0000-000070070000}"/>
    <cellStyle name="Normal 7 4 4 2 10" xfId="7200" xr:uid="{1780B4E2-A429-4928-8711-A8E9D8D7B098}"/>
    <cellStyle name="Normal 7 4 4 2 10 2" xfId="17580" xr:uid="{971BB55E-6229-4B92-8ACF-623834102A83}"/>
    <cellStyle name="Normal 7 4 4 2 11" xfId="10033" xr:uid="{C035D557-3EFF-45F3-BC8F-FDEA512F952C}"/>
    <cellStyle name="Normal 7 4 4 2 11 2" xfId="20413" xr:uid="{C4E67250-1EE6-4C48-A021-E2DE29480886}"/>
    <cellStyle name="Normal 7 4 4 2 12" xfId="23472" xr:uid="{99C65200-6E1C-4865-920A-1AD02BF528B9}"/>
    <cellStyle name="Normal 7 4 4 2 13" xfId="12477" xr:uid="{1787C933-1F9A-474B-94C4-ACF8D47EE646}"/>
    <cellStyle name="Normal 7 4 4 2 2" xfId="1434" xr:uid="{00000000-0005-0000-0000-000071070000}"/>
    <cellStyle name="Normal 7 4 4 2 2 10" xfId="13042" xr:uid="{85D260CD-ECE6-4BDB-B90F-7767C72C53D5}"/>
    <cellStyle name="Normal 7 4 4 2 2 2" xfId="2833" xr:uid="{00000000-0005-0000-0000-000089080000}"/>
    <cellStyle name="Normal 7 4 4 2 2 2 2" xfId="3455" xr:uid="{00000000-0005-0000-0000-00008A080000}"/>
    <cellStyle name="Normal 7 4 4 2 2 2 2 2" xfId="6510" xr:uid="{B0689EE3-D10E-460E-9499-3C1AFF201603}"/>
    <cellStyle name="Normal 7 4 4 2 2 2 2 2 2" xfId="27706" xr:uid="{F87B1CF3-4D27-433F-AEB6-4849FE48B7BE}"/>
    <cellStyle name="Normal 7 4 4 2 2 2 2 2 3" xfId="16081" xr:uid="{09436EDD-7B29-41AF-B1F1-BCEC022D3963}"/>
    <cellStyle name="Normal 7 4 4 2 2 2 2 3" xfId="8534" xr:uid="{8D76F6F3-08D3-4D55-883F-27E1666CE904}"/>
    <cellStyle name="Normal 7 4 4 2 2 2 2 3 2" xfId="18914" xr:uid="{BC115AB2-6628-4205-B78C-F266D4F8CD53}"/>
    <cellStyle name="Normal 7 4 4 2 2 2 2 4" xfId="11367" xr:uid="{A8742545-96B9-4C68-BB6A-E1AEAD17E7C4}"/>
    <cellStyle name="Normal 7 4 4 2 2 2 2 4 2" xfId="21747" xr:uid="{98077CBB-A4A3-4B92-8568-D1EC04E51BCA}"/>
    <cellStyle name="Normal 7 4 4 2 2 2 2 5" xfId="25333" xr:uid="{D866E4A2-C79F-444C-A4E1-DAB3A77704E1}"/>
    <cellStyle name="Normal 7 4 4 2 2 2 2 6" xfId="14042" xr:uid="{1FA1CED8-CA7B-4386-9666-50BF16F6D7AE}"/>
    <cellStyle name="Normal 7 4 4 2 2 2 3" xfId="4369" xr:uid="{0DAD4E56-0B56-42BE-BBA3-FC5733DFFF43}"/>
    <cellStyle name="Normal 7 4 4 2 2 2 3 2" xfId="9141" xr:uid="{105A3B7F-F95A-4D38-AA5A-0218E258D147}"/>
    <cellStyle name="Normal 7 4 4 2 2 2 3 2 2" xfId="29184" xr:uid="{9E197F34-F4F8-449E-BC15-E5F56BE7EE69}"/>
    <cellStyle name="Normal 7 4 4 2 2 2 3 2 3" xfId="19521" xr:uid="{0E93FDFD-73C9-46BA-9CB3-0CF54B0594EB}"/>
    <cellStyle name="Normal 7 4 4 2 2 2 3 3" xfId="11974" xr:uid="{4DAAE4C4-1896-44CD-A007-6C93B672DEB7}"/>
    <cellStyle name="Normal 7 4 4 2 2 2 3 3 2" xfId="22354" xr:uid="{1931F75A-796A-4B3B-89E8-933BD93EAF88}"/>
    <cellStyle name="Normal 7 4 4 2 2 2 3 4" xfId="25557" xr:uid="{072D2D10-7B7D-4B65-BC32-6BFD4E46F379}"/>
    <cellStyle name="Normal 7 4 4 2 2 2 3 5" xfId="16688" xr:uid="{EA5C8DFA-B06A-41F5-9FB1-BEE951D0CF65}"/>
    <cellStyle name="Normal 7 4 4 2 2 2 4" xfId="6049" xr:uid="{9ED16AA7-F360-4202-AB4C-D8C141A8E0C9}"/>
    <cellStyle name="Normal 7 4 4 2 2 2 4 2" xfId="28433" xr:uid="{08334893-4728-4854-B02F-B20CA7ACE106}"/>
    <cellStyle name="Normal 7 4 4 2 2 2 4 3" xfId="15503" xr:uid="{E45DE93C-3E44-4B63-8658-F9BF77A3F236}"/>
    <cellStyle name="Normal 7 4 4 2 2 2 5" xfId="7956" xr:uid="{B44D6036-ED79-4F4A-B1EB-626F643EB465}"/>
    <cellStyle name="Normal 7 4 4 2 2 2 5 2" xfId="18336" xr:uid="{B9EB0688-D67C-43ED-8CF5-A010D5608565}"/>
    <cellStyle name="Normal 7 4 4 2 2 2 6" xfId="10789" xr:uid="{2C09063D-25A9-413E-8F72-31835EC2AABA}"/>
    <cellStyle name="Normal 7 4 4 2 2 2 6 2" xfId="21169" xr:uid="{FDDA696B-39FC-44CD-BEFC-D8925BB1D484}"/>
    <cellStyle name="Normal 7 4 4 2 2 2 7" xfId="23131" xr:uid="{EE77D4BC-B01A-4857-8FD9-A3277F61286D}"/>
    <cellStyle name="Normal 7 4 4 2 2 2 8" xfId="13309" xr:uid="{D7EA7EE7-B82D-4043-8A0B-B0E6CF6892C8}"/>
    <cellStyle name="Normal 7 4 4 2 2 3" xfId="3456" xr:uid="{00000000-0005-0000-0000-00008B080000}"/>
    <cellStyle name="Normal 7 4 4 2 2 3 2" xfId="4586" xr:uid="{0A2EBD96-5343-4C53-A307-37B25ADC726E}"/>
    <cellStyle name="Normal 7 4 4 2 2 3 2 2" xfId="9358" xr:uid="{B7D332E5-2E09-4014-96B1-2C5C2738B2E4}"/>
    <cellStyle name="Normal 7 4 4 2 2 3 2 2 2" xfId="19738" xr:uid="{FFBD64CA-DA1C-4BB5-9282-DF6B817BD172}"/>
    <cellStyle name="Normal 7 4 4 2 2 3 2 3" xfId="12191" xr:uid="{2B77A7CA-EE70-44B3-8F8B-94F9305BBC2A}"/>
    <cellStyle name="Normal 7 4 4 2 2 3 2 3 2" xfId="22571" xr:uid="{18C8B68B-75B3-48CA-82A5-BD04641DB0F0}"/>
    <cellStyle name="Normal 7 4 4 2 2 3 2 4" xfId="28439" xr:uid="{371F78E5-887F-4666-B682-8E8898BBF52B}"/>
    <cellStyle name="Normal 7 4 4 2 2 3 2 5" xfId="16905" xr:uid="{B51432E6-24D0-4EB4-8058-909E6B13D686}"/>
    <cellStyle name="Normal 7 4 4 2 2 3 3" xfId="6511" xr:uid="{EBFEE145-7C44-4FEA-A424-560480DD22B9}"/>
    <cellStyle name="Normal 7 4 4 2 2 3 3 2" xfId="16082" xr:uid="{AC61386E-B397-4853-83DC-5AF087868306}"/>
    <cellStyle name="Normal 7 4 4 2 2 3 4" xfId="8535" xr:uid="{FDE0BA1F-9267-4564-94C9-C081213DD651}"/>
    <cellStyle name="Normal 7 4 4 2 2 3 4 2" xfId="18915" xr:uid="{1BE319B7-4E1A-4DCB-9664-0E818A5C84CD}"/>
    <cellStyle name="Normal 7 4 4 2 2 3 5" xfId="11368" xr:uid="{D0543F52-B8AC-4B37-819C-9DD0F9F23915}"/>
    <cellStyle name="Normal 7 4 4 2 2 3 5 2" xfId="21748" xr:uid="{C2548F04-A02E-4CD9-AAD1-D362474D311D}"/>
    <cellStyle name="Normal 7 4 4 2 2 3 6" xfId="23053" xr:uid="{001E25AE-D7A2-415C-A238-CF147CEF1ED8}"/>
    <cellStyle name="Normal 7 4 4 2 2 3 7" xfId="14043" xr:uid="{9A645B1E-FA20-4A76-94D7-27A4F1B0F564}"/>
    <cellStyle name="Normal 7 4 4 2 2 4" xfId="3454" xr:uid="{00000000-0005-0000-0000-00008C080000}"/>
    <cellStyle name="Normal 7 4 4 2 2 4 2" xfId="6509" xr:uid="{DB8979AA-4BDB-435B-A2C3-7F281B79A5DB}"/>
    <cellStyle name="Normal 7 4 4 2 2 4 2 2" xfId="27624" xr:uid="{1364445D-4378-4F8B-8E18-5CA8A1B837D2}"/>
    <cellStyle name="Normal 7 4 4 2 2 4 2 3" xfId="16080" xr:uid="{AE9BD2D5-10BC-4B9B-B911-5F91E53CB1D2}"/>
    <cellStyle name="Normal 7 4 4 2 2 4 3" xfId="8533" xr:uid="{AB089DE0-4D9C-4850-ABE7-B6F9056C3B5A}"/>
    <cellStyle name="Normal 7 4 4 2 2 4 3 2" xfId="18913" xr:uid="{088AB71F-1714-47EF-B619-63A0C5103E0F}"/>
    <cellStyle name="Normal 7 4 4 2 2 4 4" xfId="11366" xr:uid="{E6788041-E3DF-4264-B2C2-F3EB8F695F17}"/>
    <cellStyle name="Normal 7 4 4 2 2 4 4 2" xfId="21746" xr:uid="{F513B7B1-0713-491D-922C-7C02520EB424}"/>
    <cellStyle name="Normal 7 4 4 2 2 4 5" xfId="24472" xr:uid="{BD33F25E-4D01-43E2-A79E-DACF017A302B}"/>
    <cellStyle name="Normal 7 4 4 2 2 4 6" xfId="14041" xr:uid="{AA518B72-551D-49FF-97B6-5F5E268E2048}"/>
    <cellStyle name="Normal 7 4 4 2 2 5" xfId="4243" xr:uid="{6424EC82-10A1-42F5-9FFA-D6F9DA223917}"/>
    <cellStyle name="Normal 7 4 4 2 2 5 2" xfId="9015" xr:uid="{C0A51B5F-A418-46AF-81D2-8B163386F866}"/>
    <cellStyle name="Normal 7 4 4 2 2 5 2 2" xfId="29086" xr:uid="{7EBFC413-0B91-49A7-BDAD-66B27BE1A561}"/>
    <cellStyle name="Normal 7 4 4 2 2 5 2 3" xfId="19395" xr:uid="{13EEF0C0-7C9E-4888-9368-D49232433AAC}"/>
    <cellStyle name="Normal 7 4 4 2 2 5 3" xfId="11848" xr:uid="{CC1BFE65-A6EB-4675-B539-0C46A4A8B8A0}"/>
    <cellStyle name="Normal 7 4 4 2 2 5 3 2" xfId="22228" xr:uid="{2C82E1B6-16C8-4636-AE8B-2C290E7D2D6E}"/>
    <cellStyle name="Normal 7 4 4 2 2 5 4" xfId="23100" xr:uid="{B184A7CB-64E8-4552-9480-71A0B3794C87}"/>
    <cellStyle name="Normal 7 4 4 2 2 5 5" xfId="16562" xr:uid="{35234B4C-12F7-43EA-BCE1-C58380744C48}"/>
    <cellStyle name="Normal 7 4 4 2 2 6" xfId="5451" xr:uid="{C937A26F-B1D4-4453-9186-D297675A8C84}"/>
    <cellStyle name="Normal 7 4 4 2 2 6 2" xfId="26123" xr:uid="{C4976971-ADAE-423B-AE09-1C6B9BD6BE9E}"/>
    <cellStyle name="Normal 7 4 4 2 2 6 3" xfId="14748" xr:uid="{2AFE0F13-E501-4D26-96E0-F1BDEF3312A4}"/>
    <cellStyle name="Normal 7 4 4 2 2 7" xfId="7201" xr:uid="{C07BAA99-A4AD-40A8-8A24-D840DC98A042}"/>
    <cellStyle name="Normal 7 4 4 2 2 7 2" xfId="17581" xr:uid="{87D137C4-F41A-4C53-BD2A-2A75BD6A7E74}"/>
    <cellStyle name="Normal 7 4 4 2 2 8" xfId="10034" xr:uid="{2E0ADCB0-F339-4F9E-8A5D-752AB01A92F3}"/>
    <cellStyle name="Normal 7 4 4 2 2 8 2" xfId="20414" xr:uid="{6B75B93F-10E8-49C0-950C-F9A78D9836EF}"/>
    <cellStyle name="Normal 7 4 4 2 2 9" xfId="24459" xr:uid="{73C2BF4B-6624-44F6-8D87-B3A3255B3196}"/>
    <cellStyle name="Normal 7 4 4 2 3" xfId="2832" xr:uid="{00000000-0005-0000-0000-00008D080000}"/>
    <cellStyle name="Normal 7 4 4 2 3 2" xfId="3457" xr:uid="{00000000-0005-0000-0000-00008E080000}"/>
    <cellStyle name="Normal 7 4 4 2 3 2 2" xfId="6512" xr:uid="{34236F50-C037-4F8D-B6B2-6F0363CB5844}"/>
    <cellStyle name="Normal 7 4 4 2 3 2 2 2" xfId="28485" xr:uid="{339F1BE5-9433-44FE-A763-3AF771840D39}"/>
    <cellStyle name="Normal 7 4 4 2 3 2 2 3" xfId="16083" xr:uid="{61EB5AE0-87F8-4BF5-B28C-B790D2F2AC84}"/>
    <cellStyle name="Normal 7 4 4 2 3 2 3" xfId="8536" xr:uid="{650E8CFB-2725-44A8-89A1-D7BA0FE2923E}"/>
    <cellStyle name="Normal 7 4 4 2 3 2 3 2" xfId="18916" xr:uid="{91C5B97E-2457-4587-9FA5-4B5E372B5DCA}"/>
    <cellStyle name="Normal 7 4 4 2 3 2 4" xfId="11369" xr:uid="{DA7DFC6C-B0AC-4C3E-A861-98A860641B96}"/>
    <cellStyle name="Normal 7 4 4 2 3 2 4 2" xfId="21749" xr:uid="{C6B46EAB-3A80-43F7-B514-D3D782DCE271}"/>
    <cellStyle name="Normal 7 4 4 2 3 2 5" xfId="24498" xr:uid="{D8A95826-72A8-43FF-BD71-35E9BCBFCE99}"/>
    <cellStyle name="Normal 7 4 4 2 3 2 6" xfId="14044" xr:uid="{79DA3B40-853C-4D18-8FE6-C40E89EF19E0}"/>
    <cellStyle name="Normal 7 4 4 2 3 3" xfId="4368" xr:uid="{5718650D-9B49-4598-94A3-96C121F7519F}"/>
    <cellStyle name="Normal 7 4 4 2 3 3 2" xfId="9140" xr:uid="{50B08A76-5F8B-479D-99B5-B4F20FA5D439}"/>
    <cellStyle name="Normal 7 4 4 2 3 3 2 2" xfId="29183" xr:uid="{61F201DD-B55C-4156-A085-167C97EE008E}"/>
    <cellStyle name="Normal 7 4 4 2 3 3 2 3" xfId="19520" xr:uid="{DC5B0B79-D730-4828-98F9-CC47A1978333}"/>
    <cellStyle name="Normal 7 4 4 2 3 3 3" xfId="11973" xr:uid="{28D945B7-1103-47D4-A6EB-162A9E1A71DA}"/>
    <cellStyle name="Normal 7 4 4 2 3 3 3 2" xfId="22353" xr:uid="{E65617C7-B9F8-476B-8BF2-97882EAC814A}"/>
    <cellStyle name="Normal 7 4 4 2 3 3 4" xfId="23055" xr:uid="{3C537B82-AA9A-467F-ACA3-8F8ED612691F}"/>
    <cellStyle name="Normal 7 4 4 2 3 3 5" xfId="16687" xr:uid="{B7C056BC-24CF-4E2A-9F1C-4734D38A5989}"/>
    <cellStyle name="Normal 7 4 4 2 3 4" xfId="6048" xr:uid="{8614F297-A17E-4D0E-870D-3711AD73852B}"/>
    <cellStyle name="Normal 7 4 4 2 3 4 2" xfId="27641" xr:uid="{BA3C52BA-3AC7-4896-92F9-7A7300903EC5}"/>
    <cellStyle name="Normal 7 4 4 2 3 4 3" xfId="15502" xr:uid="{2876EE0A-FAFE-4DB0-A291-825A606682A6}"/>
    <cellStyle name="Normal 7 4 4 2 3 5" xfId="7955" xr:uid="{DB2DE750-5190-4404-B65E-67182576AD24}"/>
    <cellStyle name="Normal 7 4 4 2 3 5 2" xfId="18335" xr:uid="{882DBBCA-7C96-4DDE-A6C7-39C2E96C92ED}"/>
    <cellStyle name="Normal 7 4 4 2 3 6" xfId="10788" xr:uid="{45FA64DC-7A4B-4A17-9FB9-EAE8C4D295C8}"/>
    <cellStyle name="Normal 7 4 4 2 3 6 2" xfId="21168" xr:uid="{D2095383-C4E5-473E-A330-898A2D163753}"/>
    <cellStyle name="Normal 7 4 4 2 3 7" xfId="22896" xr:uid="{A02929AC-6E9B-44A5-80F6-0B24F1028588}"/>
    <cellStyle name="Normal 7 4 4 2 3 8" xfId="13308" xr:uid="{5B80B824-8D58-4B5C-AE5C-EDE867B145B7}"/>
    <cellStyle name="Normal 7 4 4 2 4" xfId="3458" xr:uid="{00000000-0005-0000-0000-00008F080000}"/>
    <cellStyle name="Normal 7 4 4 2 4 2" xfId="4587" xr:uid="{EB627D3D-2681-4252-9B95-0E8D4C27F3C3}"/>
    <cellStyle name="Normal 7 4 4 2 4 2 2" xfId="9359" xr:uid="{1C290444-83FC-41FC-B6A0-8BFA93D20B08}"/>
    <cellStyle name="Normal 7 4 4 2 4 2 2 2" xfId="19739" xr:uid="{0F8BD4ED-A530-4B81-8098-D4E0E51C95B1}"/>
    <cellStyle name="Normal 7 4 4 2 4 2 3" xfId="12192" xr:uid="{236D53CA-13DE-41CD-B516-3C2D9C7EACBB}"/>
    <cellStyle name="Normal 7 4 4 2 4 2 3 2" xfId="22572" xr:uid="{7BFB50A7-875F-418A-AF09-1025B45772EF}"/>
    <cellStyle name="Normal 7 4 4 2 4 2 4" xfId="25977" xr:uid="{D9B52417-CCBE-49AE-B848-B57D3E63404E}"/>
    <cellStyle name="Normal 7 4 4 2 4 2 5" xfId="16906" xr:uid="{517A41E9-BAC1-4FCE-BFF1-D519FE74BAC8}"/>
    <cellStyle name="Normal 7 4 4 2 4 3" xfId="6513" xr:uid="{715B2ACF-BA4F-4DF4-A8D1-52A2E092DDE9}"/>
    <cellStyle name="Normal 7 4 4 2 4 3 2" xfId="16084" xr:uid="{0D8CF97E-21EB-4AC7-A2BA-9764C4015C9E}"/>
    <cellStyle name="Normal 7 4 4 2 4 4" xfId="8537" xr:uid="{A22FAA5C-A938-4B0B-9F88-ACABAE0B73A9}"/>
    <cellStyle name="Normal 7 4 4 2 4 4 2" xfId="18917" xr:uid="{D9A5A6CF-640A-43A0-9D79-261DAED40A5C}"/>
    <cellStyle name="Normal 7 4 4 2 4 5" xfId="11370" xr:uid="{265CEEB0-A996-4D92-8966-842C11952763}"/>
    <cellStyle name="Normal 7 4 4 2 4 5 2" xfId="21750" xr:uid="{16F38D62-10F3-4B07-B1CE-B2AD6A5F059C}"/>
    <cellStyle name="Normal 7 4 4 2 4 6" xfId="22706" xr:uid="{68B1762D-D6C1-4593-8ADC-EC870A07BDF8}"/>
    <cellStyle name="Normal 7 4 4 2 4 7" xfId="14045" xr:uid="{12A4D8A0-42B0-4D28-B709-D35887FE31D9}"/>
    <cellStyle name="Normal 7 4 4 2 5" xfId="3453" xr:uid="{00000000-0005-0000-0000-000090080000}"/>
    <cellStyle name="Normal 7 4 4 2 5 2" xfId="6508" xr:uid="{71442CDA-8704-465A-9E78-1DF9673FDA59}"/>
    <cellStyle name="Normal 7 4 4 2 5 2 2" xfId="26470" xr:uid="{7968241E-6B5D-4F67-9009-FAA894F99D23}"/>
    <cellStyle name="Normal 7 4 4 2 5 2 3" xfId="16079" xr:uid="{F0CB1509-292A-48DF-97E6-9585DCB4F1B9}"/>
    <cellStyle name="Normal 7 4 4 2 5 3" xfId="8532" xr:uid="{0AAAFE54-847A-489F-AF1C-63C13B231E16}"/>
    <cellStyle name="Normal 7 4 4 2 5 3 2" xfId="18912" xr:uid="{A7AE5073-9934-4218-95BB-4C13A6598B37}"/>
    <cellStyle name="Normal 7 4 4 2 5 4" xfId="11365" xr:uid="{A9D3F44A-5F53-4F95-B187-DB99A473ACC0}"/>
    <cellStyle name="Normal 7 4 4 2 5 4 2" xfId="21745" xr:uid="{11B55F38-7F1C-4A4E-B4E8-833C6941F2AB}"/>
    <cellStyle name="Normal 7 4 4 2 5 5" xfId="25095" xr:uid="{3AB56816-3174-4584-B530-8EBDB09C1D5E}"/>
    <cellStyle name="Normal 7 4 4 2 5 6" xfId="14040" xr:uid="{81C8A64A-C038-4D7B-B98F-C8EAF384ECC4}"/>
    <cellStyle name="Normal 7 4 4 2 6" xfId="2551" xr:uid="{00000000-0005-0000-0000-000091080000}"/>
    <cellStyle name="Normal 7 4 4 2 6 2" xfId="5823" xr:uid="{F20CE6BA-12C7-4C14-A008-A15032D5A25B}"/>
    <cellStyle name="Normal 7 4 4 2 6 2 2" xfId="27586" xr:uid="{5BEA6F7A-80FC-4FFF-AAE9-237450D76ED5}"/>
    <cellStyle name="Normal 7 4 4 2 6 2 3" xfId="15223" xr:uid="{F90B9A98-A7E6-451C-8BAE-57C7F3A42DEA}"/>
    <cellStyle name="Normal 7 4 4 2 6 3" xfId="7676" xr:uid="{F23C6D6B-CF8D-40E4-A892-EFCF66043F69}"/>
    <cellStyle name="Normal 7 4 4 2 6 3 2" xfId="18056" xr:uid="{AFF8699B-7BCE-4E04-82FD-282E7A9342F1}"/>
    <cellStyle name="Normal 7 4 4 2 6 4" xfId="10509" xr:uid="{0D24AE76-6568-4B47-8025-7FA3A808C65A}"/>
    <cellStyle name="Normal 7 4 4 2 6 4 2" xfId="20889" xr:uid="{86768A89-C52D-46AE-9800-33A4FE29CFD8}"/>
    <cellStyle name="Normal 7 4 4 2 6 5" xfId="24199" xr:uid="{91F6AB87-A6E4-486E-A0B5-0D2DA2143D03}"/>
    <cellStyle name="Normal 7 4 4 2 6 6" xfId="12939" xr:uid="{C866F9FC-8C70-4F91-A275-BC83D5C86989}"/>
    <cellStyle name="Normal 7 4 4 2 7" xfId="2245" xr:uid="{00000000-0005-0000-0000-000087080000}"/>
    <cellStyle name="Normal 7 4 4 2 7 2" xfId="7372" xr:uid="{26283281-5ABF-482D-B5B3-127F8E984BFF}"/>
    <cellStyle name="Normal 7 4 4 2 7 2 2" xfId="17752" xr:uid="{2A060D8B-9545-4E67-BD93-DE0D9596E7FB}"/>
    <cellStyle name="Normal 7 4 4 2 7 3" xfId="10205" xr:uid="{F58D38A8-DBD8-41D8-AF5C-8D0538519E16}"/>
    <cellStyle name="Normal 7 4 4 2 7 3 2" xfId="20585" xr:uid="{5E0907C3-349F-4D28-A9D8-857AE3176668}"/>
    <cellStyle name="Normal 7 4 4 2 7 4" xfId="22752" xr:uid="{FD00B7D4-3539-4198-9907-1464487681AC}"/>
    <cellStyle name="Normal 7 4 4 2 7 5" xfId="14919" xr:uid="{BA2D0341-9462-4C2B-AF9D-67FB8C251BA0}"/>
    <cellStyle name="Normal 7 4 4 2 8" xfId="3798" xr:uid="{DAA32352-6BAD-430F-9A17-F7EF7AB6614A}"/>
    <cellStyle name="Normal 7 4 4 2 8 2" xfId="8634" xr:uid="{CD6C34D6-6911-49EF-B3EA-F852754DDF1F}"/>
    <cellStyle name="Normal 7 4 4 2 8 2 2" xfId="19014" xr:uid="{F97DB3D1-9FE7-40C0-8B08-55F2D4C221F4}"/>
    <cellStyle name="Normal 7 4 4 2 8 3" xfId="11467" xr:uid="{FCEA4E2D-C2D2-4663-92A4-343D02BD1178}"/>
    <cellStyle name="Normal 7 4 4 2 8 3 2" xfId="21847" xr:uid="{E050C544-35DC-4BD0-BCB9-42DCBE06AECA}"/>
    <cellStyle name="Normal 7 4 4 2 8 4" xfId="16181" xr:uid="{EC44B864-D532-4297-BAE3-94C32EBC660A}"/>
    <cellStyle name="Normal 7 4 4 2 9" xfId="5450" xr:uid="{EE4BCC74-C422-439B-AD8A-2B512A0795F4}"/>
    <cellStyle name="Normal 7 4 4 2 9 2" xfId="14747" xr:uid="{F516A8B1-8CC9-4949-9E5F-848D22370AAE}"/>
    <cellStyle name="Normal 7 4 4 3" xfId="1435" xr:uid="{00000000-0005-0000-0000-000072070000}"/>
    <cellStyle name="Normal 7 4 4 3 10" xfId="10035" xr:uid="{0AD9C01A-7272-4FE1-A52F-22B7BBD12FF2}"/>
    <cellStyle name="Normal 7 4 4 3 10 2" xfId="20415" xr:uid="{36F7C331-6751-4B69-8C0D-AB4B7C300153}"/>
    <cellStyle name="Normal 7 4 4 3 11" xfId="24031" xr:uid="{BA681105-BE24-4BB5-8D87-F19F049BCC02}"/>
    <cellStyle name="Normal 7 4 4 3 12" xfId="12636" xr:uid="{99999AEE-47FD-4FA7-8FD4-45B02F09CBEB}"/>
    <cellStyle name="Normal 7 4 4 3 2" xfId="2834" xr:uid="{00000000-0005-0000-0000-000093080000}"/>
    <cellStyle name="Normal 7 4 4 3 2 2" xfId="3460" xr:uid="{00000000-0005-0000-0000-000094080000}"/>
    <cellStyle name="Normal 7 4 4 3 2 2 2" xfId="6515" xr:uid="{034D1EAC-D921-43B0-9889-CD6826907649}"/>
    <cellStyle name="Normal 7 4 4 3 2 2 2 2" xfId="28679" xr:uid="{053950AF-9542-4417-9943-2597D0C02EBD}"/>
    <cellStyle name="Normal 7 4 4 3 2 2 2 3" xfId="16086" xr:uid="{D1C17C96-AF36-4CC9-96B3-454480DA749B}"/>
    <cellStyle name="Normal 7 4 4 3 2 2 3" xfId="8539" xr:uid="{986437B4-FBB8-4F2F-BB70-FA6454ADB463}"/>
    <cellStyle name="Normal 7 4 4 3 2 2 3 2" xfId="18919" xr:uid="{4C575817-6CB8-496D-BF09-ABB4A9CF2DCD}"/>
    <cellStyle name="Normal 7 4 4 3 2 2 4" xfId="11372" xr:uid="{54F9B92A-66AA-45B3-866D-B16A31EC942C}"/>
    <cellStyle name="Normal 7 4 4 3 2 2 4 2" xfId="21752" xr:uid="{2502CA8E-522F-42A9-B245-AF35E3C98EA0}"/>
    <cellStyle name="Normal 7 4 4 3 2 2 5" xfId="23906" xr:uid="{1D2E9EE8-F643-4313-AF75-E46F10BE5FC2}"/>
    <cellStyle name="Normal 7 4 4 3 2 2 6" xfId="14047" xr:uid="{C13405EC-5891-4A8E-8B7C-BC6D51C259A8}"/>
    <cellStyle name="Normal 7 4 4 3 2 3" xfId="4370" xr:uid="{0659832D-C1DD-467F-B7B6-1FE42F2F2940}"/>
    <cellStyle name="Normal 7 4 4 3 2 3 2" xfId="9142" xr:uid="{E6B3A5D8-7DA3-45F9-9942-9F0A3EF5ABB4}"/>
    <cellStyle name="Normal 7 4 4 3 2 3 2 2" xfId="29185" xr:uid="{BB606388-E4A1-42F9-9CF4-70216C3CF050}"/>
    <cellStyle name="Normal 7 4 4 3 2 3 2 3" xfId="19522" xr:uid="{EDFCAAEA-3CFC-4FDC-99F1-1183F7FC1430}"/>
    <cellStyle name="Normal 7 4 4 3 2 3 3" xfId="11975" xr:uid="{E656D6CD-A3F3-4801-985F-D85295FA1C57}"/>
    <cellStyle name="Normal 7 4 4 3 2 3 3 2" xfId="22355" xr:uid="{5155C7CA-726A-4A03-988F-9D04AEDE7B53}"/>
    <cellStyle name="Normal 7 4 4 3 2 3 4" xfId="23312" xr:uid="{FF037F3A-C9EE-4789-8D8F-16D1F83D2BA6}"/>
    <cellStyle name="Normal 7 4 4 3 2 3 5" xfId="16689" xr:uid="{8113FA6A-9C2B-46E4-9489-643A315959DF}"/>
    <cellStyle name="Normal 7 4 4 3 2 4" xfId="6050" xr:uid="{DE932555-5864-4A68-B63A-46AF8A2B591A}"/>
    <cellStyle name="Normal 7 4 4 3 2 4 2" xfId="28606" xr:uid="{E8D0DB87-9700-4EAB-990B-2381980AF999}"/>
    <cellStyle name="Normal 7 4 4 3 2 4 3" xfId="15504" xr:uid="{675359B0-1C01-40AA-B61F-9A4003C9AC56}"/>
    <cellStyle name="Normal 7 4 4 3 2 5" xfId="7957" xr:uid="{49DF7570-FCF9-426A-8F55-B6D9CDC1FB76}"/>
    <cellStyle name="Normal 7 4 4 3 2 5 2" xfId="18337" xr:uid="{4CFF227B-804B-4CC6-83BE-B35A6B8DAFBA}"/>
    <cellStyle name="Normal 7 4 4 3 2 6" xfId="10790" xr:uid="{04644EAF-96E5-4873-9266-32AAE5E3774A}"/>
    <cellStyle name="Normal 7 4 4 3 2 6 2" xfId="21170" xr:uid="{C81BB689-44C1-4D2A-82D1-C28D0552B0D8}"/>
    <cellStyle name="Normal 7 4 4 3 2 7" xfId="24867" xr:uid="{807E4EA1-9D04-4E45-83F2-68B50B7A8515}"/>
    <cellStyle name="Normal 7 4 4 3 2 8" xfId="13310" xr:uid="{BD10ACE1-8FCF-4488-A07D-D7342DFEBAD6}"/>
    <cellStyle name="Normal 7 4 4 3 3" xfId="3461" xr:uid="{00000000-0005-0000-0000-000095080000}"/>
    <cellStyle name="Normal 7 4 4 3 3 2" xfId="4588" xr:uid="{A474941C-FDE8-462E-80AC-1AEBB47CFAA8}"/>
    <cellStyle name="Normal 7 4 4 3 3 2 2" xfId="9360" xr:uid="{8C1074CE-37B7-4913-A6FF-6C6D691F1ED5}"/>
    <cellStyle name="Normal 7 4 4 3 3 2 2 2" xfId="29330" xr:uid="{A451520F-E369-4C5D-9818-8B2B69613E76}"/>
    <cellStyle name="Normal 7 4 4 3 3 2 2 3" xfId="19740" xr:uid="{9F6772C3-147C-42B4-9790-4925794F556E}"/>
    <cellStyle name="Normal 7 4 4 3 3 2 3" xfId="12193" xr:uid="{231DC338-AEDB-4BF9-A826-BC73AD859B1C}"/>
    <cellStyle name="Normal 7 4 4 3 3 2 3 2" xfId="22573" xr:uid="{092FBB8C-4A28-4367-B46E-126423D2A717}"/>
    <cellStyle name="Normal 7 4 4 3 3 2 4" xfId="25335" xr:uid="{0987B2FE-3244-4645-A112-18F593F4BCFA}"/>
    <cellStyle name="Normal 7 4 4 3 3 2 5" xfId="16907" xr:uid="{67B67DB3-2EDC-4FB1-868F-EDBA5B21871B}"/>
    <cellStyle name="Normal 7 4 4 3 3 3" xfId="6516" xr:uid="{AC414C89-6E7D-4392-B1CC-1E182DA39C3D}"/>
    <cellStyle name="Normal 7 4 4 3 3 3 2" xfId="28408" xr:uid="{8DBF70E8-8A8F-4CCD-83F2-87CABD6C61ED}"/>
    <cellStyle name="Normal 7 4 4 3 3 3 3" xfId="16087" xr:uid="{037F70C4-A8F5-46D9-9E67-E1D66CF33B36}"/>
    <cellStyle name="Normal 7 4 4 3 3 4" xfId="8540" xr:uid="{CFABD363-A6D3-452D-930E-013BC2326696}"/>
    <cellStyle name="Normal 7 4 4 3 3 4 2" xfId="18920" xr:uid="{55E0E2B5-57F9-4C00-9C63-80DB3467B08E}"/>
    <cellStyle name="Normal 7 4 4 3 3 5" xfId="11373" xr:uid="{BAEB42AC-B1BC-4DBE-B93C-B07B4FF468F7}"/>
    <cellStyle name="Normal 7 4 4 3 3 5 2" xfId="21753" xr:uid="{08795ADC-573E-43A9-A426-73BD16C606C4}"/>
    <cellStyle name="Normal 7 4 4 3 3 6" xfId="25142" xr:uid="{C7CCA1E3-02D1-4BB8-AD9F-084A8C76BBD2}"/>
    <cellStyle name="Normal 7 4 4 3 3 7" xfId="14048" xr:uid="{6C3CDA8A-5BA2-48C0-82AD-A38D7AA7E568}"/>
    <cellStyle name="Normal 7 4 4 3 4" xfId="3459" xr:uid="{00000000-0005-0000-0000-000096080000}"/>
    <cellStyle name="Normal 7 4 4 3 4 2" xfId="6514" xr:uid="{F9090B4D-F3CC-4F61-8095-3B8BE0779478}"/>
    <cellStyle name="Normal 7 4 4 3 4 2 2" xfId="26421" xr:uid="{D379E330-4095-4BDC-97F3-0ADCF8EECFBB}"/>
    <cellStyle name="Normal 7 4 4 3 4 2 3" xfId="16085" xr:uid="{D375E2F8-E8AE-4EEF-8ED1-BBDAD5360910}"/>
    <cellStyle name="Normal 7 4 4 3 4 3" xfId="8538" xr:uid="{A18FDA77-F04D-4DF8-A347-B24A599E4CFD}"/>
    <cellStyle name="Normal 7 4 4 3 4 3 2" xfId="18918" xr:uid="{88DD5590-8B64-4490-8E7C-9C0CAEA6849D}"/>
    <cellStyle name="Normal 7 4 4 3 4 4" xfId="11371" xr:uid="{524758A7-14DA-41D6-9A4A-6D4F48CE43A8}"/>
    <cellStyle name="Normal 7 4 4 3 4 4 2" xfId="21751" xr:uid="{2385AD1A-2651-4DD3-A382-D510A661377B}"/>
    <cellStyle name="Normal 7 4 4 3 4 5" xfId="23401" xr:uid="{76C33ED5-E615-4081-8154-0EFD014530B6}"/>
    <cellStyle name="Normal 7 4 4 3 4 6" xfId="14046" xr:uid="{A7C35981-5852-4505-AB7C-66BF7BBD2B18}"/>
    <cellStyle name="Normal 7 4 4 3 5" xfId="2594" xr:uid="{00000000-0005-0000-0000-000097080000}"/>
    <cellStyle name="Normal 7 4 4 3 5 2" xfId="5859" xr:uid="{F2599C98-B9A0-4118-9CE8-33021C6A6B6D}"/>
    <cellStyle name="Normal 7 4 4 3 5 2 2" xfId="27145" xr:uid="{76DC0338-C8F7-4BB1-A594-E523882A8B15}"/>
    <cellStyle name="Normal 7 4 4 3 5 2 3" xfId="15266" xr:uid="{5F33D464-7C8E-4DD5-9456-6D815C1F9100}"/>
    <cellStyle name="Normal 7 4 4 3 5 3" xfId="7719" xr:uid="{AFEF6897-243C-497C-A883-74FDF5E5B904}"/>
    <cellStyle name="Normal 7 4 4 3 5 3 2" xfId="18099" xr:uid="{943B9694-A54A-4FC0-BE14-C5768314675A}"/>
    <cellStyle name="Normal 7 4 4 3 5 4" xfId="10552" xr:uid="{A4072F29-C570-459A-B51F-E90C79C94AAA}"/>
    <cellStyle name="Normal 7 4 4 3 5 4 2" xfId="20932" xr:uid="{8051ED48-CFA2-4EF5-B914-29BDD6F917FF}"/>
    <cellStyle name="Normal 7 4 4 3 5 5" xfId="25263" xr:uid="{29DE1F0B-1A51-499B-8642-4715FCB8BDB9}"/>
    <cellStyle name="Normal 7 4 4 3 5 6" xfId="12982" xr:uid="{CB99174D-2904-4DB9-8D7E-5ED794E6D756}"/>
    <cellStyle name="Normal 7 4 4 3 6" xfId="2402" xr:uid="{00000000-0005-0000-0000-000092080000}"/>
    <cellStyle name="Normal 7 4 4 3 6 2" xfId="7529" xr:uid="{22B55CE2-FDBF-4440-B37F-3513AA4B2DB5}"/>
    <cellStyle name="Normal 7 4 4 3 6 2 2" xfId="17909" xr:uid="{00E4EC6B-257D-4D6E-B791-8B8C924B17E9}"/>
    <cellStyle name="Normal 7 4 4 3 6 3" xfId="10362" xr:uid="{1D14EC35-D8CD-41E6-A37C-78351754AA0E}"/>
    <cellStyle name="Normal 7 4 4 3 6 3 2" xfId="20742" xr:uid="{18DCC22E-5D92-407D-848C-517E166002DE}"/>
    <cellStyle name="Normal 7 4 4 3 6 4" xfId="23350" xr:uid="{6059F81A-D840-4902-B026-ABAEFA6A9F0B}"/>
    <cellStyle name="Normal 7 4 4 3 6 5" xfId="15076" xr:uid="{4D55F934-1FFC-4396-9F31-6D84758483DD}"/>
    <cellStyle name="Normal 7 4 4 3 7" xfId="4102" xr:uid="{6A1C0A1D-511F-4E74-B247-18BCDAE310FC}"/>
    <cellStyle name="Normal 7 4 4 3 7 2" xfId="8876" xr:uid="{27E6B2CE-1AFD-4862-9E16-5BF29D5C5909}"/>
    <cellStyle name="Normal 7 4 4 3 7 2 2" xfId="19256" xr:uid="{824FCCF6-6BC4-4C86-AB05-99C7ABE84B42}"/>
    <cellStyle name="Normal 7 4 4 3 7 3" xfId="11709" xr:uid="{05DB735E-454B-4105-88B9-5CC241F5CCCB}"/>
    <cellStyle name="Normal 7 4 4 3 7 3 2" xfId="22089" xr:uid="{81AFA6DA-3E88-4DB8-90F1-7319E912E8F2}"/>
    <cellStyle name="Normal 7 4 4 3 7 4" xfId="16423" xr:uid="{46FF35D0-51FF-4D94-B961-C26787B78596}"/>
    <cellStyle name="Normal 7 4 4 3 8" xfId="5452" xr:uid="{58EF8992-1F4B-41D3-A46F-97B36DCFC36A}"/>
    <cellStyle name="Normal 7 4 4 3 8 2" xfId="14749" xr:uid="{472FBAF2-5C4C-439D-9980-33A89F795071}"/>
    <cellStyle name="Normal 7 4 4 3 9" xfId="7202" xr:uid="{952ADF49-3098-473E-B217-95CF5041A2A8}"/>
    <cellStyle name="Normal 7 4 4 3 9 2" xfId="17582" xr:uid="{70E7D636-D7A1-460A-BE46-3B0A90B2B5F6}"/>
    <cellStyle name="Normal 7 4 4 4" xfId="1436" xr:uid="{00000000-0005-0000-0000-000073070000}"/>
    <cellStyle name="Normal 7 4 4 4 2" xfId="3462" xr:uid="{00000000-0005-0000-0000-000099080000}"/>
    <cellStyle name="Normal 7 4 4 4 2 2" xfId="6517" xr:uid="{F982CCF3-E4B3-45BC-9DF4-6F2C832F9625}"/>
    <cellStyle name="Normal 7 4 4 4 2 2 2" xfId="25834" xr:uid="{0C93712A-98B4-4A27-9406-FAAD6D859413}"/>
    <cellStyle name="Normal 7 4 4 4 2 2 3" xfId="16088" xr:uid="{48FB1532-3D66-4BB7-92D7-C502905FCC63}"/>
    <cellStyle name="Normal 7 4 4 4 2 3" xfId="8541" xr:uid="{4A994164-35D4-4108-80D3-9858944D52C1}"/>
    <cellStyle name="Normal 7 4 4 4 2 3 2" xfId="18921" xr:uid="{178C6F7F-B996-4AAC-9298-269F9631A294}"/>
    <cellStyle name="Normal 7 4 4 4 2 4" xfId="11374" xr:uid="{4FA9F0EE-E592-4579-A037-25E98C68D43D}"/>
    <cellStyle name="Normal 7 4 4 4 2 4 2" xfId="21754" xr:uid="{0FE6EAEE-F1E8-40B0-9D52-50A69A761F3A}"/>
    <cellStyle name="Normal 7 4 4 4 2 5" xfId="22764" xr:uid="{D6039679-CC4D-4C29-9FBD-23AA925B05DE}"/>
    <cellStyle name="Normal 7 4 4 4 2 6" xfId="14049" xr:uid="{AFEDC8C5-B75D-4B3B-A740-64D6C07312F0}"/>
    <cellStyle name="Normal 7 4 4 4 3" xfId="2831" xr:uid="{00000000-0005-0000-0000-00009A080000}"/>
    <cellStyle name="Normal 7 4 4 4 3 2" xfId="6047" xr:uid="{B47FB063-49D7-4081-8C3E-40F89A8ED9AD}"/>
    <cellStyle name="Normal 7 4 4 4 3 2 2" xfId="27733" xr:uid="{B792A0A3-E041-45B6-BFA5-6531E09A3C53}"/>
    <cellStyle name="Normal 7 4 4 4 3 2 3" xfId="15501" xr:uid="{12BEB11B-A442-450C-9428-A9E6BB086A87}"/>
    <cellStyle name="Normal 7 4 4 4 3 3" xfId="7954" xr:uid="{DA97BF09-2837-4C57-AB4E-94C0D8F31BD2}"/>
    <cellStyle name="Normal 7 4 4 4 3 3 2" xfId="18334" xr:uid="{5B287435-B7E4-48B5-9AA8-6B13DAD14B82}"/>
    <cellStyle name="Normal 7 4 4 4 3 4" xfId="10787" xr:uid="{0596FCAC-9CAA-4574-86D2-F97DE7354D19}"/>
    <cellStyle name="Normal 7 4 4 4 3 4 2" xfId="21167" xr:uid="{A899A5D7-41A6-498C-9BA0-19AD65E3F0A7}"/>
    <cellStyle name="Normal 7 4 4 4 3 5" xfId="25088" xr:uid="{68A8F8FA-735F-4F37-A8AD-7CF63DF62108}"/>
    <cellStyle name="Normal 7 4 4 4 3 6" xfId="13307" xr:uid="{E3C36802-0ABD-4645-B477-520D77839989}"/>
    <cellStyle name="Normal 7 4 4 4 4" xfId="4220" xr:uid="{44491943-E6A8-4D35-9E5F-48696B2FDF6C}"/>
    <cellStyle name="Normal 7 4 4 4 4 2" xfId="8992" xr:uid="{1E995EB1-E39A-482C-9073-C5620D091600}"/>
    <cellStyle name="Normal 7 4 4 4 4 2 2" xfId="19372" xr:uid="{2100FD03-C50A-4B77-A4DE-6A7C7745C0B5}"/>
    <cellStyle name="Normal 7 4 4 4 4 3" xfId="11825" xr:uid="{AE41E4D8-5D4B-4406-9864-AF1BE471B40F}"/>
    <cellStyle name="Normal 7 4 4 4 4 3 2" xfId="22205" xr:uid="{CA58DF2F-54B7-4BC1-B6A7-876B93D3E253}"/>
    <cellStyle name="Normal 7 4 4 4 4 4" xfId="22919" xr:uid="{3A848BF1-9B56-4355-A25C-B03A989D831A}"/>
    <cellStyle name="Normal 7 4 4 4 4 5" xfId="16539" xr:uid="{6E5F843C-BF66-444E-9962-572C83A6D746}"/>
    <cellStyle name="Normal 7 4 4 4 5" xfId="5453" xr:uid="{D13E76A0-1ECF-4EBD-9186-795140A7597B}"/>
    <cellStyle name="Normal 7 4 4 4 5 2" xfId="14750" xr:uid="{25EF9968-B704-4A78-9AD6-F02A07C76212}"/>
    <cellStyle name="Normal 7 4 4 4 6" xfId="7203" xr:uid="{1EC584B9-648C-453C-8CFB-406AB96E37EB}"/>
    <cellStyle name="Normal 7 4 4 4 6 2" xfId="17583" xr:uid="{E0CF6BBE-30B7-48B7-841A-C002A3E2060D}"/>
    <cellStyle name="Normal 7 4 4 4 7" xfId="10036" xr:uid="{460CF3DF-2A15-47CB-BF9D-651639FEFF7A}"/>
    <cellStyle name="Normal 7 4 4 4 7 2" xfId="20416" xr:uid="{01419667-F645-4A46-ABBE-D34331822207}"/>
    <cellStyle name="Normal 7 4 4 4 8" xfId="25154" xr:uid="{63897A23-9DF6-4E47-90C0-BA341FBC4E4F}"/>
    <cellStyle name="Normal 7 4 4 4 9" xfId="12794" xr:uid="{18F73C9F-56BF-4797-BE54-74F01120802D}"/>
    <cellStyle name="Normal 7 4 4 5" xfId="3463" xr:uid="{00000000-0005-0000-0000-00009B080000}"/>
    <cellStyle name="Normal 7 4 4 5 2" xfId="4589" xr:uid="{BBAA1457-EF96-48C1-BC26-BB325F7B0E53}"/>
    <cellStyle name="Normal 7 4 4 5 2 2" xfId="9361" xr:uid="{73D4206B-084D-4F0E-AB3C-3EE94F592A02}"/>
    <cellStyle name="Normal 7 4 4 5 2 2 2" xfId="29331" xr:uid="{2C97B3A2-03A9-4BF5-BB89-F3AB6C7DA914}"/>
    <cellStyle name="Normal 7 4 4 5 2 2 3" xfId="19741" xr:uid="{E7D47298-C79C-4B27-A375-271385A1F32E}"/>
    <cellStyle name="Normal 7 4 4 5 2 3" xfId="12194" xr:uid="{772E7CD2-A7F4-4D15-97BD-2B6F74B8C2F8}"/>
    <cellStyle name="Normal 7 4 4 5 2 3 2" xfId="22574" xr:uid="{C5AE1F92-A2D4-4FE4-81AB-738EA7E2869B}"/>
    <cellStyle name="Normal 7 4 4 5 2 4" xfId="24837" xr:uid="{7728F992-F520-4B48-88DC-FB6E4522D4E8}"/>
    <cellStyle name="Normal 7 4 4 5 2 5" xfId="16908" xr:uid="{B77B69CB-D17F-4BA0-8BD3-EEFDA8B55E6A}"/>
    <cellStyle name="Normal 7 4 4 5 3" xfId="6518" xr:uid="{B81E5C47-1D47-43B5-A72E-8098E337F4AB}"/>
    <cellStyle name="Normal 7 4 4 5 3 2" xfId="28486" xr:uid="{61508F15-6411-4A3A-A82A-871F8F563594}"/>
    <cellStyle name="Normal 7 4 4 5 3 3" xfId="16089" xr:uid="{C400E1FF-3987-425B-8638-06C24403A991}"/>
    <cellStyle name="Normal 7 4 4 5 4" xfId="8542" xr:uid="{0F897E2E-7061-41CB-8372-D4EFA0033D3B}"/>
    <cellStyle name="Normal 7 4 4 5 4 2" xfId="18922" xr:uid="{CEAB414B-8420-45E9-ABD5-BD6DD0561A42}"/>
    <cellStyle name="Normal 7 4 4 5 5" xfId="11375" xr:uid="{8063B509-CC82-421B-95B5-CBF15BA79A53}"/>
    <cellStyle name="Normal 7 4 4 5 5 2" xfId="21755" xr:uid="{7E8C913D-9533-4ABD-8479-CB6DB2D5AE29}"/>
    <cellStyle name="Normal 7 4 4 5 6" xfId="25189" xr:uid="{1E9517DB-DDAB-419C-992E-10533A90F797}"/>
    <cellStyle name="Normal 7 4 4 5 7" xfId="14050" xr:uid="{3F2AC03E-8703-48A2-89E3-48BA060139C0}"/>
    <cellStyle name="Normal 7 4 4 6" xfId="2993" xr:uid="{00000000-0005-0000-0000-00009C080000}"/>
    <cellStyle name="Normal 7 4 4 6 2" xfId="6143" xr:uid="{2B43D5BA-5114-430D-9C49-4DCAF0AB7850}"/>
    <cellStyle name="Normal 7 4 4 6 2 2" xfId="28476" xr:uid="{28BD2B38-C118-4B21-BF93-8215D5DE7C40}"/>
    <cellStyle name="Normal 7 4 4 6 2 3" xfId="15621" xr:uid="{1DD96F9A-EB3C-4030-9B74-E9C6683B6D13}"/>
    <cellStyle name="Normal 7 4 4 6 3" xfId="8074" xr:uid="{2CC6AF16-6074-435E-8A6B-605B84CC3B5A}"/>
    <cellStyle name="Normal 7 4 4 6 3 2" xfId="18454" xr:uid="{10C6D6B9-8ACB-42E3-BB51-CC60F075ABC4}"/>
    <cellStyle name="Normal 7 4 4 6 4" xfId="10907" xr:uid="{7F482487-2CC4-4837-B8DF-E45A7A5E75C7}"/>
    <cellStyle name="Normal 7 4 4 6 4 2" xfId="21287" xr:uid="{7622F3EF-8FA5-4E71-87E5-84797A8D97E4}"/>
    <cellStyle name="Normal 7 4 4 6 5" xfId="23332" xr:uid="{A4E4CD58-90B9-4C4C-9D2F-499DA1778149}"/>
    <cellStyle name="Normal 7 4 4 6 6" xfId="13492" xr:uid="{A5FAEBB9-6985-4BD3-A833-B5FDFF03F085}"/>
    <cellStyle name="Normal 7 4 4 7" xfId="2491" xr:uid="{00000000-0005-0000-0000-00009D080000}"/>
    <cellStyle name="Normal 7 4 4 7 2" xfId="5776" xr:uid="{01B52D0A-3CF0-46DC-B6F0-FBF64E3B159C}"/>
    <cellStyle name="Normal 7 4 4 7 2 2" xfId="28612" xr:uid="{24E7A3D5-3D8D-426B-8BD8-E36A2FA9DEB1}"/>
    <cellStyle name="Normal 7 4 4 7 2 3" xfId="15163" xr:uid="{B762EAD9-688B-4EDF-913C-39867300C7A8}"/>
    <cellStyle name="Normal 7 4 4 7 3" xfId="7616" xr:uid="{9CE6A97B-B5F4-46D8-8D4A-F4AA3D6F1806}"/>
    <cellStyle name="Normal 7 4 4 7 3 2" xfId="17996" xr:uid="{F8064113-CE90-49C0-A8B7-CC868350F09C}"/>
    <cellStyle name="Normal 7 4 4 7 4" xfId="10449" xr:uid="{B7983416-652E-43C7-8228-D077394E3EF5}"/>
    <cellStyle name="Normal 7 4 4 7 4 2" xfId="20829" xr:uid="{C937A6F6-E287-47A8-8618-DA885DC3C596}"/>
    <cellStyle name="Normal 7 4 4 7 5" xfId="25016" xr:uid="{AB707457-F50F-4488-B3E1-3EB8DAE6B6F6}"/>
    <cellStyle name="Normal 7 4 4 7 6" xfId="12879" xr:uid="{7546E79D-F083-4AA2-858C-2ED96CFB2C03}"/>
    <cellStyle name="Normal 7 4 4 8" xfId="2185" xr:uid="{00000000-0005-0000-0000-000086080000}"/>
    <cellStyle name="Normal 7 4 4 8 2" xfId="7312" xr:uid="{F190B6F3-DFEB-4069-BCA7-52C1B43AB5D8}"/>
    <cellStyle name="Normal 7 4 4 8 2 2" xfId="17692" xr:uid="{CD95C1DD-EB56-4B25-8F18-B6FE79337B1B}"/>
    <cellStyle name="Normal 7 4 4 8 3" xfId="10145" xr:uid="{C513C012-6B52-44B6-AD99-B5F620C56156}"/>
    <cellStyle name="Normal 7 4 4 8 3 2" xfId="20525" xr:uid="{E058294E-89D6-44CE-A1BE-2029E7C4C2E8}"/>
    <cellStyle name="Normal 7 4 4 8 4" xfId="24347" xr:uid="{A316E81C-E4FF-4399-BB54-8027D9BCFF0F}"/>
    <cellStyle name="Normal 7 4 4 8 5" xfId="14859" xr:uid="{6FAF84CF-AF10-4F2C-909B-E12D90F9401B}"/>
    <cellStyle name="Normal 7 4 4 9" xfId="4070" xr:uid="{8D74B87E-CD51-42A7-BBFA-D19E8595345F}"/>
    <cellStyle name="Normal 7 4 4 9 2" xfId="8850" xr:uid="{78141478-0620-4302-A6B6-3580DEEA7251}"/>
    <cellStyle name="Normal 7 4 4 9 2 2" xfId="19230" xr:uid="{6ACAF1E5-B00C-4740-95A1-FC93F0EB3386}"/>
    <cellStyle name="Normal 7 4 4 9 3" xfId="11683" xr:uid="{710F83C3-37EA-4B30-8D94-EFB2076B3B47}"/>
    <cellStyle name="Normal 7 4 4 9 3 2" xfId="22063" xr:uid="{5DACBBCD-65F7-421A-9850-59D620ABD4A6}"/>
    <cellStyle name="Normal 7 4 4 9 4" xfId="16397" xr:uid="{5108955D-11F1-4CB2-A850-EE4BFF4D196F}"/>
    <cellStyle name="Normal 7 4 5" xfId="1437" xr:uid="{00000000-0005-0000-0000-000074070000}"/>
    <cellStyle name="Normal 7 4 5 10" xfId="5454" xr:uid="{3BEA69EA-7367-4B83-93C6-827E4511E462}"/>
    <cellStyle name="Normal 7 4 5 10 2" xfId="14751" xr:uid="{98E0E415-F561-49A0-B3A0-87C6719E80DE}"/>
    <cellStyle name="Normal 7 4 5 11" xfId="7204" xr:uid="{D23C35F3-A56E-4ED3-98FB-293A345E11E0}"/>
    <cellStyle name="Normal 7 4 5 11 2" xfId="17584" xr:uid="{5A62008C-C375-43A8-BEEA-1B14C41898A5}"/>
    <cellStyle name="Normal 7 4 5 12" xfId="10037" xr:uid="{20AD47E1-C817-4817-B990-CA429EE224EE}"/>
    <cellStyle name="Normal 7 4 5 12 2" xfId="20417" xr:uid="{EE524DD4-A4A4-4D08-BFF5-C085C63825A1}"/>
    <cellStyle name="Normal 7 4 5 13" xfId="23189" xr:uid="{13FA5086-04B8-458F-9CD4-5D21F985A8FF}"/>
    <cellStyle name="Normal 7 4 5 14" xfId="12451" xr:uid="{8B12ECBD-940B-4229-8FBA-83B178826641}"/>
    <cellStyle name="Normal 7 4 5 2" xfId="1438" xr:uid="{00000000-0005-0000-0000-000075070000}"/>
    <cellStyle name="Normal 7 4 5 2 10" xfId="10038" xr:uid="{7E4A2B0B-6A88-44F0-A277-731B8AE6015E}"/>
    <cellStyle name="Normal 7 4 5 2 10 2" xfId="20418" xr:uid="{B2F2615F-9C46-4F7D-B051-AB20533FE80F}"/>
    <cellStyle name="Normal 7 4 5 2 11" xfId="24163" xr:uid="{C678FABD-64B0-41FB-ACC4-EC1234DAECA2}"/>
    <cellStyle name="Normal 7 4 5 2 12" xfId="12637" xr:uid="{C532D50D-F9F1-4330-BCE7-3F9E92E22F8A}"/>
    <cellStyle name="Normal 7 4 5 2 2" xfId="1439" xr:uid="{00000000-0005-0000-0000-000076070000}"/>
    <cellStyle name="Normal 7 4 5 2 2 2" xfId="3465" xr:uid="{00000000-0005-0000-0000-0000A1080000}"/>
    <cellStyle name="Normal 7 4 5 2 2 2 2" xfId="6520" xr:uid="{759C40B8-2BAD-48C4-BBAA-C50AB5F0A92A}"/>
    <cellStyle name="Normal 7 4 5 2 2 2 2 2" xfId="27738" xr:uid="{226FC528-0EE5-4D66-AFD9-5205DE87404B}"/>
    <cellStyle name="Normal 7 4 5 2 2 2 2 3" xfId="26927" xr:uid="{C9002E2F-8DCE-45A3-A35E-13558D4EEF36}"/>
    <cellStyle name="Normal 7 4 5 2 2 2 2 4" xfId="16091" xr:uid="{95B69166-525D-4D49-9E84-AF984F5FF843}"/>
    <cellStyle name="Normal 7 4 5 2 2 2 3" xfId="8544" xr:uid="{3B7703FE-2103-42F9-A5C2-D5E40CDEDA4F}"/>
    <cellStyle name="Normal 7 4 5 2 2 2 3 2" xfId="28942" xr:uid="{2B0205DA-F7B1-4837-88B4-3162D65112BC}"/>
    <cellStyle name="Normal 7 4 5 2 2 2 3 3" xfId="18924" xr:uid="{E3BD6200-D717-4910-8462-1C4409ADFDE1}"/>
    <cellStyle name="Normal 7 4 5 2 2 2 4" xfId="11377" xr:uid="{5DF666FB-AC85-4C66-9217-AD1973C4A5C7}"/>
    <cellStyle name="Normal 7 4 5 2 2 2 4 2" xfId="21757" xr:uid="{89F97885-1607-464C-BFB4-6A1857302746}"/>
    <cellStyle name="Normal 7 4 5 2 2 2 5" xfId="23451" xr:uid="{B7218DFF-9D69-4080-B380-64735778F0ED}"/>
    <cellStyle name="Normal 7 4 5 2 2 2 6" xfId="14052" xr:uid="{49DFE780-4C61-418F-994E-F134DF7FC24D}"/>
    <cellStyle name="Normal 7 4 5 2 2 3" xfId="4372" xr:uid="{C8443702-7F2D-4E52-9E30-664900B6AACD}"/>
    <cellStyle name="Normal 7 4 5 2 2 3 2" xfId="9144" xr:uid="{1AD95E88-1032-4597-92E3-C3C5614A1AC2}"/>
    <cellStyle name="Normal 7 4 5 2 2 3 2 2" xfId="29187" xr:uid="{D1EA1C01-4B98-4844-A2E8-A5971B45F20B}"/>
    <cellStyle name="Normal 7 4 5 2 2 3 2 3" xfId="19524" xr:uid="{5E4D1342-F5FF-465C-AD31-16ECFBBBAC0E}"/>
    <cellStyle name="Normal 7 4 5 2 2 3 3" xfId="11977" xr:uid="{C342A270-226B-4E98-BA91-0EEB14C41C73}"/>
    <cellStyle name="Normal 7 4 5 2 2 3 3 2" xfId="22357" xr:uid="{4ECE6B0F-AE4F-458C-A2BE-A10850F9160D}"/>
    <cellStyle name="Normal 7 4 5 2 2 3 4" xfId="24051" xr:uid="{7488166C-A495-44C2-B9F9-42FDCE3AB047}"/>
    <cellStyle name="Normal 7 4 5 2 2 3 5" xfId="16691" xr:uid="{E0EF8343-B663-4CC7-A472-DCFED6AB6021}"/>
    <cellStyle name="Normal 7 4 5 2 2 4" xfId="5456" xr:uid="{284E01FD-7710-485A-BFA2-B4C4EDB3EDD2}"/>
    <cellStyle name="Normal 7 4 5 2 2 4 2" xfId="26771" xr:uid="{02247007-EEC9-4278-828F-C6E499097436}"/>
    <cellStyle name="Normal 7 4 5 2 2 4 3" xfId="14753" xr:uid="{98DA4B1B-DB3E-4551-8B04-2BAFA1D10C83}"/>
    <cellStyle name="Normal 7 4 5 2 2 5" xfId="7206" xr:uid="{A8D606ED-48B7-4114-9511-75844D53DF0A}"/>
    <cellStyle name="Normal 7 4 5 2 2 5 2" xfId="17586" xr:uid="{76C499E0-4165-4B1F-B593-E78787CA9E29}"/>
    <cellStyle name="Normal 7 4 5 2 2 6" xfId="10039" xr:uid="{5EB3A933-48D2-47D3-A543-5C286C2649D5}"/>
    <cellStyle name="Normal 7 4 5 2 2 6 2" xfId="20419" xr:uid="{1CA99D9C-4FF8-42D1-A289-E0C84746A60D}"/>
    <cellStyle name="Normal 7 4 5 2 2 7" xfId="22834" xr:uid="{5A7C386A-1115-4874-85A7-41FBC5C69438}"/>
    <cellStyle name="Normal 7 4 5 2 2 8" xfId="13312" xr:uid="{3424E5BB-EBB7-47F3-8D06-BC6DC77B58DA}"/>
    <cellStyle name="Normal 7 4 5 2 3" xfId="3466" xr:uid="{00000000-0005-0000-0000-0000A2080000}"/>
    <cellStyle name="Normal 7 4 5 2 3 2" xfId="4590" xr:uid="{C5FB1697-5F66-4D73-BBEF-A574F753092C}"/>
    <cellStyle name="Normal 7 4 5 2 3 2 2" xfId="9362" xr:uid="{50D94030-38F6-450D-8C26-A93EA93BC79E}"/>
    <cellStyle name="Normal 7 4 5 2 3 2 2 2" xfId="29332" xr:uid="{31C34051-A5FD-4A0E-80FD-62F7A520F809}"/>
    <cellStyle name="Normal 7 4 5 2 3 2 2 3" xfId="19742" xr:uid="{5E42A3E0-37F7-43D6-9A70-88B270FB2BC0}"/>
    <cellStyle name="Normal 7 4 5 2 3 2 3" xfId="12195" xr:uid="{E6F6FA50-DEA6-420F-9D35-C11873B36E8B}"/>
    <cellStyle name="Normal 7 4 5 2 3 2 3 2" xfId="22575" xr:uid="{8E578A5C-8020-42A4-95A5-AD3C784CCEA8}"/>
    <cellStyle name="Normal 7 4 5 2 3 2 4" xfId="25336" xr:uid="{9EC854F1-36B2-407C-A633-75D679117AF6}"/>
    <cellStyle name="Normal 7 4 5 2 3 2 5" xfId="16909" xr:uid="{1C3506FF-1B26-4EAE-BF05-07D4747E042D}"/>
    <cellStyle name="Normal 7 4 5 2 3 3" xfId="6521" xr:uid="{56C522B1-B0A4-4B91-AD8E-03E569B695CC}"/>
    <cellStyle name="Normal 7 4 5 2 3 3 2" xfId="28701" xr:uid="{8D8C42E4-4AD0-4358-9332-A68EC79F9756}"/>
    <cellStyle name="Normal 7 4 5 2 3 3 3" xfId="16092" xr:uid="{5D57D89A-FFF1-4811-8C8B-67D4BCAC36D6}"/>
    <cellStyle name="Normal 7 4 5 2 3 4" xfId="8545" xr:uid="{8DEC7C9E-115A-40D0-A41A-8514A63B41A8}"/>
    <cellStyle name="Normal 7 4 5 2 3 4 2" xfId="18925" xr:uid="{BF4047EB-C272-4D1A-8B85-C5F2C820607D}"/>
    <cellStyle name="Normal 7 4 5 2 3 5" xfId="11378" xr:uid="{217215EC-841B-40AA-B0DB-35EFE4BC0D14}"/>
    <cellStyle name="Normal 7 4 5 2 3 5 2" xfId="21758" xr:uid="{FB26DF1D-3007-4DF0-9B48-A521486431BB}"/>
    <cellStyle name="Normal 7 4 5 2 3 6" xfId="23875" xr:uid="{2B142B24-9C6B-4A99-8197-3CAFB2245630}"/>
    <cellStyle name="Normal 7 4 5 2 3 7" xfId="14053" xr:uid="{528A2296-5118-41DE-B0F1-9251904292C4}"/>
    <cellStyle name="Normal 7 4 5 2 4" xfId="3464" xr:uid="{00000000-0005-0000-0000-0000A3080000}"/>
    <cellStyle name="Normal 7 4 5 2 4 2" xfId="6519" xr:uid="{3FCEE10E-AB9A-410F-ADD7-7A98A5FF4167}"/>
    <cellStyle name="Normal 7 4 5 2 4 2 2" xfId="27874" xr:uid="{08C35DFB-141B-4EB0-A9D0-6361D4F1E786}"/>
    <cellStyle name="Normal 7 4 5 2 4 2 3" xfId="16090" xr:uid="{938F8666-FB29-49E3-A3A9-8B5F7ABC7FDA}"/>
    <cellStyle name="Normal 7 4 5 2 4 3" xfId="8543" xr:uid="{6951522A-5B8B-4170-919C-C622CBC96F3D}"/>
    <cellStyle name="Normal 7 4 5 2 4 3 2" xfId="18923" xr:uid="{16D6616C-F1F8-4DC9-A10D-1E361B5A5261}"/>
    <cellStyle name="Normal 7 4 5 2 4 4" xfId="11376" xr:uid="{13ECABE8-85AD-4240-AE31-D061B4D05B5A}"/>
    <cellStyle name="Normal 7 4 5 2 4 4 2" xfId="21756" xr:uid="{9CC4C4C8-7B1B-4FC6-B531-18B674D20C27}"/>
    <cellStyle name="Normal 7 4 5 2 4 5" xfId="24452" xr:uid="{4E86DF6A-B825-4616-810A-F440E709C2B7}"/>
    <cellStyle name="Normal 7 4 5 2 4 6" xfId="14051" xr:uid="{8E394009-EDAA-4408-852F-E73257E41C83}"/>
    <cellStyle name="Normal 7 4 5 2 5" xfId="2525" xr:uid="{00000000-0005-0000-0000-0000A4080000}"/>
    <cellStyle name="Normal 7 4 5 2 5 2" xfId="5802" xr:uid="{AE5464FD-9C27-4CD4-835D-278EF0D461C1}"/>
    <cellStyle name="Normal 7 4 5 2 5 2 2" xfId="26296" xr:uid="{EE06E6B2-2519-4BEC-B248-A80F9A994B32}"/>
    <cellStyle name="Normal 7 4 5 2 5 2 3" xfId="15197" xr:uid="{4580F76A-3C06-4ADB-9621-BE67C42B329C}"/>
    <cellStyle name="Normal 7 4 5 2 5 3" xfId="7650" xr:uid="{E6F6C072-70FB-40C0-A9A9-ED00A30D4C7F}"/>
    <cellStyle name="Normal 7 4 5 2 5 3 2" xfId="18030" xr:uid="{C5875B92-3594-4955-AC39-B2AF25FFBDE0}"/>
    <cellStyle name="Normal 7 4 5 2 5 4" xfId="10483" xr:uid="{C4F87399-C515-4447-BF61-2B0AFDEDDD36}"/>
    <cellStyle name="Normal 7 4 5 2 5 4 2" xfId="20863" xr:uid="{4156CA54-464C-40C9-B49B-22F3D6E88135}"/>
    <cellStyle name="Normal 7 4 5 2 5 5" xfId="23208" xr:uid="{B2B70038-36D2-484A-9EDE-AF015FAE5F12}"/>
    <cellStyle name="Normal 7 4 5 2 5 6" xfId="12913" xr:uid="{EFEE560A-0B5F-41BA-B8C7-72148F06874C}"/>
    <cellStyle name="Normal 7 4 5 2 6" xfId="2403" xr:uid="{00000000-0005-0000-0000-00009F080000}"/>
    <cellStyle name="Normal 7 4 5 2 6 2" xfId="7530" xr:uid="{9BBEDFB3-869E-4604-9785-608F56B8E45A}"/>
    <cellStyle name="Normal 7 4 5 2 6 2 2" xfId="17910" xr:uid="{770AEAD1-1F39-4014-8A9A-93B524BD4E77}"/>
    <cellStyle name="Normal 7 4 5 2 6 3" xfId="10363" xr:uid="{5B6E3C15-26B9-45F6-9C7D-B57E3FA50F3B}"/>
    <cellStyle name="Normal 7 4 5 2 6 3 2" xfId="20743" xr:uid="{DB5830AA-A633-46EC-9F60-CA94BABB248D}"/>
    <cellStyle name="Normal 7 4 5 2 6 4" xfId="25259" xr:uid="{7B45440A-7E9E-4EB0-916B-88EE8F7E7259}"/>
    <cellStyle name="Normal 7 4 5 2 6 5" xfId="15077" xr:uid="{FB9032AF-3629-459C-B70A-4B9C53AEF29E}"/>
    <cellStyle name="Normal 7 4 5 2 7" xfId="4103" xr:uid="{8FD28EFA-C3CB-4557-AC4E-BF87B29153B0}"/>
    <cellStyle name="Normal 7 4 5 2 7 2" xfId="8877" xr:uid="{260B4A7B-6277-4E72-B3BC-9471517336C0}"/>
    <cellStyle name="Normal 7 4 5 2 7 2 2" xfId="19257" xr:uid="{AB1FB1C3-5381-4B26-BC02-389B83916361}"/>
    <cellStyle name="Normal 7 4 5 2 7 3" xfId="11710" xr:uid="{0AFBAB61-1214-4C50-BC9C-457C50C5A534}"/>
    <cellStyle name="Normal 7 4 5 2 7 3 2" xfId="22090" xr:uid="{A884F0D6-1218-4C37-9B1E-C74A3129080F}"/>
    <cellStyle name="Normal 7 4 5 2 7 4" xfId="16424" xr:uid="{849EE00F-E1E3-49D3-801F-6DEC2BFB5916}"/>
    <cellStyle name="Normal 7 4 5 2 8" xfId="5455" xr:uid="{F09B4FB6-D050-449A-B582-47A32A44F49C}"/>
    <cellStyle name="Normal 7 4 5 2 8 2" xfId="14752" xr:uid="{1249583C-87EA-482C-963D-784FE3213BCE}"/>
    <cellStyle name="Normal 7 4 5 2 9" xfId="7205" xr:uid="{0C851AFB-7C92-43C9-A4D6-A63E4FBF4BCD}"/>
    <cellStyle name="Normal 7 4 5 2 9 2" xfId="17585" xr:uid="{C14A22CA-C2B2-4725-9704-2F05FBB73448}"/>
    <cellStyle name="Normal 7 4 5 3" xfId="1440" xr:uid="{00000000-0005-0000-0000-000077070000}"/>
    <cellStyle name="Normal 7 4 5 3 10" xfId="24613" xr:uid="{4C744DA3-21BC-440E-8C96-D4CB18772947}"/>
    <cellStyle name="Normal 7 4 5 3 11" xfId="12795" xr:uid="{99365A30-2A21-4C99-87DC-94CD63FE7E63}"/>
    <cellStyle name="Normal 7 4 5 3 2" xfId="2835" xr:uid="{00000000-0005-0000-0000-0000A6080000}"/>
    <cellStyle name="Normal 7 4 5 3 2 2" xfId="3468" xr:uid="{00000000-0005-0000-0000-0000A7080000}"/>
    <cellStyle name="Normal 7 4 5 3 2 2 2" xfId="6523" xr:uid="{3D43E045-23D5-488C-9E94-5C16E657E405}"/>
    <cellStyle name="Normal 7 4 5 3 2 2 2 2" xfId="28422" xr:uid="{15790266-B34E-4E9F-933A-BD9FF2D41BBA}"/>
    <cellStyle name="Normal 7 4 5 3 2 2 2 3" xfId="16094" xr:uid="{C4463353-E454-41CE-A818-2C9CF0EA256D}"/>
    <cellStyle name="Normal 7 4 5 3 2 2 3" xfId="8547" xr:uid="{53F06438-B183-49CA-9ABA-B126D95AEB7C}"/>
    <cellStyle name="Normal 7 4 5 3 2 2 3 2" xfId="18927" xr:uid="{C5AF21F7-5F5E-49AF-98B0-B166EE2D6D36}"/>
    <cellStyle name="Normal 7 4 5 3 2 2 4" xfId="11380" xr:uid="{5550EB3C-C080-4D72-9AF8-79C67338107E}"/>
    <cellStyle name="Normal 7 4 5 3 2 2 4 2" xfId="21760" xr:uid="{0ADD8D08-89CC-4F81-8F2A-63C26EE882A8}"/>
    <cellStyle name="Normal 7 4 5 3 2 2 5" xfId="24330" xr:uid="{110C14E9-4DA6-4C8A-A623-8C4DA1C18513}"/>
    <cellStyle name="Normal 7 4 5 3 2 2 6" xfId="14055" xr:uid="{5D48DA47-A997-40DF-A05E-03E1AA896ED0}"/>
    <cellStyle name="Normal 7 4 5 3 2 3" xfId="4373" xr:uid="{0C638723-7EC5-4BBF-B85A-F7DA74481A1F}"/>
    <cellStyle name="Normal 7 4 5 3 2 3 2" xfId="9145" xr:uid="{B721CCCD-0A08-41C4-BCBF-1B443D0E2176}"/>
    <cellStyle name="Normal 7 4 5 3 2 3 2 2" xfId="29188" xr:uid="{9AF4A210-9EBD-431C-8F19-B71E5EADA8C2}"/>
    <cellStyle name="Normal 7 4 5 3 2 3 2 3" xfId="19525" xr:uid="{8171C32E-4272-46E8-8898-B49904C3F162}"/>
    <cellStyle name="Normal 7 4 5 3 2 3 3" xfId="11978" xr:uid="{3C2152C7-F5BB-419A-88C9-79BD358B1DD7}"/>
    <cellStyle name="Normal 7 4 5 3 2 3 3 2" xfId="22358" xr:uid="{28444200-7BA3-41E2-ADD8-7301CFF40D45}"/>
    <cellStyle name="Normal 7 4 5 3 2 3 4" xfId="22917" xr:uid="{09FBA3C0-D311-4F13-AFA1-7D0F432B1A8F}"/>
    <cellStyle name="Normal 7 4 5 3 2 3 5" xfId="16692" xr:uid="{78C2EC2F-2DA8-4386-8033-35B74E2DDBB6}"/>
    <cellStyle name="Normal 7 4 5 3 2 4" xfId="6051" xr:uid="{E39BE4B3-2DF2-44F3-AC26-C01470B4FC7A}"/>
    <cellStyle name="Normal 7 4 5 3 2 4 2" xfId="26565" xr:uid="{A98C0F54-6348-4585-9F78-F7DE2FC3E7D5}"/>
    <cellStyle name="Normal 7 4 5 3 2 4 3" xfId="15505" xr:uid="{71F9AB58-1893-4104-A00A-DF7B2A71C980}"/>
    <cellStyle name="Normal 7 4 5 3 2 5" xfId="7958" xr:uid="{C8BDD795-4668-43C6-AAD5-1987D8CA839C}"/>
    <cellStyle name="Normal 7 4 5 3 2 5 2" xfId="18338" xr:uid="{00EB6901-7F88-4FF7-8B00-FA4F51A5D420}"/>
    <cellStyle name="Normal 7 4 5 3 2 6" xfId="10791" xr:uid="{62A9211B-1887-457E-ABFA-3BA132E2CE7D}"/>
    <cellStyle name="Normal 7 4 5 3 2 6 2" xfId="21171" xr:uid="{1423FCE5-862C-46F5-8F8E-E6D61F840160}"/>
    <cellStyle name="Normal 7 4 5 3 2 7" xfId="23538" xr:uid="{DE2B695C-D9BC-4A10-AD4C-A8B5B1A7AB60}"/>
    <cellStyle name="Normal 7 4 5 3 2 8" xfId="13313" xr:uid="{5B7C446C-12F1-4EF5-99F8-DB42FFD90ADB}"/>
    <cellStyle name="Normal 7 4 5 3 3" xfId="3469" xr:uid="{00000000-0005-0000-0000-0000A8080000}"/>
    <cellStyle name="Normal 7 4 5 3 3 2" xfId="4591" xr:uid="{F16ECC63-77FB-4BC0-9263-3D0232E68377}"/>
    <cellStyle name="Normal 7 4 5 3 3 2 2" xfId="9363" xr:uid="{49B8B833-66EB-47B7-A317-B968AE51B0CF}"/>
    <cellStyle name="Normal 7 4 5 3 3 2 2 2" xfId="29333" xr:uid="{9593D21F-2633-4EB4-A6EC-5B30E8195583}"/>
    <cellStyle name="Normal 7 4 5 3 3 2 2 3" xfId="19743" xr:uid="{0D44F4C7-D9D4-4DBC-9DCD-9DFEB449FD0F}"/>
    <cellStyle name="Normal 7 4 5 3 3 2 3" xfId="12196" xr:uid="{5FB3DE9C-06F9-48E1-998C-8887FF754BAE}"/>
    <cellStyle name="Normal 7 4 5 3 3 2 3 2" xfId="22576" xr:uid="{FBDB5E6A-93AE-4500-9A85-23F5F0ECF22D}"/>
    <cellStyle name="Normal 7 4 5 3 3 2 4" xfId="25812" xr:uid="{B7346527-8675-4701-B877-62C841F6EBE0}"/>
    <cellStyle name="Normal 7 4 5 3 3 2 5" xfId="16910" xr:uid="{04D13FF9-3085-4228-BF3C-FE4E49CC3FCC}"/>
    <cellStyle name="Normal 7 4 5 3 3 3" xfId="6524" xr:uid="{9A4816BF-5D82-4100-95FF-086C23DB05A8}"/>
    <cellStyle name="Normal 7 4 5 3 3 3 2" xfId="26965" xr:uid="{7D3823DC-C7EB-4964-8756-C5BA544B68C4}"/>
    <cellStyle name="Normal 7 4 5 3 3 3 3" xfId="16095" xr:uid="{B126597B-9062-4A5E-968E-68A5860302BF}"/>
    <cellStyle name="Normal 7 4 5 3 3 4" xfId="8548" xr:uid="{4142520B-C995-40C9-9D97-9BBE14EDE247}"/>
    <cellStyle name="Normal 7 4 5 3 3 4 2" xfId="18928" xr:uid="{38A8EDC7-9CCF-4D01-B2AE-A1C83511C591}"/>
    <cellStyle name="Normal 7 4 5 3 3 5" xfId="11381" xr:uid="{28947E2A-5BBA-406A-98C1-DF60F3D73676}"/>
    <cellStyle name="Normal 7 4 5 3 3 5 2" xfId="21761" xr:uid="{5175FD23-5EE1-417D-A47F-73CF52833302}"/>
    <cellStyle name="Normal 7 4 5 3 3 6" xfId="25220" xr:uid="{64D9CA94-8A3C-40DD-98CD-79811DF79CBA}"/>
    <cellStyle name="Normal 7 4 5 3 3 7" xfId="14056" xr:uid="{F8447182-E098-4626-B45E-98AADA5EA0D7}"/>
    <cellStyle name="Normal 7 4 5 3 4" xfId="3467" xr:uid="{00000000-0005-0000-0000-0000A9080000}"/>
    <cellStyle name="Normal 7 4 5 3 4 2" xfId="6522" xr:uid="{EC580DD9-7275-479A-AA36-4019BB56B500}"/>
    <cellStyle name="Normal 7 4 5 3 4 2 2" xfId="28170" xr:uid="{667E8CEF-9AC4-4C27-96BB-0ADA10B9C7DA}"/>
    <cellStyle name="Normal 7 4 5 3 4 2 3" xfId="16093" xr:uid="{B8026675-0137-407F-933C-49AB3640FD85}"/>
    <cellStyle name="Normal 7 4 5 3 4 3" xfId="8546" xr:uid="{524A143B-8D12-41FA-9DBD-30220D6C3132}"/>
    <cellStyle name="Normal 7 4 5 3 4 3 2" xfId="18926" xr:uid="{0D27E462-6BF9-4BED-9856-E51B33311492}"/>
    <cellStyle name="Normal 7 4 5 3 4 4" xfId="11379" xr:uid="{3C91C5C8-72B4-426B-B061-1B5A2292495F}"/>
    <cellStyle name="Normal 7 4 5 3 4 4 2" xfId="21759" xr:uid="{8B5C94E8-934E-4BA0-8E92-79D17A692450}"/>
    <cellStyle name="Normal 7 4 5 3 4 5" xfId="24627" xr:uid="{D35239FD-09F5-4203-B7CB-904310CA3BF3}"/>
    <cellStyle name="Normal 7 4 5 3 4 6" xfId="14054" xr:uid="{C5CDB690-D4CE-42E7-ABAA-01518013248E}"/>
    <cellStyle name="Normal 7 4 5 3 5" xfId="2628" xr:uid="{00000000-0005-0000-0000-0000AA080000}"/>
    <cellStyle name="Normal 7 4 5 3 5 2" xfId="5890" xr:uid="{23142878-3E64-49A3-BA10-E99C203598A0}"/>
    <cellStyle name="Normal 7 4 5 3 5 2 2" xfId="26003" xr:uid="{BEF8B5AC-3BC3-4BD5-A597-7EC34795E82A}"/>
    <cellStyle name="Normal 7 4 5 3 5 2 3" xfId="15300" xr:uid="{1178578C-D67A-4B6C-8AFA-C38FDC910A54}"/>
    <cellStyle name="Normal 7 4 5 3 5 3" xfId="7753" xr:uid="{D6A72C4C-0188-4478-8821-B4BACD68C0F8}"/>
    <cellStyle name="Normal 7 4 5 3 5 3 2" xfId="18133" xr:uid="{046EB1D8-C08A-4410-B8C1-BA9D1632C251}"/>
    <cellStyle name="Normal 7 4 5 3 5 4" xfId="10586" xr:uid="{D00AB987-4839-467C-A7C1-09C933AED028}"/>
    <cellStyle name="Normal 7 4 5 3 5 4 2" xfId="20966" xr:uid="{147252C8-FADB-4773-B582-3E7DBC0152CB}"/>
    <cellStyle name="Normal 7 4 5 3 5 5" xfId="22878" xr:uid="{F78359D1-4FFF-4A2A-A148-43F4BFFDE41B}"/>
    <cellStyle name="Normal 7 4 5 3 5 6" xfId="13016" xr:uid="{0E89B7A7-D291-437F-B36D-3DABFBB30ECB}"/>
    <cellStyle name="Normal 7 4 5 3 6" xfId="4221" xr:uid="{6733272E-A744-4F20-B62A-DCC6BF90E6DB}"/>
    <cellStyle name="Normal 7 4 5 3 6 2" xfId="8993" xr:uid="{BD24733A-6C45-4563-87F3-273B8C8CA50A}"/>
    <cellStyle name="Normal 7 4 5 3 6 2 2" xfId="19373" xr:uid="{5DF50BFC-DDA0-4805-926D-A233BFE2283F}"/>
    <cellStyle name="Normal 7 4 5 3 6 3" xfId="11826" xr:uid="{87FB4150-563F-4FE9-8252-81900F4010FF}"/>
    <cellStyle name="Normal 7 4 5 3 6 3 2" xfId="22206" xr:uid="{3AEBE2F6-8496-45AA-B148-6F773FFCB072}"/>
    <cellStyle name="Normal 7 4 5 3 6 4" xfId="23591" xr:uid="{96941FE2-5BA6-45C7-94A9-6E6D07771D06}"/>
    <cellStyle name="Normal 7 4 5 3 6 5" xfId="16540" xr:uid="{AC15E640-E84D-4419-A405-D7592B8FFC29}"/>
    <cellStyle name="Normal 7 4 5 3 7" xfId="5457" xr:uid="{CB254C3D-8328-438C-BCB2-8175D5A7D7C0}"/>
    <cellStyle name="Normal 7 4 5 3 7 2" xfId="14754" xr:uid="{BF2EACDD-1085-482B-92B4-1207E9B75013}"/>
    <cellStyle name="Normal 7 4 5 3 8" xfId="7207" xr:uid="{AE704272-A315-4F5C-9074-FE104449892B}"/>
    <cellStyle name="Normal 7 4 5 3 8 2" xfId="17587" xr:uid="{0E02743E-A4C4-4CC3-8694-090F8FA53EAF}"/>
    <cellStyle name="Normal 7 4 5 3 9" xfId="10040" xr:uid="{0B61A119-BD13-445E-90A8-6817F9C647CE}"/>
    <cellStyle name="Normal 7 4 5 3 9 2" xfId="20420" xr:uid="{0BB920D2-DADD-49BC-BF35-D06395A6B8A6}"/>
    <cellStyle name="Normal 7 4 5 4" xfId="1441" xr:uid="{00000000-0005-0000-0000-000078070000}"/>
    <cellStyle name="Normal 7 4 5 4 2" xfId="3470" xr:uid="{00000000-0005-0000-0000-0000AC080000}"/>
    <cellStyle name="Normal 7 4 5 4 2 2" xfId="6525" xr:uid="{42FBD595-D5B7-4AB9-8D34-D4A4C1708753}"/>
    <cellStyle name="Normal 7 4 5 4 2 2 2" xfId="25970" xr:uid="{2980C43F-A4A4-4484-B060-7C9B30649953}"/>
    <cellStyle name="Normal 7 4 5 4 2 2 3" xfId="16096" xr:uid="{DCD9613D-4A7E-43F9-A40E-EE3F54EC9E4B}"/>
    <cellStyle name="Normal 7 4 5 4 2 3" xfId="8549" xr:uid="{55FBFC02-499D-47BD-B532-C2640EB2B05D}"/>
    <cellStyle name="Normal 7 4 5 4 2 3 2" xfId="18929" xr:uid="{0F914924-E3DF-4011-854A-867251C0B59B}"/>
    <cellStyle name="Normal 7 4 5 4 2 4" xfId="11382" xr:uid="{13AC4B8A-9E5B-474E-9E6C-EE4AE33C4E9C}"/>
    <cellStyle name="Normal 7 4 5 4 2 4 2" xfId="21762" xr:uid="{90CA32E0-CB42-40E4-9F5A-8DB54EAC6541}"/>
    <cellStyle name="Normal 7 4 5 4 2 5" xfId="22770" xr:uid="{94BBA90A-4A8B-48E8-A640-3995F7A77AF9}"/>
    <cellStyle name="Normal 7 4 5 4 2 6" xfId="14057" xr:uid="{B7C92D4B-1964-4EB7-9CFC-E84F2E7C7CAE}"/>
    <cellStyle name="Normal 7 4 5 4 3" xfId="4371" xr:uid="{982E9A28-BAEF-4D2A-BA36-1FA1CE6DD9F4}"/>
    <cellStyle name="Normal 7 4 5 4 3 2" xfId="9143" xr:uid="{B712051D-32A4-43A4-8A2F-54401EFD0C75}"/>
    <cellStyle name="Normal 7 4 5 4 3 2 2" xfId="29186" xr:uid="{99D741DD-8818-4024-9257-3A11E348F120}"/>
    <cellStyle name="Normal 7 4 5 4 3 2 3" xfId="19523" xr:uid="{8264D096-1196-40D9-B548-697DC033D31E}"/>
    <cellStyle name="Normal 7 4 5 4 3 3" xfId="11976" xr:uid="{152172AE-EAFB-467A-95C5-81277FA4B09E}"/>
    <cellStyle name="Normal 7 4 5 4 3 3 2" xfId="22356" xr:uid="{0508528A-A947-49DE-AF97-F946734EE209}"/>
    <cellStyle name="Normal 7 4 5 4 3 4" xfId="25530" xr:uid="{E6EC1743-A75B-4844-8031-40D139C09885}"/>
    <cellStyle name="Normal 7 4 5 4 3 5" xfId="16690" xr:uid="{36DC94FC-6C39-42C6-91E1-F72E73567142}"/>
    <cellStyle name="Normal 7 4 5 4 4" xfId="5458" xr:uid="{F4736D85-8878-4FA8-923A-E1403838DB9E}"/>
    <cellStyle name="Normal 7 4 5 4 4 2" xfId="26571" xr:uid="{624BF12C-C3D0-4C8B-A536-EFF8619DDA34}"/>
    <cellStyle name="Normal 7 4 5 4 4 3" xfId="14755" xr:uid="{1B9A5E26-C8C1-483B-9DFB-4844385D2F0A}"/>
    <cellStyle name="Normal 7 4 5 4 5" xfId="7208" xr:uid="{D60782DB-55D6-48B1-956D-983D1F530E6E}"/>
    <cellStyle name="Normal 7 4 5 4 5 2" xfId="17588" xr:uid="{5D06CA8C-1AD9-4647-94A1-100975BFC402}"/>
    <cellStyle name="Normal 7 4 5 4 6" xfId="10041" xr:uid="{B046BC94-B393-4FC2-B26B-E939306116A1}"/>
    <cellStyle name="Normal 7 4 5 4 6 2" xfId="20421" xr:uid="{E0179641-1977-468D-A4DF-EE6E9ED518F0}"/>
    <cellStyle name="Normal 7 4 5 4 7" xfId="25044" xr:uid="{DAD150E5-63F9-456D-9DE2-ECABA4755ED5}"/>
    <cellStyle name="Normal 7 4 5 4 8" xfId="13311" xr:uid="{8A287C97-45FB-442A-B27F-6A8E1BE93E89}"/>
    <cellStyle name="Normal 7 4 5 5" xfId="3471" xr:uid="{00000000-0005-0000-0000-0000AD080000}"/>
    <cellStyle name="Normal 7 4 5 5 2" xfId="4592" xr:uid="{35926369-7039-4EEC-B75A-3BB1B347393D}"/>
    <cellStyle name="Normal 7 4 5 5 2 2" xfId="9364" xr:uid="{546177B1-454A-4B2A-BFEC-6304F37CC577}"/>
    <cellStyle name="Normal 7 4 5 5 2 2 2" xfId="29334" xr:uid="{CC14DF5E-FE0D-486C-AAF8-1B25ECD8B96E}"/>
    <cellStyle name="Normal 7 4 5 5 2 2 3" xfId="19744" xr:uid="{87C6055A-3964-4D38-8D4A-CE748D2E6B01}"/>
    <cellStyle name="Normal 7 4 5 5 2 3" xfId="12197" xr:uid="{2EC098A8-4B36-4970-AF8C-00FFD5C5EBAE}"/>
    <cellStyle name="Normal 7 4 5 5 2 3 2" xfId="22577" xr:uid="{22FC2890-9AC8-4682-9492-D716708225D3}"/>
    <cellStyle name="Normal 7 4 5 5 2 4" xfId="25013" xr:uid="{BCC1CDE4-D924-4A74-ABE2-BC5407609446}"/>
    <cellStyle name="Normal 7 4 5 5 2 5" xfId="16911" xr:uid="{004673F0-7811-480D-A61E-403C4EE5590B}"/>
    <cellStyle name="Normal 7 4 5 5 3" xfId="6526" xr:uid="{E3206B87-3C43-4C2E-8780-6DE350835BA0}"/>
    <cellStyle name="Normal 7 4 5 5 3 2" xfId="27459" xr:uid="{2502B905-3FA1-4966-ACCB-BC7CAACEF295}"/>
    <cellStyle name="Normal 7 4 5 5 3 3" xfId="16097" xr:uid="{996D8786-8EBA-4700-BBEC-ED4C5AC1B543}"/>
    <cellStyle name="Normal 7 4 5 5 4" xfId="8550" xr:uid="{82075F95-A6E9-4D35-A9F0-06F7AC3631A3}"/>
    <cellStyle name="Normal 7 4 5 5 4 2" xfId="18930" xr:uid="{A9FEF4C5-48FB-455A-BC90-FD1F945BC554}"/>
    <cellStyle name="Normal 7 4 5 5 5" xfId="11383" xr:uid="{6649B145-16D2-42EB-9E9A-6272A5863D30}"/>
    <cellStyle name="Normal 7 4 5 5 5 2" xfId="21763" xr:uid="{23C63933-20B4-4F27-B148-5287C908DEA0}"/>
    <cellStyle name="Normal 7 4 5 5 6" xfId="24610" xr:uid="{EA31AACA-524A-4320-BE62-8957480C0168}"/>
    <cellStyle name="Normal 7 4 5 5 7" xfId="14058" xr:uid="{4CB9380D-C10B-4E9E-B0DE-819499236CC6}"/>
    <cellStyle name="Normal 7 4 5 6" xfId="2994" xr:uid="{00000000-0005-0000-0000-0000AE080000}"/>
    <cellStyle name="Normal 7 4 5 6 2" xfId="6144" xr:uid="{329964A5-29AB-4E50-A18A-0A87C77E0CD2}"/>
    <cellStyle name="Normal 7 4 5 6 2 2" xfId="26282" xr:uid="{F6A11925-35D7-4E7B-A272-D237D9A4867B}"/>
    <cellStyle name="Normal 7 4 5 6 2 3" xfId="15622" xr:uid="{8C08E7FF-2AAA-4A1F-ABA8-09F53F075606}"/>
    <cellStyle name="Normal 7 4 5 6 3" xfId="8075" xr:uid="{3CE81D40-D365-4DDF-AD91-51407A1C4B00}"/>
    <cellStyle name="Normal 7 4 5 6 3 2" xfId="18455" xr:uid="{2699446A-D6E3-4CE3-B055-4CB4598BFD69}"/>
    <cellStyle name="Normal 7 4 5 6 4" xfId="10908" xr:uid="{C0D1FBFA-0F28-4D12-A591-2DBC776B99E0}"/>
    <cellStyle name="Normal 7 4 5 6 4 2" xfId="21288" xr:uid="{9C1F2FD1-FEB8-41EF-98CD-A19DD9AE8D71}"/>
    <cellStyle name="Normal 7 4 5 6 5" xfId="23243" xr:uid="{76C9B4D9-2046-4620-9B09-B04B8044D621}"/>
    <cellStyle name="Normal 7 4 5 6 6" xfId="13493" xr:uid="{94814A25-6D71-4B56-BB2B-1EF7487F1533}"/>
    <cellStyle name="Normal 7 4 5 7" xfId="2465" xr:uid="{00000000-0005-0000-0000-0000AF080000}"/>
    <cellStyle name="Normal 7 4 5 7 2" xfId="5756" xr:uid="{0806CEDE-82C4-4757-94A1-D4A364F385D3}"/>
    <cellStyle name="Normal 7 4 5 7 2 2" xfId="27823" xr:uid="{D8A20EC4-0930-48B5-BB8D-002EEEFF8B79}"/>
    <cellStyle name="Normal 7 4 5 7 2 3" xfId="15137" xr:uid="{DAB03735-5BCD-45F9-965F-F78638AB8C71}"/>
    <cellStyle name="Normal 7 4 5 7 3" xfId="7590" xr:uid="{ED185F1D-0AFD-46B2-AFBC-5817A752073C}"/>
    <cellStyle name="Normal 7 4 5 7 3 2" xfId="17970" xr:uid="{2A1AE796-8920-4BEB-9B03-81203931504B}"/>
    <cellStyle name="Normal 7 4 5 7 4" xfId="10423" xr:uid="{F3CE7AE9-9597-4D70-ADB1-9CD09D5303E7}"/>
    <cellStyle name="Normal 7 4 5 7 4 2" xfId="20803" xr:uid="{4BD12F4B-85C9-443B-ADB6-EB5598A001F6}"/>
    <cellStyle name="Normal 7 4 5 7 5" xfId="24685" xr:uid="{7F498DCC-8B79-42AE-A66D-651ED3928429}"/>
    <cellStyle name="Normal 7 4 5 7 6" xfId="12853" xr:uid="{9679F6B9-5814-4809-BD04-04514E08081E}"/>
    <cellStyle name="Normal 7 4 5 8" xfId="2219" xr:uid="{00000000-0005-0000-0000-00009E080000}"/>
    <cellStyle name="Normal 7 4 5 8 2" xfId="7346" xr:uid="{F557962B-98E4-404E-BF09-964D44DF646A}"/>
    <cellStyle name="Normal 7 4 5 8 2 2" xfId="17726" xr:uid="{AC796349-D30C-4D4B-B059-04E362F1D48F}"/>
    <cellStyle name="Normal 7 4 5 8 3" xfId="10179" xr:uid="{65D29BBD-196A-4C9A-871F-33946F3CB743}"/>
    <cellStyle name="Normal 7 4 5 8 3 2" xfId="20559" xr:uid="{0A8EC2C8-C8BA-4B53-896F-A5393B55CE64}"/>
    <cellStyle name="Normal 7 4 5 8 4" xfId="25054" xr:uid="{1DAEE79F-B8A0-4360-B81F-5E1789B45645}"/>
    <cellStyle name="Normal 7 4 5 8 5" xfId="14893" xr:uid="{9007E917-66A3-431C-88DD-43C81AF06304}"/>
    <cellStyle name="Normal 7 4 5 9" xfId="4071" xr:uid="{3A901DB5-58D0-4820-A143-9FCA31460F7B}"/>
    <cellStyle name="Normal 7 4 5 9 2" xfId="8851" xr:uid="{700C17F6-D58A-408C-990F-C332EC8EC78C}"/>
    <cellStyle name="Normal 7 4 5 9 2 2" xfId="19231" xr:uid="{21BE3DC1-CB27-4FAF-BB6A-6FA87890E308}"/>
    <cellStyle name="Normal 7 4 5 9 3" xfId="11684" xr:uid="{1CB0413C-DD3D-4618-9B8E-208420E02059}"/>
    <cellStyle name="Normal 7 4 5 9 3 2" xfId="22064" xr:uid="{5227A0D6-DE0B-44F1-888B-5E60B3D3CD5C}"/>
    <cellStyle name="Normal 7 4 5 9 4" xfId="16398" xr:uid="{C8264871-7043-484B-8B5D-04A589B9A087}"/>
    <cellStyle name="Normal 7 4 6" xfId="1442" xr:uid="{00000000-0005-0000-0000-000079070000}"/>
    <cellStyle name="Normal 7 4 6 10" xfId="7209" xr:uid="{9D0BAB81-E060-46C4-A067-C3886DD2E4F5}"/>
    <cellStyle name="Normal 7 4 6 10 2" xfId="17589" xr:uid="{9281F678-6949-4A54-9733-A9AB1BF089C4}"/>
    <cellStyle name="Normal 7 4 6 11" xfId="10042" xr:uid="{579AAEC4-267E-45D8-8DA8-18AB3513478E}"/>
    <cellStyle name="Normal 7 4 6 11 2" xfId="20422" xr:uid="{59AE8321-472F-48C9-9BCE-38BE78599AF0}"/>
    <cellStyle name="Normal 7 4 6 12" xfId="24332" xr:uid="{BBFED37D-C0AD-4F14-AA04-70C6AE104C62}"/>
    <cellStyle name="Normal 7 4 6 13" xfId="12434" xr:uid="{6BCE06AF-85C4-4CC2-A918-E39D433FF0CD}"/>
    <cellStyle name="Normal 7 4 6 2" xfId="1443" xr:uid="{00000000-0005-0000-0000-00007A070000}"/>
    <cellStyle name="Normal 7 4 6 2 10" xfId="10043" xr:uid="{015A21AC-34D4-4826-84DF-2A188863A218}"/>
    <cellStyle name="Normal 7 4 6 2 10 2" xfId="20423" xr:uid="{57D37285-A06B-422F-B2D6-F44DF926CFBE}"/>
    <cellStyle name="Normal 7 4 6 2 11" xfId="24463" xr:uid="{3A31A8B7-2F92-472E-B7B5-9E887E7C8D00}"/>
    <cellStyle name="Normal 7 4 6 2 12" xfId="12638" xr:uid="{36FBE80E-5417-4AF5-86DE-81A4404606E3}"/>
    <cellStyle name="Normal 7 4 6 2 2" xfId="1444" xr:uid="{00000000-0005-0000-0000-00007B070000}"/>
    <cellStyle name="Normal 7 4 6 2 2 2" xfId="3473" xr:uid="{00000000-0005-0000-0000-0000B3080000}"/>
    <cellStyle name="Normal 7 4 6 2 2 2 2" xfId="6528" xr:uid="{2F811766-F2D8-4F4A-BA50-EF6F59704A35}"/>
    <cellStyle name="Normal 7 4 6 2 2 2 2 2" xfId="28018" xr:uid="{0EDEF980-8DC6-4133-825D-0AC672B945BF}"/>
    <cellStyle name="Normal 7 4 6 2 2 2 2 3" xfId="28173" xr:uid="{C9E9391A-CE76-400B-A4DD-A6C96FC18D1A}"/>
    <cellStyle name="Normal 7 4 6 2 2 2 2 4" xfId="16099" xr:uid="{3605FF11-A96C-4B5F-8FB7-99805CCB62D8}"/>
    <cellStyle name="Normal 7 4 6 2 2 2 3" xfId="8552" xr:uid="{C4F74542-B8A6-42C1-A393-BC01099B8C81}"/>
    <cellStyle name="Normal 7 4 6 2 2 2 3 2" xfId="28943" xr:uid="{484EA8FF-A658-414F-9465-055E6F23859F}"/>
    <cellStyle name="Normal 7 4 6 2 2 2 3 3" xfId="18932" xr:uid="{6981B120-B073-420F-B6D7-0CB1E2F8A322}"/>
    <cellStyle name="Normal 7 4 6 2 2 2 4" xfId="11385" xr:uid="{395CAD96-80CB-41CA-BD86-7FD10E6DB9DF}"/>
    <cellStyle name="Normal 7 4 6 2 2 2 4 2" xfId="21765" xr:uid="{50EB8523-F2CE-4146-8B69-A2E310D75B9E}"/>
    <cellStyle name="Normal 7 4 6 2 2 2 5" xfId="23314" xr:uid="{7176CF5D-11D8-4B27-8F9A-BFE9DC434CCA}"/>
    <cellStyle name="Normal 7 4 6 2 2 2 6" xfId="14060" xr:uid="{D5A276A3-7024-4E73-9B16-9116CA47891B}"/>
    <cellStyle name="Normal 7 4 6 2 2 3" xfId="4374" xr:uid="{A95130CF-C1A4-4A97-BA51-A9E1E46AC1AE}"/>
    <cellStyle name="Normal 7 4 6 2 2 3 2" xfId="9146" xr:uid="{8FB22CD3-2825-4E0D-8E2B-C6AE3C0C82EF}"/>
    <cellStyle name="Normal 7 4 6 2 2 3 2 2" xfId="29189" xr:uid="{D13D335D-E041-48E9-B7D1-4A67740958C5}"/>
    <cellStyle name="Normal 7 4 6 2 2 3 2 3" xfId="19526" xr:uid="{DB344710-F17E-418C-B4A2-630026663705}"/>
    <cellStyle name="Normal 7 4 6 2 2 3 3" xfId="11979" xr:uid="{8B36AEBF-4134-4BF8-A36C-9786466154DA}"/>
    <cellStyle name="Normal 7 4 6 2 2 3 3 2" xfId="22359" xr:uid="{C7F59C12-9CF7-4B47-9F45-F7C1BEC7C5BE}"/>
    <cellStyle name="Normal 7 4 6 2 2 3 4" xfId="25163" xr:uid="{3C115A6D-5126-4E2C-B507-31228BFAAE47}"/>
    <cellStyle name="Normal 7 4 6 2 2 3 5" xfId="16693" xr:uid="{D66D56DF-7F5C-49BE-BBB9-7F2F3686A2B0}"/>
    <cellStyle name="Normal 7 4 6 2 2 4" xfId="5461" xr:uid="{0CC6A5EB-0BCE-4510-BA88-5FEA0A5CE841}"/>
    <cellStyle name="Normal 7 4 6 2 2 4 2" xfId="28462" xr:uid="{5B671DBE-841C-4EF3-B4B0-44130DDBD783}"/>
    <cellStyle name="Normal 7 4 6 2 2 4 3" xfId="14758" xr:uid="{EDEA2358-8CBB-4A34-ADCC-15B892D84035}"/>
    <cellStyle name="Normal 7 4 6 2 2 5" xfId="7211" xr:uid="{C8622CF0-6FD8-4D48-B3CB-2AF7D2A7302D}"/>
    <cellStyle name="Normal 7 4 6 2 2 5 2" xfId="17591" xr:uid="{61377672-1CFC-4732-A347-7DE660EB372D}"/>
    <cellStyle name="Normal 7 4 6 2 2 6" xfId="10044" xr:uid="{65A19268-3767-4078-A796-2C4CBC861A87}"/>
    <cellStyle name="Normal 7 4 6 2 2 6 2" xfId="20424" xr:uid="{6EEB025A-54AB-4B21-B3FD-EFE52BBACBEC}"/>
    <cellStyle name="Normal 7 4 6 2 2 7" xfId="24149" xr:uid="{DF5D084C-42C6-42A0-B7E0-1157BB69E3A5}"/>
    <cellStyle name="Normal 7 4 6 2 2 8" xfId="13315" xr:uid="{165DDDD3-124E-47C3-91DC-3E4956AB94E1}"/>
    <cellStyle name="Normal 7 4 6 2 3" xfId="3474" xr:uid="{00000000-0005-0000-0000-0000B4080000}"/>
    <cellStyle name="Normal 7 4 6 2 3 2" xfId="4593" xr:uid="{AA9A90EB-6786-4553-BCF1-820E08D62D55}"/>
    <cellStyle name="Normal 7 4 6 2 3 2 2" xfId="9365" xr:uid="{C2246DDC-4E13-4C61-8968-6177DDB50795}"/>
    <cellStyle name="Normal 7 4 6 2 3 2 2 2" xfId="29335" xr:uid="{31266F53-CA8F-4EF3-8346-F5CE4DF6BBA1}"/>
    <cellStyle name="Normal 7 4 6 2 3 2 2 3" xfId="19745" xr:uid="{35689738-0262-4E2E-BAF1-64F685E77766}"/>
    <cellStyle name="Normal 7 4 6 2 3 2 3" xfId="12198" xr:uid="{BE3011C3-5EC8-436E-AAD2-BD8EF622F124}"/>
    <cellStyle name="Normal 7 4 6 2 3 2 3 2" xfId="22578" xr:uid="{8CC6CDDA-E727-4ED4-A72A-05F6C13D9FD8}"/>
    <cellStyle name="Normal 7 4 6 2 3 2 4" xfId="23992" xr:uid="{4D51B64E-BCB2-4EE1-B006-9BC0CD8C2EF3}"/>
    <cellStyle name="Normal 7 4 6 2 3 2 5" xfId="16912" xr:uid="{012AE3E8-1ED9-4641-AB2A-A7BB3922440C}"/>
    <cellStyle name="Normal 7 4 6 2 3 3" xfId="6529" xr:uid="{2EFCFD26-23A9-43B4-8E21-F6FB3260333C}"/>
    <cellStyle name="Normal 7 4 6 2 3 3 2" xfId="26701" xr:uid="{B4B5CA8E-1E02-446A-B17B-F16112AD7BB4}"/>
    <cellStyle name="Normal 7 4 6 2 3 3 3" xfId="16100" xr:uid="{6F902B5B-0EF3-4C63-810A-D291B05A10F1}"/>
    <cellStyle name="Normal 7 4 6 2 3 4" xfId="8553" xr:uid="{4687F2C9-0B83-42E4-B559-9E6EF6827985}"/>
    <cellStyle name="Normal 7 4 6 2 3 4 2" xfId="18933" xr:uid="{3B844C43-1343-40FE-BD7C-093E5C60487E}"/>
    <cellStyle name="Normal 7 4 6 2 3 5" xfId="11386" xr:uid="{D9D4C41C-9940-41B4-83A4-0C3BF2E3A360}"/>
    <cellStyle name="Normal 7 4 6 2 3 5 2" xfId="21766" xr:uid="{3A4A0930-732E-4036-913C-716D778E0713}"/>
    <cellStyle name="Normal 7 4 6 2 3 6" xfId="22899" xr:uid="{FC5630F8-D770-4D8E-B960-DE9C0187F3DE}"/>
    <cellStyle name="Normal 7 4 6 2 3 7" xfId="14061" xr:uid="{4CE8185E-7E44-4B27-A157-43795DCE7A16}"/>
    <cellStyle name="Normal 7 4 6 2 4" xfId="3472" xr:uid="{00000000-0005-0000-0000-0000B5080000}"/>
    <cellStyle name="Normal 7 4 6 2 4 2" xfId="6527" xr:uid="{A7065ACD-749C-4101-B617-76BAE472C0A7}"/>
    <cellStyle name="Normal 7 4 6 2 4 2 2" xfId="25905" xr:uid="{B86BAEC1-F979-42C6-99B5-2C2E12484112}"/>
    <cellStyle name="Normal 7 4 6 2 4 2 3" xfId="16098" xr:uid="{58F29C10-D636-4686-938A-855CF3DCD771}"/>
    <cellStyle name="Normal 7 4 6 2 4 3" xfId="8551" xr:uid="{0AEA8D9C-556A-403C-B4B1-97E240CDC933}"/>
    <cellStyle name="Normal 7 4 6 2 4 3 2" xfId="18931" xr:uid="{79DB9C0E-2454-4F95-BF3E-02655D6D29C7}"/>
    <cellStyle name="Normal 7 4 6 2 4 4" xfId="11384" xr:uid="{5704E751-D96F-4DBF-859F-4DEFDDB9AB3D}"/>
    <cellStyle name="Normal 7 4 6 2 4 4 2" xfId="21764" xr:uid="{731B8A3F-E65F-4DA0-8B6C-75A01AF6462B}"/>
    <cellStyle name="Normal 7 4 6 2 4 5" xfId="25050" xr:uid="{F842D7F2-DBC3-4B01-8A2B-4FBB6AB1F674}"/>
    <cellStyle name="Normal 7 4 6 2 4 6" xfId="14059" xr:uid="{3FA029E0-83EC-4C1E-924F-02FAFF8C3151}"/>
    <cellStyle name="Normal 7 4 6 2 5" xfId="2611" xr:uid="{00000000-0005-0000-0000-0000B6080000}"/>
    <cellStyle name="Normal 7 4 6 2 5 2" xfId="5875" xr:uid="{ED28E35E-3B05-43CA-8272-C98CFE752A4D}"/>
    <cellStyle name="Normal 7 4 6 2 5 2 2" xfId="28341" xr:uid="{AFB9A578-F33D-4994-B6A6-915A59C8352E}"/>
    <cellStyle name="Normal 7 4 6 2 5 2 3" xfId="15283" xr:uid="{183E967D-EBC3-47C1-BAF4-AC54C24D929C}"/>
    <cellStyle name="Normal 7 4 6 2 5 3" xfId="7736" xr:uid="{7E3AB69C-436C-401C-9731-4BF2E5CA0323}"/>
    <cellStyle name="Normal 7 4 6 2 5 3 2" xfId="18116" xr:uid="{37B93855-0475-488B-AD3D-C61E28883DFC}"/>
    <cellStyle name="Normal 7 4 6 2 5 4" xfId="10569" xr:uid="{B178F962-2657-4F24-AA8F-DE264DF48D23}"/>
    <cellStyle name="Normal 7 4 6 2 5 4 2" xfId="20949" xr:uid="{077C6A62-37F7-425D-AABA-A9B4B25DC1F8}"/>
    <cellStyle name="Normal 7 4 6 2 5 5" xfId="24142" xr:uid="{5151E569-3E21-4983-BF90-72E5D7566DF1}"/>
    <cellStyle name="Normal 7 4 6 2 5 6" xfId="12999" xr:uid="{B0D1F0C8-B578-42DD-9297-A7A26493E6A5}"/>
    <cellStyle name="Normal 7 4 6 2 6" xfId="2404" xr:uid="{00000000-0005-0000-0000-0000B1080000}"/>
    <cellStyle name="Normal 7 4 6 2 6 2" xfId="7531" xr:uid="{3E5CC756-B253-4B3C-9DB5-BDF4E3049137}"/>
    <cellStyle name="Normal 7 4 6 2 6 2 2" xfId="17911" xr:uid="{4F7B4801-3A30-4063-9945-9276C0972B4A}"/>
    <cellStyle name="Normal 7 4 6 2 6 3" xfId="10364" xr:uid="{D328754E-1865-498D-ABA5-A3AA117E1F7A}"/>
    <cellStyle name="Normal 7 4 6 2 6 3 2" xfId="20744" xr:uid="{89CE0C2E-16F7-4DA9-9179-5B9D4093E09C}"/>
    <cellStyle name="Normal 7 4 6 2 6 4" xfId="23613" xr:uid="{C63B725F-10E9-4005-B129-185D18AB4974}"/>
    <cellStyle name="Normal 7 4 6 2 6 5" xfId="15078" xr:uid="{686D7622-0DA7-455A-B5E0-6173D814EE00}"/>
    <cellStyle name="Normal 7 4 6 2 7" xfId="4104" xr:uid="{FBC0C879-14E9-4755-8B03-4CDD731C2FC5}"/>
    <cellStyle name="Normal 7 4 6 2 7 2" xfId="8878" xr:uid="{C58BACB1-648D-4A62-8DF5-AE1F6BC94290}"/>
    <cellStyle name="Normal 7 4 6 2 7 2 2" xfId="19258" xr:uid="{9DE98E81-F832-46FD-90D4-FD7D25B8E057}"/>
    <cellStyle name="Normal 7 4 6 2 7 3" xfId="11711" xr:uid="{74A38B67-90CA-4EEB-BF93-499AD9B73FD6}"/>
    <cellStyle name="Normal 7 4 6 2 7 3 2" xfId="22091" xr:uid="{D7F29AF2-0D5B-41BE-82B6-57DAC19ABB89}"/>
    <cellStyle name="Normal 7 4 6 2 7 4" xfId="16425" xr:uid="{637739DF-7C78-4B06-938E-04C37FC8F35F}"/>
    <cellStyle name="Normal 7 4 6 2 8" xfId="5460" xr:uid="{2F886AA2-4DDA-40FD-9E88-F748B011B828}"/>
    <cellStyle name="Normal 7 4 6 2 8 2" xfId="14757" xr:uid="{7FA1EA60-EAA8-429A-A717-719E22507350}"/>
    <cellStyle name="Normal 7 4 6 2 9" xfId="7210" xr:uid="{0EBDD1CB-AD53-45F4-AA45-AB9B37BCF00A}"/>
    <cellStyle name="Normal 7 4 6 2 9 2" xfId="17590" xr:uid="{6BC88A3B-1DCE-4ABE-9228-C1F329747FBB}"/>
    <cellStyle name="Normal 7 4 6 3" xfId="1445" xr:uid="{00000000-0005-0000-0000-00007C070000}"/>
    <cellStyle name="Normal 7 4 6 3 2" xfId="3475" xr:uid="{00000000-0005-0000-0000-0000B8080000}"/>
    <cellStyle name="Normal 7 4 6 3 2 2" xfId="6530" xr:uid="{35017E7D-4080-453E-9AB5-4EBD7D742297}"/>
    <cellStyle name="Normal 7 4 6 3 2 2 2" xfId="25595" xr:uid="{0F8CE7FB-386C-435B-A026-98059F5A95A9}"/>
    <cellStyle name="Normal 7 4 6 3 2 2 3" xfId="28535" xr:uid="{1F2CEFE1-D1FE-4130-ACC8-FD585A24FA99}"/>
    <cellStyle name="Normal 7 4 6 3 2 2 4" xfId="16101" xr:uid="{88626788-AA4A-42B7-8834-79CDBF1F5327}"/>
    <cellStyle name="Normal 7 4 6 3 2 3" xfId="8554" xr:uid="{8FB01244-A933-4F0C-BCDB-A633B5525C26}"/>
    <cellStyle name="Normal 7 4 6 3 2 3 2" xfId="28944" xr:uid="{B5BAFC47-2B98-4822-959C-22BE61FD9BC3}"/>
    <cellStyle name="Normal 7 4 6 3 2 3 3" xfId="18934" xr:uid="{763CE3F2-E5C5-47D8-BA0B-756F115B01F4}"/>
    <cellStyle name="Normal 7 4 6 3 2 4" xfId="11387" xr:uid="{3581D6B7-B0E6-457A-AA56-376099B8AF45}"/>
    <cellStyle name="Normal 7 4 6 3 2 4 2" xfId="21767" xr:uid="{9EAA1A85-C736-4161-8EB5-AE161B56076D}"/>
    <cellStyle name="Normal 7 4 6 3 2 5" xfId="23681" xr:uid="{F6B9E067-6AA6-466A-B3C9-A78C4E1F66B9}"/>
    <cellStyle name="Normal 7 4 6 3 2 6" xfId="14062" xr:uid="{22FA1A24-F2FC-4BFE-8BAB-1373E623DF80}"/>
    <cellStyle name="Normal 7 4 6 3 3" xfId="2836" xr:uid="{00000000-0005-0000-0000-0000B9080000}"/>
    <cellStyle name="Normal 7 4 6 3 3 2" xfId="6052" xr:uid="{9833E8C8-D664-4632-AEAC-06D0FE3225DB}"/>
    <cellStyle name="Normal 7 4 6 3 3 2 2" xfId="25925" xr:uid="{1F4B852F-4C06-42C4-AD07-13893317F0E1}"/>
    <cellStyle name="Normal 7 4 6 3 3 2 3" xfId="15506" xr:uid="{17B32C06-3280-4A63-81CA-C96A785D6C1D}"/>
    <cellStyle name="Normal 7 4 6 3 3 3" xfId="7959" xr:uid="{BC3F3018-7F28-4708-97DE-8915B1749A03}"/>
    <cellStyle name="Normal 7 4 6 3 3 3 2" xfId="18339" xr:uid="{27BA55F5-426F-4C43-9835-B844C5A2DD31}"/>
    <cellStyle name="Normal 7 4 6 3 3 4" xfId="10792" xr:uid="{EAA73794-EE82-4AE9-A943-B5B056B37C1A}"/>
    <cellStyle name="Normal 7 4 6 3 3 4 2" xfId="21172" xr:uid="{5A10CD32-36F2-438E-B345-DE2BDB4A9EFE}"/>
    <cellStyle name="Normal 7 4 6 3 3 5" xfId="22940" xr:uid="{FB4C0B42-AD50-4039-A7AA-357C00D435AC}"/>
    <cellStyle name="Normal 7 4 6 3 3 6" xfId="13314" xr:uid="{C3FCB08E-F407-46DD-8B97-023E94F4A4B3}"/>
    <cellStyle name="Normal 7 4 6 3 4" xfId="4222" xr:uid="{3D508AE3-1814-404D-9AC4-712273263D09}"/>
    <cellStyle name="Normal 7 4 6 3 4 2" xfId="8994" xr:uid="{CF3251C8-5F32-48E4-AEF0-9E4ECEFAC3C5}"/>
    <cellStyle name="Normal 7 4 6 3 4 2 2" xfId="29071" xr:uid="{1044CA18-5623-4314-B05D-5ABAAC6D8965}"/>
    <cellStyle name="Normal 7 4 6 3 4 2 3" xfId="19374" xr:uid="{3ADC7E10-6F86-492B-B40F-0999E1058B87}"/>
    <cellStyle name="Normal 7 4 6 3 4 3" xfId="11827" xr:uid="{059EDE9C-EEF9-4E19-A280-1845B7381291}"/>
    <cellStyle name="Normal 7 4 6 3 4 3 2" xfId="22207" xr:uid="{1E094AD0-1DCD-4C0E-9C66-5325193AEC02}"/>
    <cellStyle name="Normal 7 4 6 3 4 4" xfId="24427" xr:uid="{2757FBC0-CFF8-45CD-BA73-66D590E944AE}"/>
    <cellStyle name="Normal 7 4 6 3 4 5" xfId="16541" xr:uid="{E8F3403B-B7F8-45DF-841A-A643EC17ED5D}"/>
    <cellStyle name="Normal 7 4 6 3 5" xfId="5462" xr:uid="{ACED7834-840E-47D4-8EAE-013D3F8DD5E1}"/>
    <cellStyle name="Normal 7 4 6 3 5 2" xfId="28044" xr:uid="{DBA71A09-0ABB-419B-85A4-F90BCEADE320}"/>
    <cellStyle name="Normal 7 4 6 3 5 3" xfId="14759" xr:uid="{3F6B750F-8CA5-4894-B3FC-F21D8C721CA2}"/>
    <cellStyle name="Normal 7 4 6 3 6" xfId="7212" xr:uid="{C6DA2319-B02F-4D3C-BA00-AEB648EC567D}"/>
    <cellStyle name="Normal 7 4 6 3 6 2" xfId="17592" xr:uid="{F6ECAE9E-E100-48F6-90F1-82731369342C}"/>
    <cellStyle name="Normal 7 4 6 3 7" xfId="10045" xr:uid="{14B519C2-0820-4466-A584-7FE00120A0A3}"/>
    <cellStyle name="Normal 7 4 6 3 7 2" xfId="20425" xr:uid="{23B42D99-E8B9-470A-B34B-1E6BC71D1E6B}"/>
    <cellStyle name="Normal 7 4 6 3 8" xfId="23300" xr:uid="{D10B02A0-CC7F-451E-B557-50CF86281086}"/>
    <cellStyle name="Normal 7 4 6 3 9" xfId="12796" xr:uid="{4D297DEC-FC89-4059-A06B-191A9F90780A}"/>
    <cellStyle name="Normal 7 4 6 4" xfId="1446" xr:uid="{00000000-0005-0000-0000-00007D070000}"/>
    <cellStyle name="Normal 7 4 6 4 2" xfId="4594" xr:uid="{06556283-BC7A-40E8-B0B8-1D337E804B2B}"/>
    <cellStyle name="Normal 7 4 6 4 2 2" xfId="9366" xr:uid="{8802636A-28FD-46A2-8892-80F032F8547E}"/>
    <cellStyle name="Normal 7 4 6 4 2 2 2" xfId="29336" xr:uid="{61E34EF4-3A13-4C76-932B-12452DD5E700}"/>
    <cellStyle name="Normal 7 4 6 4 2 2 3" xfId="19746" xr:uid="{9021AC51-3EDE-4047-A68C-1E8C5C9E6091}"/>
    <cellStyle name="Normal 7 4 6 4 2 3" xfId="12199" xr:uid="{E5B5D3AD-DEE0-44EC-BCFE-0A1535C70484}"/>
    <cellStyle name="Normal 7 4 6 4 2 3 2" xfId="22579" xr:uid="{542A0DC7-1ED4-4D5E-AC95-46C3FA357628}"/>
    <cellStyle name="Normal 7 4 6 4 2 4" xfId="23085" xr:uid="{203B5CCE-9CAB-4CF3-AB1B-CA03B1CD66EE}"/>
    <cellStyle name="Normal 7 4 6 4 2 5" xfId="16913" xr:uid="{A4F82774-452B-493E-8F71-5D91F5FB0493}"/>
    <cellStyle name="Normal 7 4 6 4 3" xfId="5463" xr:uid="{B833A83F-A323-476C-BDC2-5D9177DC1535}"/>
    <cellStyle name="Normal 7 4 6 4 3 2" xfId="27062" xr:uid="{5B70F443-C489-4B90-8D3B-0BE26E28E497}"/>
    <cellStyle name="Normal 7 4 6 4 3 3" xfId="14760" xr:uid="{D5F94BAF-D334-43DC-B93D-852F0F7F4488}"/>
    <cellStyle name="Normal 7 4 6 4 4" xfId="7213" xr:uid="{BA01F59F-0ADB-4B7F-9840-4EDC9AA8FB21}"/>
    <cellStyle name="Normal 7 4 6 4 4 2" xfId="17593" xr:uid="{49834D77-38BE-4EF6-A045-C2AA3B4A435F}"/>
    <cellStyle name="Normal 7 4 6 4 5" xfId="10046" xr:uid="{7AFF5F4B-400D-4BCE-852F-FB4131887FFD}"/>
    <cellStyle name="Normal 7 4 6 4 5 2" xfId="20426" xr:uid="{1A653C84-D28E-46F4-871C-FFFD91262864}"/>
    <cellStyle name="Normal 7 4 6 4 6" xfId="23259" xr:uid="{3DF2D86D-5F6B-4241-8670-53457CA0D6BC}"/>
    <cellStyle name="Normal 7 4 6 4 7" xfId="14063" xr:uid="{EED9FD42-1709-4C37-A935-014C3E30E31B}"/>
    <cellStyle name="Normal 7 4 6 5" xfId="2995" xr:uid="{00000000-0005-0000-0000-0000BB080000}"/>
    <cellStyle name="Normal 7 4 6 5 2" xfId="6145" xr:uid="{55E48DA5-4B76-478A-BA7F-7495F63ACFBE}"/>
    <cellStyle name="Normal 7 4 6 5 2 2" xfId="22636" xr:uid="{67BD9E09-E9FD-4CC8-B327-D9551139194D}"/>
    <cellStyle name="Normal 7 4 6 5 2 3" xfId="26803" xr:uid="{643CC87A-6649-4CAA-9C93-5E302EDF844F}"/>
    <cellStyle name="Normal 7 4 6 5 2 4" xfId="15623" xr:uid="{0EFCFE9F-1BB0-4F14-9B97-C7E15DF2761F}"/>
    <cellStyle name="Normal 7 4 6 5 3" xfId="8076" xr:uid="{8814ED0B-8579-4B4A-ACC6-722A933F1F07}"/>
    <cellStyle name="Normal 7 4 6 5 3 2" xfId="28769" xr:uid="{CB6418F2-424E-4ABA-9D8A-0060B00E9E94}"/>
    <cellStyle name="Normal 7 4 6 5 3 3" xfId="18456" xr:uid="{7AAF2FE2-E9AE-437F-B825-DB61440AA9F7}"/>
    <cellStyle name="Normal 7 4 6 5 4" xfId="10909" xr:uid="{DFAA71AD-5AE9-4FD7-A701-8DD957708B93}"/>
    <cellStyle name="Normal 7 4 6 5 4 2" xfId="21289" xr:uid="{0F31019A-44AE-4AE4-8E49-3FAD3C383265}"/>
    <cellStyle name="Normal 7 4 6 5 5" xfId="24815" xr:uid="{55A88DCE-7EB1-4825-A9C5-5692F014DE4E}"/>
    <cellStyle name="Normal 7 4 6 5 6" xfId="13494" xr:uid="{DAFD1A46-5ED7-4040-809C-00EB2EDC4E0E}"/>
    <cellStyle name="Normal 7 4 6 6" xfId="2448" xr:uid="{00000000-0005-0000-0000-0000BC080000}"/>
    <cellStyle name="Normal 7 4 6 6 2" xfId="5742" xr:uid="{91DC8A24-84B8-44CC-8DAF-4A1B7006D8FA}"/>
    <cellStyle name="Normal 7 4 6 6 2 2" xfId="28602" xr:uid="{1008F856-5904-4562-8ABB-82B63C120CBB}"/>
    <cellStyle name="Normal 7 4 6 6 2 3" xfId="15120" xr:uid="{34BBFA9B-2282-4D60-A8D3-7F1983AF70F9}"/>
    <cellStyle name="Normal 7 4 6 6 3" xfId="7573" xr:uid="{38F769B6-93FF-41AE-989A-483E7E0C64A6}"/>
    <cellStyle name="Normal 7 4 6 6 3 2" xfId="17953" xr:uid="{E56532B5-334C-41A0-9408-9A8D9896B87A}"/>
    <cellStyle name="Normal 7 4 6 6 4" xfId="10406" xr:uid="{D4173E3F-45A5-4BB0-BA83-B0B90F13EDE9}"/>
    <cellStyle name="Normal 7 4 6 6 4 2" xfId="20786" xr:uid="{6E430E16-8CFC-444C-A9D6-F231C478AA65}"/>
    <cellStyle name="Normal 7 4 6 6 5" xfId="23460" xr:uid="{15E33F00-4954-4425-BC03-3D6722B643D9}"/>
    <cellStyle name="Normal 7 4 6 6 6" xfId="12836" xr:uid="{9DA777EC-6CF3-41AD-9C1B-C781CB28E336}"/>
    <cellStyle name="Normal 7 4 6 7" xfId="2202" xr:uid="{00000000-0005-0000-0000-0000B0080000}"/>
    <cellStyle name="Normal 7 4 6 7 2" xfId="7329" xr:uid="{A8F81ABD-473B-4918-9E04-DB1C766D92A5}"/>
    <cellStyle name="Normal 7 4 6 7 2 2" xfId="17709" xr:uid="{FDCE9D7A-B89D-40BB-BEA4-74A61A8B40CC}"/>
    <cellStyle name="Normal 7 4 6 7 3" xfId="10162" xr:uid="{2C0D19E8-C15D-422B-B923-BD2F5C035D3B}"/>
    <cellStyle name="Normal 7 4 6 7 3 2" xfId="20542" xr:uid="{394CAB9D-35A2-4A86-937B-5F0D8D6D7041}"/>
    <cellStyle name="Normal 7 4 6 7 4" xfId="24839" xr:uid="{9E5FDA80-4CAB-44E3-B4E4-46156B50308A}"/>
    <cellStyle name="Normal 7 4 6 7 5" xfId="14876" xr:uid="{5DF8B1D1-0475-4895-BFC3-551D63DE687A}"/>
    <cellStyle name="Normal 7 4 6 8" xfId="4072" xr:uid="{33E269F1-C808-433A-91A0-C4A75B23DD7C}"/>
    <cellStyle name="Normal 7 4 6 8 2" xfId="8852" xr:uid="{A6AB4A80-9BD7-4DBA-8503-88D339F7795E}"/>
    <cellStyle name="Normal 7 4 6 8 2 2" xfId="19232" xr:uid="{A79640B2-7119-4697-9C1C-115D9A4EAF16}"/>
    <cellStyle name="Normal 7 4 6 8 3" xfId="11685" xr:uid="{D99C783C-3268-4C21-8A0E-0C682639B465}"/>
    <cellStyle name="Normal 7 4 6 8 3 2" xfId="22065" xr:uid="{F152A3B2-D04F-4AD8-83C6-2BB298DF8924}"/>
    <cellStyle name="Normal 7 4 6 8 4" xfId="16399" xr:uid="{BD37A6C5-F0BE-4A49-BB6C-8F9B0900EB06}"/>
    <cellStyle name="Normal 7 4 6 9" xfId="5459" xr:uid="{71C8AF85-F312-4E30-893B-D1658E4F63A4}"/>
    <cellStyle name="Normal 7 4 6 9 2" xfId="14756" xr:uid="{F214C8CE-D46B-4D80-9E30-215AC376FC0F}"/>
    <cellStyle name="Normal 7 4 7" xfId="1447" xr:uid="{00000000-0005-0000-0000-00007E070000}"/>
    <cellStyle name="Normal 7 4 7 10" xfId="7214" xr:uid="{B79F1174-C0EF-43EE-B43A-E3C61683CAC6}"/>
    <cellStyle name="Normal 7 4 7 10 2" xfId="17594" xr:uid="{95B2FC8A-E885-4B3B-B5EC-02781C1A58EC}"/>
    <cellStyle name="Normal 7 4 7 11" xfId="10047" xr:uid="{61F7AF7F-836E-4902-8FA2-4DFDAF1457E1}"/>
    <cellStyle name="Normal 7 4 7 11 2" xfId="20427" xr:uid="{ACDF87DF-0957-4653-A0EB-E45124CC174F}"/>
    <cellStyle name="Normal 7 4 7 12" xfId="23783" xr:uid="{A414E85A-79DA-4583-8CF8-9F03726BE8F9}"/>
    <cellStyle name="Normal 7 4 7 13" xfId="12495" xr:uid="{E3FF85BB-8BF9-4B25-ADB5-6C1CD46C9B5C}"/>
    <cellStyle name="Normal 7 4 7 2" xfId="1448" xr:uid="{00000000-0005-0000-0000-00007F070000}"/>
    <cellStyle name="Normal 7 4 7 2 10" xfId="10048" xr:uid="{F40C03E6-EB31-4D47-9DB7-C15F15CCF13A}"/>
    <cellStyle name="Normal 7 4 7 2 10 2" xfId="20428" xr:uid="{F6D054F0-4AB0-4B3F-95C6-26A0388FEC62}"/>
    <cellStyle name="Normal 7 4 7 2 11" xfId="23601" xr:uid="{31F11D70-37E3-4F73-9881-E3BF5C0B086F}"/>
    <cellStyle name="Normal 7 4 7 2 12" xfId="12639" xr:uid="{C1B98FB0-5037-4A65-BF12-7FE07AB74A9A}"/>
    <cellStyle name="Normal 7 4 7 2 2" xfId="1449" xr:uid="{00000000-0005-0000-0000-000080070000}"/>
    <cellStyle name="Normal 7 4 7 2 2 2" xfId="3477" xr:uid="{00000000-0005-0000-0000-0000C0080000}"/>
    <cellStyle name="Normal 7 4 7 2 2 2 2" xfId="6532" xr:uid="{835532A3-77B8-450B-8517-EF41F501D9C9}"/>
    <cellStyle name="Normal 7 4 7 2 2 2 2 2" xfId="27877" xr:uid="{753EB7B4-3D9C-4D5D-A3FC-F4E5B8D41D55}"/>
    <cellStyle name="Normal 7 4 7 2 2 2 2 3" xfId="26175" xr:uid="{0582B580-DB86-483F-8105-DFA09FC7ADC3}"/>
    <cellStyle name="Normal 7 4 7 2 2 2 2 4" xfId="16103" xr:uid="{C69B7FE9-6CA8-4618-B6CE-089E9D15D73F}"/>
    <cellStyle name="Normal 7 4 7 2 2 2 3" xfId="8556" xr:uid="{CF3D07B9-FEBB-483E-9979-C38A4907E144}"/>
    <cellStyle name="Normal 7 4 7 2 2 2 3 2" xfId="28945" xr:uid="{569A284B-BF6D-43C1-912F-2FBEB10DEC4A}"/>
    <cellStyle name="Normal 7 4 7 2 2 2 3 3" xfId="18936" xr:uid="{B79C1081-154D-47F1-BE0F-7D0B459F0F90}"/>
    <cellStyle name="Normal 7 4 7 2 2 2 4" xfId="11389" xr:uid="{198CE081-D38D-41D3-BA1F-18F68ADDD82A}"/>
    <cellStyle name="Normal 7 4 7 2 2 2 4 2" xfId="21769" xr:uid="{E91A20DD-98E4-4926-83CB-3B99B424C5A2}"/>
    <cellStyle name="Normal 7 4 7 2 2 2 5" xfId="25069" xr:uid="{2EAD1687-EDF3-4532-8749-D9E3BE5D5912}"/>
    <cellStyle name="Normal 7 4 7 2 2 2 6" xfId="14065" xr:uid="{B8C2BAA5-061A-4030-945D-403DD5A96AFD}"/>
    <cellStyle name="Normal 7 4 7 2 2 3" xfId="4375" xr:uid="{BFB4A6B1-5B30-48CD-8C71-C8027AED9B9E}"/>
    <cellStyle name="Normal 7 4 7 2 2 3 2" xfId="9147" xr:uid="{1151F43E-E6E9-4C32-97FE-1859BBC3D077}"/>
    <cellStyle name="Normal 7 4 7 2 2 3 2 2" xfId="29190" xr:uid="{1E835761-F2DC-4A00-B563-DEBA163B5F0C}"/>
    <cellStyle name="Normal 7 4 7 2 2 3 2 3" xfId="19527" xr:uid="{635DC76E-0DCC-4D5C-B01B-95173782E5BA}"/>
    <cellStyle name="Normal 7 4 7 2 2 3 3" xfId="11980" xr:uid="{890425D6-E295-44D2-A670-FE1A4CBAF665}"/>
    <cellStyle name="Normal 7 4 7 2 2 3 3 2" xfId="22360" xr:uid="{7B6E5C9E-F032-49CB-93ED-49F1925F2AEC}"/>
    <cellStyle name="Normal 7 4 7 2 2 3 4" xfId="22920" xr:uid="{180EDF12-3F04-42F0-9650-D5BA1FEAAC50}"/>
    <cellStyle name="Normal 7 4 7 2 2 3 5" xfId="16694" xr:uid="{0B8F5DD4-C2A8-408C-AB7A-BFA92340C3F0}"/>
    <cellStyle name="Normal 7 4 7 2 2 4" xfId="5466" xr:uid="{085C80A0-B636-43BC-B6E0-918B21F9F4FE}"/>
    <cellStyle name="Normal 7 4 7 2 2 4 2" xfId="27876" xr:uid="{A0231EC6-6DBA-425B-A7BE-ECB7CCE7148D}"/>
    <cellStyle name="Normal 7 4 7 2 2 4 3" xfId="14763" xr:uid="{814A1EDD-0F76-4742-802A-DDF1E255A252}"/>
    <cellStyle name="Normal 7 4 7 2 2 5" xfId="7216" xr:uid="{60B59DE1-CF70-4DFA-83F7-D16E015BB124}"/>
    <cellStyle name="Normal 7 4 7 2 2 5 2" xfId="17596" xr:uid="{114C42DE-3216-4CD0-832F-26E415C0D56A}"/>
    <cellStyle name="Normal 7 4 7 2 2 6" xfId="10049" xr:uid="{0E815CF9-78A4-4845-B442-F14A9B09353A}"/>
    <cellStyle name="Normal 7 4 7 2 2 6 2" xfId="20429" xr:uid="{CEFB5057-1F37-48F9-A9C3-5EA3C85E5147}"/>
    <cellStyle name="Normal 7 4 7 2 2 7" xfId="25194" xr:uid="{809CDBE0-EF51-474A-8E89-25D65B8BA3D0}"/>
    <cellStyle name="Normal 7 4 7 2 2 8" xfId="13317" xr:uid="{1AADC6D2-94A6-4D00-8F14-11595BDC81F5}"/>
    <cellStyle name="Normal 7 4 7 2 3" xfId="3478" xr:uid="{00000000-0005-0000-0000-0000C1080000}"/>
    <cellStyle name="Normal 7 4 7 2 3 2" xfId="4595" xr:uid="{1689FB8F-5DB2-4F3F-8C00-9F23EBA7B220}"/>
    <cellStyle name="Normal 7 4 7 2 3 2 2" xfId="9367" xr:uid="{087BBC59-C397-489E-9DBF-0D4209A62F13}"/>
    <cellStyle name="Normal 7 4 7 2 3 2 2 2" xfId="29337" xr:uid="{DBD29D0C-9D6F-4A27-B56E-90DEE53D2EFB}"/>
    <cellStyle name="Normal 7 4 7 2 3 2 2 3" xfId="19747" xr:uid="{522F09AD-AAD5-4A97-BAC3-DBA3DE60D4F5}"/>
    <cellStyle name="Normal 7 4 7 2 3 2 3" xfId="12200" xr:uid="{55C93E96-8871-49B4-80C9-9B89DE07AEDE}"/>
    <cellStyle name="Normal 7 4 7 2 3 2 3 2" xfId="22580" xr:uid="{2AA920AA-7192-4A4A-9C0E-282153FC5606}"/>
    <cellStyle name="Normal 7 4 7 2 3 2 4" xfId="22802" xr:uid="{82676B81-828D-4BDD-8E8C-6D58812B4460}"/>
    <cellStyle name="Normal 7 4 7 2 3 2 5" xfId="16914" xr:uid="{7726C983-AA88-4D6C-AFCD-8DB7CCB30F29}"/>
    <cellStyle name="Normal 7 4 7 2 3 3" xfId="6533" xr:uid="{A95C4F38-A94E-4D03-9440-684836A648C8}"/>
    <cellStyle name="Normal 7 4 7 2 3 3 2" xfId="26903" xr:uid="{F523E6E7-5F38-4FFB-92F5-496B29A97F41}"/>
    <cellStyle name="Normal 7 4 7 2 3 3 3" xfId="16104" xr:uid="{6CC3315D-F4AA-41D1-955C-B870089E995B}"/>
    <cellStyle name="Normal 7 4 7 2 3 4" xfId="8557" xr:uid="{2D62317B-2C70-4287-8FDF-457891378A2F}"/>
    <cellStyle name="Normal 7 4 7 2 3 4 2" xfId="18937" xr:uid="{9138CF04-DC4A-4C56-B8F5-CD86EB6CC4C6}"/>
    <cellStyle name="Normal 7 4 7 2 3 5" xfId="11390" xr:uid="{F5B87F4C-24F6-4D73-BE1F-956492E1AA20}"/>
    <cellStyle name="Normal 7 4 7 2 3 5 2" xfId="21770" xr:uid="{180E7CB1-72AC-4F60-BA6F-72C3B5C0D1D7}"/>
    <cellStyle name="Normal 7 4 7 2 3 6" xfId="23659" xr:uid="{433E7EB2-4F66-404D-BD3F-C6CCCB4C2BAA}"/>
    <cellStyle name="Normal 7 4 7 2 3 7" xfId="14066" xr:uid="{14FE246A-9A3A-422B-AFD3-FFE4BA1479EC}"/>
    <cellStyle name="Normal 7 4 7 2 4" xfId="3476" xr:uid="{00000000-0005-0000-0000-0000C2080000}"/>
    <cellStyle name="Normal 7 4 7 2 4 2" xfId="6531" xr:uid="{AC873C04-59CF-44C5-B9D8-1244FA312A75}"/>
    <cellStyle name="Normal 7 4 7 2 4 2 2" xfId="28692" xr:uid="{F47CEBB1-A5FF-4223-AC54-5E4BFE1C4D05}"/>
    <cellStyle name="Normal 7 4 7 2 4 2 3" xfId="16102" xr:uid="{0ECF9ED6-B2E9-400C-A529-9D0DA49C269C}"/>
    <cellStyle name="Normal 7 4 7 2 4 3" xfId="8555" xr:uid="{0AEB99EA-8B24-4814-9EAD-C812A5E1DFA2}"/>
    <cellStyle name="Normal 7 4 7 2 4 3 2" xfId="18935" xr:uid="{FBF54366-F1B3-4EB3-9265-3AA238B11917}"/>
    <cellStyle name="Normal 7 4 7 2 4 4" xfId="11388" xr:uid="{CF7BF7FC-13C8-4CF2-A553-3E054EC32361}"/>
    <cellStyle name="Normal 7 4 7 2 4 4 2" xfId="21768" xr:uid="{7FBBBFD2-9D3F-4570-8E8D-42FCDBA696EF}"/>
    <cellStyle name="Normal 7 4 7 2 4 5" xfId="23081" xr:uid="{F500A9A7-03FF-48CE-B3DA-7D9A7BF22254}"/>
    <cellStyle name="Normal 7 4 7 2 4 6" xfId="14064" xr:uid="{944BD33C-BC03-4ECA-8058-07C53A9CECA4}"/>
    <cellStyle name="Normal 7 4 7 2 5" xfId="2658" xr:uid="{00000000-0005-0000-0000-0000C3080000}"/>
    <cellStyle name="Normal 7 4 7 2 5 2" xfId="5918" xr:uid="{443DCE2B-1BCC-4789-BC72-DF370AE7C418}"/>
    <cellStyle name="Normal 7 4 7 2 5 2 2" xfId="28337" xr:uid="{8B00CD0F-65F8-4F19-92C2-FBEC85C3723B}"/>
    <cellStyle name="Normal 7 4 7 2 5 2 3" xfId="15330" xr:uid="{BC3654FF-F640-4849-BBE5-A074CF7AE471}"/>
    <cellStyle name="Normal 7 4 7 2 5 3" xfId="7783" xr:uid="{96DFB3CC-A7FD-4EDB-A126-275A452086D4}"/>
    <cellStyle name="Normal 7 4 7 2 5 3 2" xfId="18163" xr:uid="{BB748B09-C445-4262-A3D2-665784591EBE}"/>
    <cellStyle name="Normal 7 4 7 2 5 4" xfId="10616" xr:uid="{9E00C11B-8CA0-4262-9313-24F7205A5E35}"/>
    <cellStyle name="Normal 7 4 7 2 5 4 2" xfId="20996" xr:uid="{44ACAF02-FCC8-46FF-BCFC-1AC8A436311E}"/>
    <cellStyle name="Normal 7 4 7 2 5 5" xfId="24248" xr:uid="{9652E4A4-661C-461F-A4E5-6C30D82367C9}"/>
    <cellStyle name="Normal 7 4 7 2 5 6" xfId="13060" xr:uid="{497D5461-BAB8-482E-AEF1-32484752C112}"/>
    <cellStyle name="Normal 7 4 7 2 6" xfId="2405" xr:uid="{00000000-0005-0000-0000-0000BE080000}"/>
    <cellStyle name="Normal 7 4 7 2 6 2" xfId="7532" xr:uid="{12C15163-D3D2-4099-AD4D-3F32D16C7917}"/>
    <cellStyle name="Normal 7 4 7 2 6 2 2" xfId="17912" xr:uid="{752FFE43-BDC1-4658-8EE9-E42E01502B7F}"/>
    <cellStyle name="Normal 7 4 7 2 6 3" xfId="10365" xr:uid="{414B79A5-C223-41B1-8954-D6404FDB9F63}"/>
    <cellStyle name="Normal 7 4 7 2 6 3 2" xfId="20745" xr:uid="{8E74309E-0898-4694-8E1E-F07D1D4CC7CA}"/>
    <cellStyle name="Normal 7 4 7 2 6 4" xfId="24276" xr:uid="{9D38924A-EC67-40DF-9F6E-C50DBBED1E9D}"/>
    <cellStyle name="Normal 7 4 7 2 6 5" xfId="15079" xr:uid="{73E8DB9B-F18A-47A6-8E5F-C8FA1EF47659}"/>
    <cellStyle name="Normal 7 4 7 2 7" xfId="4105" xr:uid="{D87A775D-18FB-45E1-96AA-50CF7B162F1F}"/>
    <cellStyle name="Normal 7 4 7 2 7 2" xfId="8879" xr:uid="{DF991E6F-1F0C-44AE-BA6A-543E71D4749D}"/>
    <cellStyle name="Normal 7 4 7 2 7 2 2" xfId="19259" xr:uid="{3B727B29-FCC8-4D2C-8F00-B26C7C7D7724}"/>
    <cellStyle name="Normal 7 4 7 2 7 3" xfId="11712" xr:uid="{16BF8E4F-AD5A-4707-A9DC-F6654F932618}"/>
    <cellStyle name="Normal 7 4 7 2 7 3 2" xfId="22092" xr:uid="{97491C52-85E1-4BAA-A2A7-BD76FA8D6397}"/>
    <cellStyle name="Normal 7 4 7 2 7 4" xfId="16426" xr:uid="{A5E909EF-B5C4-4877-941B-A3659F729203}"/>
    <cellStyle name="Normal 7 4 7 2 8" xfId="5465" xr:uid="{6F0B7010-59EE-490E-8ED4-B783C191CA87}"/>
    <cellStyle name="Normal 7 4 7 2 8 2" xfId="14762" xr:uid="{78E2288B-5128-4C6D-9A0F-3CB5109E590F}"/>
    <cellStyle name="Normal 7 4 7 2 9" xfId="7215" xr:uid="{F4913F37-2E7F-4915-B248-3364406353F7}"/>
    <cellStyle name="Normal 7 4 7 2 9 2" xfId="17595" xr:uid="{4B90E811-204E-4212-A726-358031C684E7}"/>
    <cellStyle name="Normal 7 4 7 3" xfId="1450" xr:uid="{00000000-0005-0000-0000-000081070000}"/>
    <cellStyle name="Normal 7 4 7 3 2" xfId="3479" xr:uid="{00000000-0005-0000-0000-0000C5080000}"/>
    <cellStyle name="Normal 7 4 7 3 2 2" xfId="6534" xr:uid="{61706EA8-5D82-469E-B186-E0431E394375}"/>
    <cellStyle name="Normal 7 4 7 3 2 2 2" xfId="25749" xr:uid="{ECFDC6EF-3C9F-4A61-BFBD-7FDC7F3C51B4}"/>
    <cellStyle name="Normal 7 4 7 3 2 2 3" xfId="28068" xr:uid="{7AFE8E7C-95E4-4E6B-ACC6-3E6100D2653B}"/>
    <cellStyle name="Normal 7 4 7 3 2 2 4" xfId="16105" xr:uid="{4493339F-23EC-4A52-A00A-F6BE7069BBA3}"/>
    <cellStyle name="Normal 7 4 7 3 2 3" xfId="8558" xr:uid="{335C79E9-6054-4027-BE5B-C25C41F48C52}"/>
    <cellStyle name="Normal 7 4 7 3 2 3 2" xfId="28946" xr:uid="{B5E39330-300B-4FD5-ACC7-490077C31DCA}"/>
    <cellStyle name="Normal 7 4 7 3 2 3 3" xfId="18938" xr:uid="{6FA3E757-27A9-4C60-9684-D2642DBB38CC}"/>
    <cellStyle name="Normal 7 4 7 3 2 4" xfId="11391" xr:uid="{086E2616-65C5-472F-8D1A-8BD68DCA150D}"/>
    <cellStyle name="Normal 7 4 7 3 2 4 2" xfId="21771" xr:uid="{F7D4E1DB-B764-47EB-B5F7-06B498E5C787}"/>
    <cellStyle name="Normal 7 4 7 3 2 5" xfId="23229" xr:uid="{4AB5FA36-6094-498D-AF13-7EB6F3BD39B5}"/>
    <cellStyle name="Normal 7 4 7 3 2 6" xfId="14067" xr:uid="{753790BE-DA64-4AB2-9067-92DD94E84573}"/>
    <cellStyle name="Normal 7 4 7 3 3" xfId="2837" xr:uid="{00000000-0005-0000-0000-0000C6080000}"/>
    <cellStyle name="Normal 7 4 7 3 3 2" xfId="6053" xr:uid="{8DE4C71E-332A-403D-A415-A81138DD4354}"/>
    <cellStyle name="Normal 7 4 7 3 3 2 2" xfId="26053" xr:uid="{D388C9E6-6518-457A-8D14-B941CACB46EC}"/>
    <cellStyle name="Normal 7 4 7 3 3 2 3" xfId="15507" xr:uid="{E0B7F2D8-A1B1-452C-A864-AEFFD9A3EB8E}"/>
    <cellStyle name="Normal 7 4 7 3 3 3" xfId="7960" xr:uid="{BBE9A254-9019-4A38-B50A-12B081FC8543}"/>
    <cellStyle name="Normal 7 4 7 3 3 3 2" xfId="18340" xr:uid="{7CEA1581-C4CF-43FD-8F79-132B725EA5F5}"/>
    <cellStyle name="Normal 7 4 7 3 3 4" xfId="10793" xr:uid="{03794532-AD69-4E82-B4E9-AF8643F71B54}"/>
    <cellStyle name="Normal 7 4 7 3 3 4 2" xfId="21173" xr:uid="{1B24BDCB-82BC-4609-BCA8-2D409AFBA1C1}"/>
    <cellStyle name="Normal 7 4 7 3 3 5" xfId="23419" xr:uid="{00DB68DD-9B57-4227-8DE6-69BEA69A5BDB}"/>
    <cellStyle name="Normal 7 4 7 3 3 6" xfId="13316" xr:uid="{79771691-01FB-4CD5-A8C5-73D033E20F8D}"/>
    <cellStyle name="Normal 7 4 7 3 4" xfId="4223" xr:uid="{868E8642-FD9A-4C16-A2A9-CB4C8F6EC4D8}"/>
    <cellStyle name="Normal 7 4 7 3 4 2" xfId="8995" xr:uid="{4A114C44-F849-4837-A218-8C4BFC20DB6C}"/>
    <cellStyle name="Normal 7 4 7 3 4 2 2" xfId="29072" xr:uid="{D37E2849-96A6-402D-BF6D-51D76082C881}"/>
    <cellStyle name="Normal 7 4 7 3 4 2 3" xfId="19375" xr:uid="{04B4192F-13C7-40A9-B41F-D9FDD757D52F}"/>
    <cellStyle name="Normal 7 4 7 3 4 3" xfId="11828" xr:uid="{3E2A0BF3-04EF-4A8F-A8FE-C3832F6D8A17}"/>
    <cellStyle name="Normal 7 4 7 3 4 3 2" xfId="22208" xr:uid="{D5CE6415-826C-4C7E-B729-9BC35B831ED8}"/>
    <cellStyle name="Normal 7 4 7 3 4 4" xfId="23216" xr:uid="{15E37647-CD6C-4DA4-BBA4-28A47CCC4BEB}"/>
    <cellStyle name="Normal 7 4 7 3 4 5" xfId="16542" xr:uid="{AD8FF9A8-C77A-44FB-9887-9087FCBC4094}"/>
    <cellStyle name="Normal 7 4 7 3 5" xfId="5467" xr:uid="{8D25D220-2FF2-43BE-BC8F-56B4161337FE}"/>
    <cellStyle name="Normal 7 4 7 3 5 2" xfId="27925" xr:uid="{2BBADF59-D9E5-42CB-B28C-CEA4A398C5D1}"/>
    <cellStyle name="Normal 7 4 7 3 5 3" xfId="14764" xr:uid="{D8A35B42-5228-4B3B-9E71-60B74908A532}"/>
    <cellStyle name="Normal 7 4 7 3 6" xfId="7217" xr:uid="{126128AB-A05E-4E92-A97F-5888BB8AD877}"/>
    <cellStyle name="Normal 7 4 7 3 6 2" xfId="17597" xr:uid="{436869C4-895A-4BA2-967B-234A76F89593}"/>
    <cellStyle name="Normal 7 4 7 3 7" xfId="10050" xr:uid="{2CCB0FF7-08CC-42D7-90B9-D3F0BB1A6436}"/>
    <cellStyle name="Normal 7 4 7 3 7 2" xfId="20430" xr:uid="{CD933EEC-61EC-456A-8E02-A24EDE00DC1D}"/>
    <cellStyle name="Normal 7 4 7 3 8" xfId="24364" xr:uid="{BD47C77D-257C-4527-977A-0E9C6C74B7D7}"/>
    <cellStyle name="Normal 7 4 7 3 9" xfId="12797" xr:uid="{9A8FCB18-907D-4ABD-B53A-8AE5A6F7F03E}"/>
    <cellStyle name="Normal 7 4 7 4" xfId="1451" xr:uid="{00000000-0005-0000-0000-000082070000}"/>
    <cellStyle name="Normal 7 4 7 4 2" xfId="4596" xr:uid="{FB99FE3F-BCFD-4770-AC9D-0E013FACC6CA}"/>
    <cellStyle name="Normal 7 4 7 4 2 2" xfId="9368" xr:uid="{0289CCA7-D936-43D2-BC28-CC7ED5349085}"/>
    <cellStyle name="Normal 7 4 7 4 2 2 2" xfId="29338" xr:uid="{D4D4E986-8887-481B-82EF-15450503BCC6}"/>
    <cellStyle name="Normal 7 4 7 4 2 2 3" xfId="19748" xr:uid="{13D5F93D-EBD5-4BFA-8470-D17F42C52125}"/>
    <cellStyle name="Normal 7 4 7 4 2 3" xfId="12201" xr:uid="{02996C38-3969-42E9-BBB1-7FF44A0DEB9F}"/>
    <cellStyle name="Normal 7 4 7 4 2 3 2" xfId="22581" xr:uid="{E90656C2-4548-4684-A2EA-CCE35561E46B}"/>
    <cellStyle name="Normal 7 4 7 4 2 4" xfId="25706" xr:uid="{A431ED13-DEE9-4D05-BFBD-82AE9B4033C6}"/>
    <cellStyle name="Normal 7 4 7 4 2 5" xfId="16915" xr:uid="{DDF9C28C-4DC4-4803-85E5-CD40F5201F86}"/>
    <cellStyle name="Normal 7 4 7 4 3" xfId="5468" xr:uid="{FCC12BAB-EB74-49EA-92F5-4DD47FAEF40D}"/>
    <cellStyle name="Normal 7 4 7 4 3 2" xfId="27195" xr:uid="{005C267B-13B8-4241-9E1F-9D6D0C8A2373}"/>
    <cellStyle name="Normal 7 4 7 4 3 3" xfId="14765" xr:uid="{F961C8CD-6951-4227-9997-B8ED73975A66}"/>
    <cellStyle name="Normal 7 4 7 4 4" xfId="7218" xr:uid="{78F1A636-2A49-46B5-B168-6DA0297DA514}"/>
    <cellStyle name="Normal 7 4 7 4 4 2" xfId="17598" xr:uid="{A0C1DAC9-3967-4DE6-A4E0-BC2933ECC7B0}"/>
    <cellStyle name="Normal 7 4 7 4 5" xfId="10051" xr:uid="{247CB7BF-F3AB-4FAB-8849-615BBF88BFE3}"/>
    <cellStyle name="Normal 7 4 7 4 5 2" xfId="20431" xr:uid="{433360EF-24F2-44FE-B491-00832D4F3C4C}"/>
    <cellStyle name="Normal 7 4 7 4 6" xfId="23941" xr:uid="{4B8E3C43-E3F8-45A4-B209-D344009322F9}"/>
    <cellStyle name="Normal 7 4 7 4 7" xfId="14068" xr:uid="{D6F7031A-BBD4-41CE-8452-F3D01734CF83}"/>
    <cellStyle name="Normal 7 4 7 5" xfId="2996" xr:uid="{00000000-0005-0000-0000-0000C8080000}"/>
    <cellStyle name="Normal 7 4 7 5 2" xfId="6146" xr:uid="{6BCE8B4A-9675-40C0-A2D5-6294386B68E9}"/>
    <cellStyle name="Normal 7 4 7 5 2 2" xfId="25620" xr:uid="{00D2962E-FF70-4896-8991-B69B1A34BC5D}"/>
    <cellStyle name="Normal 7 4 7 5 2 3" xfId="28712" xr:uid="{1A2B71F5-5B9A-42F3-9242-0C02BE2F4E8E}"/>
    <cellStyle name="Normal 7 4 7 5 2 4" xfId="15624" xr:uid="{2979D8AD-8A6A-430C-8D78-829E0661FEAF}"/>
    <cellStyle name="Normal 7 4 7 5 3" xfId="8077" xr:uid="{C3649476-9B69-458C-A42E-9F7BADBA0F44}"/>
    <cellStyle name="Normal 7 4 7 5 3 2" xfId="28770" xr:uid="{1FA1714F-F91C-4808-A63D-01DAD61C1825}"/>
    <cellStyle name="Normal 7 4 7 5 3 3" xfId="18457" xr:uid="{150810D6-BA47-481C-BE74-1A7170BE9834}"/>
    <cellStyle name="Normal 7 4 7 5 4" xfId="10910" xr:uid="{76AF9BC8-791B-41D3-8DDC-70BADCC74451}"/>
    <cellStyle name="Normal 7 4 7 5 4 2" xfId="21290" xr:uid="{464574B5-8425-4615-97A5-7E829E354DC4}"/>
    <cellStyle name="Normal 7 4 7 5 5" xfId="23236" xr:uid="{E90100EE-4289-4EA3-A0A4-25E461D2A1AE}"/>
    <cellStyle name="Normal 7 4 7 5 6" xfId="13495" xr:uid="{369EE70D-046F-4304-922A-298A8F178DE4}"/>
    <cellStyle name="Normal 7 4 7 6" xfId="2508" xr:uid="{00000000-0005-0000-0000-0000C9080000}"/>
    <cellStyle name="Normal 7 4 7 6 2" xfId="5788" xr:uid="{3282F4A4-00CD-4F19-9E65-F7B74C6C665F}"/>
    <cellStyle name="Normal 7 4 7 6 2 2" xfId="26982" xr:uid="{66B53AA0-BEFE-4749-A86C-02568B55DDB5}"/>
    <cellStyle name="Normal 7 4 7 6 2 3" xfId="15180" xr:uid="{55CD1FC0-6CF1-4FB1-83EE-30066C9FC681}"/>
    <cellStyle name="Normal 7 4 7 6 3" xfId="7633" xr:uid="{5D6AE3A2-45AE-49DD-BB38-14E2B4134932}"/>
    <cellStyle name="Normal 7 4 7 6 3 2" xfId="18013" xr:uid="{88E4946E-65D9-4531-AB80-D4140E7F23CD}"/>
    <cellStyle name="Normal 7 4 7 6 4" xfId="10466" xr:uid="{24758081-1C61-4D2A-94E1-4C6478F91DAC}"/>
    <cellStyle name="Normal 7 4 7 6 4 2" xfId="20846" xr:uid="{B09CA23A-6034-47FF-992D-9130CACE3CFB}"/>
    <cellStyle name="Normal 7 4 7 6 5" xfId="22836" xr:uid="{F640ABDA-F9FF-4991-9312-581AA991DA9E}"/>
    <cellStyle name="Normal 7 4 7 6 6" xfId="12896" xr:uid="{5B8820CC-2D2B-48FD-9836-B40397742CA8}"/>
    <cellStyle name="Normal 7 4 7 7" xfId="2263" xr:uid="{00000000-0005-0000-0000-0000BD080000}"/>
    <cellStyle name="Normal 7 4 7 7 2" xfId="7390" xr:uid="{E74BE3B4-261E-444B-A27C-4F00352E7831}"/>
    <cellStyle name="Normal 7 4 7 7 2 2" xfId="17770" xr:uid="{6CEFC5A1-6090-4C2C-B75A-8C0909309771}"/>
    <cellStyle name="Normal 7 4 7 7 3" xfId="10223" xr:uid="{65CE8179-84B8-4688-8184-4749C187FB18}"/>
    <cellStyle name="Normal 7 4 7 7 3 2" xfId="20603" xr:uid="{DF899853-DDB0-4671-B968-05FF263CF7A4}"/>
    <cellStyle name="Normal 7 4 7 7 4" xfId="24888" xr:uid="{47D07235-046B-4F6B-81B0-576B8D303214}"/>
    <cellStyle name="Normal 7 4 7 7 5" xfId="14937" xr:uid="{87694CAD-8FC6-450E-952E-6ED1E3EC09BD}"/>
    <cellStyle name="Normal 7 4 7 8" xfId="4073" xr:uid="{70E150A0-3A47-4E60-B8FA-194FFB563C3E}"/>
    <cellStyle name="Normal 7 4 7 8 2" xfId="8853" xr:uid="{5DF1E159-61F3-4D49-AA29-426995D42922}"/>
    <cellStyle name="Normal 7 4 7 8 2 2" xfId="19233" xr:uid="{5A6D3A2F-AFA5-4626-99E0-6FE492875E7B}"/>
    <cellStyle name="Normal 7 4 7 8 3" xfId="11686" xr:uid="{DBB786BC-AF1E-4169-916E-BD0BE84ED065}"/>
    <cellStyle name="Normal 7 4 7 8 3 2" xfId="22066" xr:uid="{9A3746EF-A789-4423-AE61-8B8F3818B0B2}"/>
    <cellStyle name="Normal 7 4 7 8 4" xfId="16400" xr:uid="{085B9D30-FF63-40A6-AD5F-27858B14E95D}"/>
    <cellStyle name="Normal 7 4 7 9" xfId="5464" xr:uid="{9299171B-9C8B-4B60-AB4A-96F4C3795E5F}"/>
    <cellStyle name="Normal 7 4 7 9 2" xfId="14761" xr:uid="{A42887CF-1C94-4F1E-9F18-7545BC723F24}"/>
    <cellStyle name="Normal 7 4 8" xfId="1452" xr:uid="{00000000-0005-0000-0000-000083070000}"/>
    <cellStyle name="Normal 7 4 8 10" xfId="10052" xr:uid="{EF1712B9-C7CB-4AE8-AF0F-EEFD4CA74A28}"/>
    <cellStyle name="Normal 7 4 8 10 2" xfId="20432" xr:uid="{3C6DBDF1-9C3E-4E2D-8524-E76C6490384E}"/>
    <cellStyle name="Normal 7 4 8 11" xfId="23572" xr:uid="{43D06133-5809-4FC6-8DC4-450E476CEC4E}"/>
    <cellStyle name="Normal 7 4 8 12" xfId="12640" xr:uid="{6961CC9C-F0C5-4FCB-B4DB-A0EB2B36D790}"/>
    <cellStyle name="Normal 7 4 8 2" xfId="1453" xr:uid="{00000000-0005-0000-0000-000084070000}"/>
    <cellStyle name="Normal 7 4 8 2 2" xfId="1454" xr:uid="{00000000-0005-0000-0000-000085070000}"/>
    <cellStyle name="Normal 7 4 8 2 2 2" xfId="5471" xr:uid="{3636D283-D47D-4334-9F84-556F35350CD4}"/>
    <cellStyle name="Normal 7 4 8 2 2 2 2" xfId="22856" xr:uid="{001F5703-3C79-4AFC-97A0-E655D62F5145}"/>
    <cellStyle name="Normal 7 4 8 2 2 2 3" xfId="26530" xr:uid="{7B3488E1-EC29-470F-8BCA-EE71F9B0E4F4}"/>
    <cellStyle name="Normal 7 4 8 2 2 2 4" xfId="14768" xr:uid="{0E4F747D-C5F0-4A33-9086-928DFCEC4AE7}"/>
    <cellStyle name="Normal 7 4 8 2 2 3" xfId="7221" xr:uid="{114E8657-7A27-4839-9190-62CF8DE676B8}"/>
    <cellStyle name="Normal 7 4 8 2 2 3 2" xfId="27672" xr:uid="{CDF11442-3C64-4690-8B34-D1E2879987F5}"/>
    <cellStyle name="Normal 7 4 8 2 2 3 3" xfId="27223" xr:uid="{00A3FBD5-8822-4EE3-BB33-4BB4B90B7BFE}"/>
    <cellStyle name="Normal 7 4 8 2 2 3 4" xfId="17601" xr:uid="{64BCE88B-475D-4F81-BBBF-81734BD592D1}"/>
    <cellStyle name="Normal 7 4 8 2 2 4" xfId="10054" xr:uid="{F90B0E8E-6484-4357-8D7A-CF9A58E95B54}"/>
    <cellStyle name="Normal 7 4 8 2 2 4 2" xfId="29461" xr:uid="{1DD9C4E6-F108-4FE3-B158-0F11A48A747D}"/>
    <cellStyle name="Normal 7 4 8 2 2 4 3" xfId="20434" xr:uid="{B151CD92-979C-4289-BA81-31E625EE1FB0}"/>
    <cellStyle name="Normal 7 4 8 2 2 5" xfId="22982" xr:uid="{DC1D515C-8D40-4010-B201-28E36CD742B8}"/>
    <cellStyle name="Normal 7 4 8 2 2 6" xfId="14069" xr:uid="{6269B15C-ED57-4E8D-9118-1C43CE8D3032}"/>
    <cellStyle name="Normal 7 4 8 2 3" xfId="2838" xr:uid="{00000000-0005-0000-0000-0000CD080000}"/>
    <cellStyle name="Normal 7 4 8 2 3 2" xfId="6054" xr:uid="{533E40A1-DF87-4FA6-AE2C-A2B63E3428C2}"/>
    <cellStyle name="Normal 7 4 8 2 3 2 2" xfId="27975" xr:uid="{B6DBF4DC-96B9-4B03-8C95-8AEF8EB0838E}"/>
    <cellStyle name="Normal 7 4 8 2 3 2 3" xfId="15508" xr:uid="{43E36D2B-2CE5-46AC-A934-BEF148DDBB44}"/>
    <cellStyle name="Normal 7 4 8 2 3 3" xfId="7961" xr:uid="{04A2E131-B306-4793-8B45-EB3B6D12F2D2}"/>
    <cellStyle name="Normal 7 4 8 2 3 3 2" xfId="18341" xr:uid="{0291A93E-8044-4E13-8231-4795AD85073F}"/>
    <cellStyle name="Normal 7 4 8 2 3 4" xfId="10794" xr:uid="{CCBF599F-2B4A-4F20-82CB-CACDF3B1F18F}"/>
    <cellStyle name="Normal 7 4 8 2 3 4 2" xfId="21174" xr:uid="{9E42111E-D727-414C-BB03-DCEC354A0271}"/>
    <cellStyle name="Normal 7 4 8 2 3 5" xfId="25544" xr:uid="{5B2D9023-73DA-4C07-93E9-9A05B412FA11}"/>
    <cellStyle name="Normal 7 4 8 2 3 6" xfId="13318" xr:uid="{372EB46D-FBCB-4920-A543-58B0CE78C24C}"/>
    <cellStyle name="Normal 7 4 8 2 4" xfId="4224" xr:uid="{8E084ECD-D9A3-44A4-A982-75C1FF528684}"/>
    <cellStyle name="Normal 7 4 8 2 4 2" xfId="8996" xr:uid="{079480DA-C2A6-4B8B-BD2D-0CE02AB0AE0C}"/>
    <cellStyle name="Normal 7 4 8 2 4 2 2" xfId="29073" xr:uid="{6DB4ED39-4019-42DC-B1AD-57FF195097E3}"/>
    <cellStyle name="Normal 7 4 8 2 4 2 3" xfId="19376" xr:uid="{C6F3931D-3785-40C9-9691-4E0B7196FB77}"/>
    <cellStyle name="Normal 7 4 8 2 4 3" xfId="11829" xr:uid="{CDA35758-37F4-4F93-AA7D-79E55E812167}"/>
    <cellStyle name="Normal 7 4 8 2 4 3 2" xfId="22209" xr:uid="{11D3B409-E9D6-41C2-A7CE-B4EEEF93B14D}"/>
    <cellStyle name="Normal 7 4 8 2 4 4" xfId="24111" xr:uid="{0B9D6056-DDE6-48B5-BA68-07BA3D8C25C7}"/>
    <cellStyle name="Normal 7 4 8 2 4 5" xfId="16543" xr:uid="{93347217-0AD9-43A3-A432-8A0B4AB0976F}"/>
    <cellStyle name="Normal 7 4 8 2 5" xfId="5470" xr:uid="{D16A82EB-F898-4D42-B341-781736254535}"/>
    <cellStyle name="Normal 7 4 8 2 5 2" xfId="28590" xr:uid="{07B1A7FE-5DA6-4522-B8AB-1D6656A4C352}"/>
    <cellStyle name="Normal 7 4 8 2 5 3" xfId="14767" xr:uid="{EF28EBA3-8C92-4F02-A28C-B91C1791E825}"/>
    <cellStyle name="Normal 7 4 8 2 6" xfId="7220" xr:uid="{F82626F9-B023-4DD5-99F4-C3233264730A}"/>
    <cellStyle name="Normal 7 4 8 2 6 2" xfId="17600" xr:uid="{65417845-AEB1-42BC-9F5C-EC07F3813DF3}"/>
    <cellStyle name="Normal 7 4 8 2 7" xfId="10053" xr:uid="{E3A0AD72-330F-4E16-9251-6FF44E174797}"/>
    <cellStyle name="Normal 7 4 8 2 7 2" xfId="20433" xr:uid="{92058508-752E-41BD-A1E3-6A7ECF2FF9AE}"/>
    <cellStyle name="Normal 7 4 8 2 8" xfId="23181" xr:uid="{D1A9F8F7-5B3D-47D5-9AB4-485129EF5884}"/>
    <cellStyle name="Normal 7 4 8 2 9" xfId="12798" xr:uid="{E5314721-3A8C-4084-92F5-27E37DA35265}"/>
    <cellStyle name="Normal 7 4 8 3" xfId="1455" xr:uid="{00000000-0005-0000-0000-000086070000}"/>
    <cellStyle name="Normal 7 4 8 3 2" xfId="4597" xr:uid="{0552F609-7B1B-4E64-BC29-4822327C096B}"/>
    <cellStyle name="Normal 7 4 8 3 2 2" xfId="9369" xr:uid="{EFB8727F-0BF3-4E35-A6CA-126317C3646D}"/>
    <cellStyle name="Normal 7 4 8 3 2 2 2" xfId="29339" xr:uid="{4FD2DF76-9645-465E-9B70-515351FB064B}"/>
    <cellStyle name="Normal 7 4 8 3 2 2 3" xfId="19749" xr:uid="{D0EAD18A-C677-44DB-BB26-6E71FE56911A}"/>
    <cellStyle name="Normal 7 4 8 3 2 3" xfId="12202" xr:uid="{41AA11EC-67D3-42D5-857C-D96D3CF6C217}"/>
    <cellStyle name="Normal 7 4 8 3 2 3 2" xfId="22582" xr:uid="{B914BBE6-A71D-4D37-848C-FD9C5600B136}"/>
    <cellStyle name="Normal 7 4 8 3 2 4" xfId="24048" xr:uid="{BC81B891-0337-4B68-A938-824B9F85EF89}"/>
    <cellStyle name="Normal 7 4 8 3 2 5" xfId="16916" xr:uid="{45508FF6-ADAC-476C-999C-574F428865E5}"/>
    <cellStyle name="Normal 7 4 8 3 3" xfId="5472" xr:uid="{9EB788E9-C458-4241-97E0-0A5708A4F013}"/>
    <cellStyle name="Normal 7 4 8 3 3 2" xfId="26872" xr:uid="{5864A27F-D222-4694-889D-07BC791B4827}"/>
    <cellStyle name="Normal 7 4 8 3 3 3" xfId="27752" xr:uid="{970D654A-3A39-468E-9FF8-6EEF5B872978}"/>
    <cellStyle name="Normal 7 4 8 3 3 4" xfId="14769" xr:uid="{D6471D8E-B8AD-4F07-A492-B59D7BA115C2}"/>
    <cellStyle name="Normal 7 4 8 3 4" xfId="7222" xr:uid="{CFB8BE2B-B057-4463-9007-F5A746AEEFA8}"/>
    <cellStyle name="Normal 7 4 8 3 4 2" xfId="27447" xr:uid="{2C111934-A6EB-4C1C-9E28-2B305E91DA34}"/>
    <cellStyle name="Normal 7 4 8 3 4 3" xfId="26541" xr:uid="{BA28009A-4CCE-42DC-847A-665A79744884}"/>
    <cellStyle name="Normal 7 4 8 3 4 4" xfId="17602" xr:uid="{7553F6F9-5D53-48F7-AEB8-ECD0645E5423}"/>
    <cellStyle name="Normal 7 4 8 3 5" xfId="10055" xr:uid="{53D5B659-CC9A-4282-AFB6-6FC4A325B9AF}"/>
    <cellStyle name="Normal 7 4 8 3 5 2" xfId="29462" xr:uid="{ED9AC750-B820-45ED-9DBD-C803097122AA}"/>
    <cellStyle name="Normal 7 4 8 3 5 3" xfId="20435" xr:uid="{199DA9D9-5D95-4BAD-B915-2F7DEE3B0A69}"/>
    <cellStyle name="Normal 7 4 8 3 6" xfId="24085" xr:uid="{C42B40C5-0926-44A6-864E-A770011B03A1}"/>
    <cellStyle name="Normal 7 4 8 3 7" xfId="14070" xr:uid="{2387A4F3-8807-408B-8776-012E16C10264}"/>
    <cellStyle name="Normal 7 4 8 4" xfId="1456" xr:uid="{00000000-0005-0000-0000-000087070000}"/>
    <cellStyle name="Normal 7 4 8 4 2" xfId="5473" xr:uid="{958CCFC7-A3AA-4E91-A046-F3DE252E7A43}"/>
    <cellStyle name="Normal 7 4 8 4 2 2" xfId="22868" xr:uid="{26AC1B0C-17C8-4C3C-9674-A1DBA9D4E53F}"/>
    <cellStyle name="Normal 7 4 8 4 2 3" xfId="28394" xr:uid="{4B196243-582F-478C-AA12-1B90DF8A5532}"/>
    <cellStyle name="Normal 7 4 8 4 2 4" xfId="14770" xr:uid="{078F1B5B-9148-46E4-A2CF-592D9DA8B159}"/>
    <cellStyle name="Normal 7 4 8 4 3" xfId="7223" xr:uid="{DFEAD6C0-7EC2-498F-B1CF-0095E0E59A1D}"/>
    <cellStyle name="Normal 7 4 8 4 3 2" xfId="27715" xr:uid="{DD897E5F-461E-405A-A6B7-D6F62706497F}"/>
    <cellStyle name="Normal 7 4 8 4 3 3" xfId="17603" xr:uid="{73799A35-854B-47AA-BF6B-D745F5F9AE43}"/>
    <cellStyle name="Normal 7 4 8 4 4" xfId="10056" xr:uid="{274713DF-9C4F-4F39-B0C6-CC78A3E62918}"/>
    <cellStyle name="Normal 7 4 8 4 4 2" xfId="20436" xr:uid="{3C396B5E-E960-4686-A80A-8B1A6FA7ECDA}"/>
    <cellStyle name="Normal 7 4 8 4 5" xfId="25225" xr:uid="{CA4E3F5D-FCCF-4226-B39A-0FBDEB279BA7}"/>
    <cellStyle name="Normal 7 4 8 4 6" xfId="13496" xr:uid="{4E555D96-9475-4A85-A500-2A06EECEF281}"/>
    <cellStyle name="Normal 7 4 8 5" xfId="2568" xr:uid="{00000000-0005-0000-0000-0000D0080000}"/>
    <cellStyle name="Normal 7 4 8 5 2" xfId="5837" xr:uid="{0B4A4FB7-E628-4771-9D78-2BE2F5A0CC9A}"/>
    <cellStyle name="Normal 7 4 8 5 2 2" xfId="27444" xr:uid="{1CBA59C3-48A6-4C5B-9198-9C49E59DEBC6}"/>
    <cellStyle name="Normal 7 4 8 5 2 3" xfId="15240" xr:uid="{84425239-7B88-447E-A96A-BA3BA78301FC}"/>
    <cellStyle name="Normal 7 4 8 5 3" xfId="7693" xr:uid="{FF7E3AB0-9D5B-4C6B-AAA9-013CDB84EC1F}"/>
    <cellStyle name="Normal 7 4 8 5 3 2" xfId="18073" xr:uid="{AAB89A67-DE61-47AA-A2A6-73C10586305C}"/>
    <cellStyle name="Normal 7 4 8 5 4" xfId="10526" xr:uid="{F7532814-E583-40F2-A2FF-CBD1218C2FF6}"/>
    <cellStyle name="Normal 7 4 8 5 4 2" xfId="20906" xr:uid="{84ADA1D1-FA62-44CA-B030-636B308291F0}"/>
    <cellStyle name="Normal 7 4 8 5 5" xfId="23702" xr:uid="{4027B57F-1CD2-4D4D-A090-33B6A7F2C613}"/>
    <cellStyle name="Normal 7 4 8 5 6" xfId="12956" xr:uid="{268865C0-322C-4EE8-BE9D-00E2CBABDD0C}"/>
    <cellStyle name="Normal 7 4 8 6" xfId="2406" xr:uid="{00000000-0005-0000-0000-0000CA080000}"/>
    <cellStyle name="Normal 7 4 8 6 2" xfId="7533" xr:uid="{A7B3FD74-6C53-412E-86D9-EF8903CBBE17}"/>
    <cellStyle name="Normal 7 4 8 6 2 2" xfId="26367" xr:uid="{39E3F7FF-2F09-4F7F-A9AD-B4DB0A684011}"/>
    <cellStyle name="Normal 7 4 8 6 2 3" xfId="17913" xr:uid="{B1256805-C7C5-4C0B-BA11-9A8F4E51285D}"/>
    <cellStyle name="Normal 7 4 8 6 3" xfId="10366" xr:uid="{357387AB-895E-4C97-BA1B-D5593175AC1E}"/>
    <cellStyle name="Normal 7 4 8 6 3 2" xfId="20746" xr:uid="{7921721A-A43F-41A0-8E28-79734A2F6035}"/>
    <cellStyle name="Normal 7 4 8 6 4" xfId="23365" xr:uid="{6FA3567B-2144-49ED-90E4-FC728EDA7B23}"/>
    <cellStyle name="Normal 7 4 8 6 5" xfId="15080" xr:uid="{5E7F0B08-7B2C-46AF-B59F-7D7551AA5123}"/>
    <cellStyle name="Normal 7 4 8 7" xfId="4074" xr:uid="{0960D526-1A98-4C15-8071-4F9A5745CC87}"/>
    <cellStyle name="Normal 7 4 8 7 2" xfId="8854" xr:uid="{DE5A15D0-8DC0-4101-8A38-F8E39D609947}"/>
    <cellStyle name="Normal 7 4 8 7 2 2" xfId="19234" xr:uid="{A8B73B77-4E88-4475-9F15-A36B45F1D723}"/>
    <cellStyle name="Normal 7 4 8 7 3" xfId="11687" xr:uid="{638EF884-A8AF-4064-ABC9-C467478312EA}"/>
    <cellStyle name="Normal 7 4 8 7 3 2" xfId="22067" xr:uid="{0B07804D-300E-47CC-89C7-F11AD7EAE2D8}"/>
    <cellStyle name="Normal 7 4 8 7 4" xfId="26795" xr:uid="{D442B26F-BA01-4D34-AAF2-C52342F27401}"/>
    <cellStyle name="Normal 7 4 8 7 5" xfId="16401" xr:uid="{2E4142AA-993D-483A-8966-B1CE97751566}"/>
    <cellStyle name="Normal 7 4 8 8" xfId="5469" xr:uid="{684AF55B-A0B4-4691-A806-7BC4B2CAB0C4}"/>
    <cellStyle name="Normal 7 4 8 8 2" xfId="14766" xr:uid="{56AB07C7-698B-401C-BD1B-D480F5B5CC29}"/>
    <cellStyle name="Normal 7 4 8 9" xfId="7219" xr:uid="{0F50CFEF-AF0B-45D4-9190-0FE1F1CDA087}"/>
    <cellStyle name="Normal 7 4 8 9 2" xfId="17599" xr:uid="{4BA2EB9D-922F-4E67-9D93-6F9A42F6CA96}"/>
    <cellStyle name="Normal 7 4 9" xfId="1457" xr:uid="{00000000-0005-0000-0000-000088070000}"/>
    <cellStyle name="Normal 7 4 9 10" xfId="25205" xr:uid="{7241CE05-D77C-43DB-A46C-C1B42A29B8E7}"/>
    <cellStyle name="Normal 7 4 9 11" xfId="12641" xr:uid="{3348A1C7-23FF-4553-B2D0-CAA7C2FEE860}"/>
    <cellStyle name="Normal 7 4 9 2" xfId="1458" xr:uid="{00000000-0005-0000-0000-000089070000}"/>
    <cellStyle name="Normal 7 4 9 2 2" xfId="3480" xr:uid="{00000000-0005-0000-0000-0000D3080000}"/>
    <cellStyle name="Normal 7 4 9 2 2 2" xfId="6535" xr:uid="{BA36B20E-5840-4A1D-B488-DFCC8F41A966}"/>
    <cellStyle name="Normal 7 4 9 2 2 2 2" xfId="28440" xr:uid="{D6EC271F-1033-42EC-BCC4-C111AA9739D7}"/>
    <cellStyle name="Normal 7 4 9 2 2 2 3" xfId="26052" xr:uid="{D6AEC97E-0F0C-4673-98BE-D6D52C7F62A4}"/>
    <cellStyle name="Normal 7 4 9 2 2 2 4" xfId="16106" xr:uid="{8BF22692-E9F8-494C-9A6B-4241FC5D6979}"/>
    <cellStyle name="Normal 7 4 9 2 2 3" xfId="8559" xr:uid="{059B61F9-92CF-4CE2-8726-6E51F0F784E1}"/>
    <cellStyle name="Normal 7 4 9 2 2 3 2" xfId="28947" xr:uid="{0A996F82-AA77-4746-9D04-6C2DA4C2F325}"/>
    <cellStyle name="Normal 7 4 9 2 2 3 3" xfId="18939" xr:uid="{F05DFFB1-DF31-43BE-A1DE-0DD45D4E96CB}"/>
    <cellStyle name="Normal 7 4 9 2 2 4" xfId="11392" xr:uid="{9F19B492-0FA2-48FF-A20C-B3E232687F08}"/>
    <cellStyle name="Normal 7 4 9 2 2 4 2" xfId="21772" xr:uid="{C34E92A8-B2C0-4916-ACDC-E064A3D90D7D}"/>
    <cellStyle name="Normal 7 4 9 2 2 5" xfId="24232" xr:uid="{409C5A68-292E-455E-8879-B09DBDC74F9A}"/>
    <cellStyle name="Normal 7 4 9 2 2 6" xfId="14071" xr:uid="{2C07340D-D89B-493A-AD4B-3B07D3EB92A4}"/>
    <cellStyle name="Normal 7 4 9 2 3" xfId="4225" xr:uid="{596C2C39-C518-4720-A6D0-F9BE8BDE57CA}"/>
    <cellStyle name="Normal 7 4 9 2 3 2" xfId="8997" xr:uid="{D3CFC366-2233-4F6C-B642-ED89E0F0C967}"/>
    <cellStyle name="Normal 7 4 9 2 3 2 2" xfId="29074" xr:uid="{FD2DA22B-237A-45D1-842A-050C7C47708B}"/>
    <cellStyle name="Normal 7 4 9 2 3 2 3" xfId="19377" xr:uid="{281CFFE6-2F57-4FCE-9539-7A33A062615C}"/>
    <cellStyle name="Normal 7 4 9 2 3 3" xfId="11830" xr:uid="{8EEFBD95-578D-419A-8ED8-F67E64F7B848}"/>
    <cellStyle name="Normal 7 4 9 2 3 3 2" xfId="22210" xr:uid="{81B9662E-3C24-4D48-AE45-898BC0B0A91D}"/>
    <cellStyle name="Normal 7 4 9 2 3 4" xfId="24768" xr:uid="{9204D11A-797E-4CDB-96F3-EFA40F92FDCE}"/>
    <cellStyle name="Normal 7 4 9 2 3 5" xfId="16544" xr:uid="{92792AC9-0339-4CFE-B08D-FC8D8DA12481}"/>
    <cellStyle name="Normal 7 4 9 2 4" xfId="5475" xr:uid="{F7D4DD52-F08A-491D-81DB-28C7127D001F}"/>
    <cellStyle name="Normal 7 4 9 2 4 2" xfId="27601" xr:uid="{1EC68115-1AF4-449C-A038-4F9044C92822}"/>
    <cellStyle name="Normal 7 4 9 2 4 3" xfId="27805" xr:uid="{F0339573-60E5-4002-918F-93569A80834E}"/>
    <cellStyle name="Normal 7 4 9 2 4 4" xfId="14772" xr:uid="{F5BBF738-CA06-4029-8192-1C40D3FEF50A}"/>
    <cellStyle name="Normal 7 4 9 2 5" xfId="7225" xr:uid="{AAC930F3-8E13-4B24-B773-D88136900BCE}"/>
    <cellStyle name="Normal 7 4 9 2 5 2" xfId="27799" xr:uid="{7161DC4A-CA9F-45BF-965B-4BAAF68A711F}"/>
    <cellStyle name="Normal 7 4 9 2 5 3" xfId="17605" xr:uid="{050BF83E-08D8-4B51-A14B-822887668489}"/>
    <cellStyle name="Normal 7 4 9 2 6" xfId="10058" xr:uid="{A1AB6BF3-ACFE-4CA6-8113-69FA37E93CDF}"/>
    <cellStyle name="Normal 7 4 9 2 6 2" xfId="20438" xr:uid="{6C7DEB65-E8D2-485F-988E-80A6D5DAE483}"/>
    <cellStyle name="Normal 7 4 9 2 7" xfId="23448" xr:uid="{ECB327FF-942C-49BB-B733-2341E1DAA505}"/>
    <cellStyle name="Normal 7 4 9 2 8" xfId="12799" xr:uid="{25890BCF-C627-49BF-A851-B35582533F92}"/>
    <cellStyle name="Normal 7 4 9 3" xfId="1459" xr:uid="{00000000-0005-0000-0000-00008A070000}"/>
    <cellStyle name="Normal 7 4 9 3 2" xfId="5476" xr:uid="{34FC27ED-9267-4FE6-804B-4B6B659DACF4}"/>
    <cellStyle name="Normal 7 4 9 3 2 2" xfId="25513" xr:uid="{ECBF6AE4-3B42-442A-B397-A47093BAA862}"/>
    <cellStyle name="Normal 7 4 9 3 2 3" xfId="28638" xr:uid="{FBE8799A-8110-4913-BBAD-AC016AF95620}"/>
    <cellStyle name="Normal 7 4 9 3 2 4" xfId="14773" xr:uid="{93071C95-B1DC-490F-994E-C804B09ED584}"/>
    <cellStyle name="Normal 7 4 9 3 3" xfId="7226" xr:uid="{CD11F4D1-4581-4F93-A457-798636273C9F}"/>
    <cellStyle name="Normal 7 4 9 3 3 2" xfId="27157" xr:uid="{3E22AF7B-8B3D-4F56-8ADD-62DB11A0E0EF}"/>
    <cellStyle name="Normal 7 4 9 3 3 3" xfId="25830" xr:uid="{951EB23D-D78B-46E0-8017-A74A3458DCA0}"/>
    <cellStyle name="Normal 7 4 9 3 3 4" xfId="17606" xr:uid="{50F913BF-F798-4DD0-AEBA-A8B491D17827}"/>
    <cellStyle name="Normal 7 4 9 3 4" xfId="10059" xr:uid="{AFDD6B66-0556-4939-B25D-3B996FBB9A2C}"/>
    <cellStyle name="Normal 7 4 9 3 4 2" xfId="26573" xr:uid="{4027B8DC-26EC-4C8C-A66F-E12FF5141C14}"/>
    <cellStyle name="Normal 7 4 9 3 4 3" xfId="29463" xr:uid="{CEAFC507-E9CD-4663-AF1E-05BEE35F8A93}"/>
    <cellStyle name="Normal 7 4 9 3 4 4" xfId="20439" xr:uid="{2EE181E1-A004-444C-9B6F-F734AC31831E}"/>
    <cellStyle name="Normal 7 4 9 3 5" xfId="23139" xr:uid="{2AF327B9-2D1D-40BF-9B1A-2480DE36D783}"/>
    <cellStyle name="Normal 7 4 9 3 6" xfId="27907" xr:uid="{2B94D36C-826D-4C6A-8ACC-DD1229001485}"/>
    <cellStyle name="Normal 7 4 9 3 7" xfId="13497" xr:uid="{AA8FEBD0-D55B-46DB-9349-45F5D78FB400}"/>
    <cellStyle name="Normal 7 4 9 4" xfId="2839" xr:uid="{00000000-0005-0000-0000-0000D5080000}"/>
    <cellStyle name="Normal 7 4 9 4 2" xfId="6055" xr:uid="{CA35AE32-8A49-4A1D-91F3-DB3B40F122BB}"/>
    <cellStyle name="Normal 7 4 9 4 2 2" xfId="27955" xr:uid="{F560F6A6-140A-400F-87EB-1F4947E73B88}"/>
    <cellStyle name="Normal 7 4 9 4 2 3" xfId="15509" xr:uid="{5CFD9CBC-FC1E-42AA-ABBE-8CCFCE4DE975}"/>
    <cellStyle name="Normal 7 4 9 4 3" xfId="7962" xr:uid="{44734FEC-A5EC-4868-8F46-984BBB606219}"/>
    <cellStyle name="Normal 7 4 9 4 3 2" xfId="18342" xr:uid="{600C4E21-9490-4C71-A5AF-A2F76E03C564}"/>
    <cellStyle name="Normal 7 4 9 4 4" xfId="10795" xr:uid="{3EB39DCA-A7D2-4A88-A314-E1390084789F}"/>
    <cellStyle name="Normal 7 4 9 4 4 2" xfId="21175" xr:uid="{C7E13083-4768-4A29-8D0F-7F432AD845A7}"/>
    <cellStyle name="Normal 7 4 9 4 5" xfId="25357" xr:uid="{0CB459D8-1683-498E-B309-B7437B03D01D}"/>
    <cellStyle name="Normal 7 4 9 4 6" xfId="13319" xr:uid="{0C7D5F92-015A-40C3-8658-AEFA983A7BB8}"/>
    <cellStyle name="Normal 7 4 9 5" xfId="2407" xr:uid="{00000000-0005-0000-0000-0000D1080000}"/>
    <cellStyle name="Normal 7 4 9 5 2" xfId="7534" xr:uid="{EA42B910-957F-406C-BBBC-C6DAF86D86FE}"/>
    <cellStyle name="Normal 7 4 9 5 2 2" xfId="27246" xr:uid="{9FBA0F6A-3E29-4A8F-B6CC-742C60529986}"/>
    <cellStyle name="Normal 7 4 9 5 2 3" xfId="17914" xr:uid="{78DC0D4E-C4F6-49C6-BEB9-F2A5C3EE8159}"/>
    <cellStyle name="Normal 7 4 9 5 3" xfId="10367" xr:uid="{86718D3C-0642-4DCF-BDE5-480BBF1B24B2}"/>
    <cellStyle name="Normal 7 4 9 5 3 2" xfId="20747" xr:uid="{7A76C505-1F7A-4AF0-992A-613760DD97E2}"/>
    <cellStyle name="Normal 7 4 9 5 4" xfId="24927" xr:uid="{A3747C55-5DBC-47EF-BFDD-BB8F9424984E}"/>
    <cellStyle name="Normal 7 4 9 5 5" xfId="15081" xr:uid="{2A282EA6-6DD9-4676-BA80-36F3388B61BC}"/>
    <cellStyle name="Normal 7 4 9 6" xfId="4075" xr:uid="{ECFEC964-18E2-4A55-9DDE-17A187421C86}"/>
    <cellStyle name="Normal 7 4 9 6 2" xfId="8855" xr:uid="{05369801-56D3-4D72-A3C4-13544C799199}"/>
    <cellStyle name="Normal 7 4 9 6 2 2" xfId="28997" xr:uid="{985A2476-8016-48C6-B19B-8E5A095831BA}"/>
    <cellStyle name="Normal 7 4 9 6 2 3" xfId="19235" xr:uid="{64AA5B8D-8160-4A3E-ADD4-0FA6DAA3D899}"/>
    <cellStyle name="Normal 7 4 9 6 3" xfId="11688" xr:uid="{5A407977-0356-48BB-B948-B9E2BF6E857D}"/>
    <cellStyle name="Normal 7 4 9 6 3 2" xfId="22068" xr:uid="{003FE15E-2013-4C8D-86ED-88B751E3DD2C}"/>
    <cellStyle name="Normal 7 4 9 6 4" xfId="28171" xr:uid="{1CCE1AE5-BE80-4AA7-85BF-C9A73A3EA59B}"/>
    <cellStyle name="Normal 7 4 9 6 5" xfId="16402" xr:uid="{1F7BD514-47B8-46FD-A352-A22BFCFA7682}"/>
    <cellStyle name="Normal 7 4 9 7" xfId="5474" xr:uid="{CCEF96D4-FC6A-423C-B1B0-072A0C3E5B8F}"/>
    <cellStyle name="Normal 7 4 9 7 2" xfId="28304" xr:uid="{D50CC486-3BAB-43DF-A9AF-FF380362D7CD}"/>
    <cellStyle name="Normal 7 4 9 7 3" xfId="14771" xr:uid="{2F958CE7-9EE8-42DA-8FA1-7E82351CCECD}"/>
    <cellStyle name="Normal 7 4 9 8" xfId="7224" xr:uid="{C11C0213-DE70-4B4C-910B-94E9A71F0D83}"/>
    <cellStyle name="Normal 7 4 9 8 2" xfId="17604" xr:uid="{EA06E039-073F-4D18-BECB-3A1FE3F10177}"/>
    <cellStyle name="Normal 7 4 9 9" xfId="10057" xr:uid="{BEF1D5CA-EBE5-46A7-A649-AEC3EEFC11C3}"/>
    <cellStyle name="Normal 7 4 9 9 2" xfId="20437"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6" xr:uid="{203ECEE9-28AC-4CA7-BFCE-356C379A39D2}"/>
    <cellStyle name="Normal 7 6 10 2 2 3" xfId="25005" xr:uid="{6823BFC9-1FCE-4FD7-B367-57FB0194A201}"/>
    <cellStyle name="Normal 7 6 10 2 3" xfId="1465" xr:uid="{00000000-0005-0000-0000-000090070000}"/>
    <cellStyle name="Normal 7 6 10 2 3 2" xfId="2030" xr:uid="{00000000-0005-0000-0000-000091070000}"/>
    <cellStyle name="Normal 7 6 10 2 3 3" xfId="3765" xr:uid="{00000000-0005-0000-0000-0000F0060000}"/>
    <cellStyle name="Normal 7 6 10 2 3 3 2" xfId="4756" xr:uid="{BE653DD7-1A95-4D05-ACBC-B4D6D2120D32}"/>
    <cellStyle name="Normal 7 6 10 2 3 3 3" xfId="30290" xr:uid="{CB1BD4F2-F63B-4AC6-A611-52768EB82BEB}"/>
    <cellStyle name="Normal 7 6 10 2 3 3 3 2" xfId="31433" xr:uid="{39266993-B013-4166-A920-C26B0A484995}"/>
    <cellStyle name="Normal 7 6 10 2 3 3 4" xfId="31630" xr:uid="{E1F93840-EE29-493B-A5F9-44A29EBD528D}"/>
    <cellStyle name="Normal 7 6 10 2 4" xfId="25603" xr:uid="{1F88F4F4-8E7E-4A10-9831-AB18C3F05F2C}"/>
    <cellStyle name="Normal 7 6 10 3" xfId="1466" xr:uid="{00000000-0005-0000-0000-000092070000}"/>
    <cellStyle name="Normal 7 6 10 4" xfId="2997" xr:uid="{00000000-0005-0000-0000-0000DB080000}"/>
    <cellStyle name="Normal 7 6 10 4 2" xfId="31282" xr:uid="{69027C77-DB7A-41A6-AD44-B417C9A1F73E}"/>
    <cellStyle name="Normal 7 6 10 5" xfId="2150" xr:uid="{00000000-0005-0000-0000-000024030000}"/>
    <cellStyle name="Normal 7 6 10 5 2" xfId="4680" xr:uid="{64225ED7-B81F-4829-937E-4C8F86992647}"/>
    <cellStyle name="Normal 7 6 10 5 3" xfId="30231" xr:uid="{E8A66BD3-D076-4AC4-9CB9-C69A4F84E392}"/>
    <cellStyle name="Normal 7 6 10 5 3 2" xfId="31375" xr:uid="{D1DAB6D5-9CCE-40FC-902D-9DEE317FF735}"/>
    <cellStyle name="Normal 7 6 10 5 4" xfId="31571" xr:uid="{11601000-5713-4821-958F-68BE4ED60597}"/>
    <cellStyle name="Normal 7 6 10 6" xfId="4078" xr:uid="{5A04D94C-6FA8-4354-90B5-CFB60835C8E6}"/>
    <cellStyle name="Normal 7 6 10 6 2" xfId="4823" xr:uid="{0FEEC669-8F27-4B5E-8A98-CFDB8125CE32}"/>
    <cellStyle name="Normal 7 6 10 6 3" xfId="30345" xr:uid="{F9587E97-63EE-407D-AB4F-67E8F50E4485}"/>
    <cellStyle name="Normal 7 6 10 6 3 2" xfId="31487" xr:uid="{1B8E676E-0AA8-4F0A-8F3B-F346F6626895}"/>
    <cellStyle name="Normal 7 6 10 6 4" xfId="31685" xr:uid="{8B0FF327-4B58-4E9D-B7E2-13B7E118E2F7}"/>
    <cellStyle name="Normal 7 6 10 7" xfId="30164" xr:uid="{12C3815A-038F-484F-AD47-98D3CF0EAE5F}"/>
    <cellStyle name="Normal 7 6 10 7 2" xfId="30534" xr:uid="{0238211A-81EA-4FE4-8F6A-61EEA3D894FA}"/>
    <cellStyle name="Normal 7 6 11" xfId="1467" xr:uid="{00000000-0005-0000-0000-000093070000}"/>
    <cellStyle name="Normal 7 6 11 10" xfId="12642" xr:uid="{4994F450-78F0-4D7A-AAC7-62621D59190D}"/>
    <cellStyle name="Normal 7 6 11 2" xfId="2423" xr:uid="{00000000-0005-0000-0000-0000DD080000}"/>
    <cellStyle name="Normal 7 6 11 2 2" xfId="2998" xr:uid="{00000000-0005-0000-0000-0000DE080000}"/>
    <cellStyle name="Normal 7 6 11 2 2 2" xfId="6147" xr:uid="{3AC7CF31-3B91-4166-A372-BC7763FFCF1D}"/>
    <cellStyle name="Normal 7 6 11 2 2 2 2" xfId="28148" xr:uid="{03FA1087-3B6E-4E72-8978-31D40D60E86C}"/>
    <cellStyle name="Normal 7 6 11 2 2 2 3" xfId="15625" xr:uid="{20161C1B-6017-4CDA-A29A-0102EDBEA5C3}"/>
    <cellStyle name="Normal 7 6 11 2 2 3" xfId="8078" xr:uid="{5E8D8961-5478-4CBE-BBDE-7EFC17FF8191}"/>
    <cellStyle name="Normal 7 6 11 2 2 3 2" xfId="18458" xr:uid="{BBB956AF-DFF1-4A67-B026-B9E16F6B9CC2}"/>
    <cellStyle name="Normal 7 6 11 2 2 4" xfId="10911" xr:uid="{3D74FEE2-D5B9-47DE-B190-ADE5D9E806EA}"/>
    <cellStyle name="Normal 7 6 11 2 2 4 2" xfId="21291" xr:uid="{7553158E-4646-4A2E-8950-DD4335E18336}"/>
    <cellStyle name="Normal 7 6 11 2 2 5" xfId="24371" xr:uid="{1CBCCA99-94AC-4230-979D-F81491E7E872}"/>
    <cellStyle name="Normal 7 6 11 2 2 6" xfId="13498" xr:uid="{92BCA6AD-5261-4290-88CB-25848BB8B0C3}"/>
    <cellStyle name="Normal 7 6 11 2 3" xfId="5723" xr:uid="{0C1D1DA6-3D1F-4E81-8A71-AC06F1C7C3AE}"/>
    <cellStyle name="Normal 7 6 11 2 3 2" xfId="26860" xr:uid="{86813863-7573-450B-8DAE-522DAD0AA597}"/>
    <cellStyle name="Normal 7 6 11 2 3 3" xfId="28087" xr:uid="{D75F17B0-65BB-480E-A52F-70B24F227861}"/>
    <cellStyle name="Normal 7 6 11 2 3 4" xfId="15097" xr:uid="{6A8E30D2-0E52-446B-B141-6C3E947D31E1}"/>
    <cellStyle name="Normal 7 6 11 2 4" xfId="7550" xr:uid="{19757AE8-A20E-4D43-B592-50A4FA82CE74}"/>
    <cellStyle name="Normal 7 6 11 2 4 2" xfId="27921" xr:uid="{BBE86201-DC1F-4FF6-9EBC-D8E968F51AF4}"/>
    <cellStyle name="Normal 7 6 11 2 4 3" xfId="17930" xr:uid="{DFA0D98A-67C2-4EEA-8877-4E00D8A21C99}"/>
    <cellStyle name="Normal 7 6 11 2 5" xfId="10383" xr:uid="{0BF49B14-911C-4DCA-B35A-7A442AC926C8}"/>
    <cellStyle name="Normal 7 6 11 2 5 2" xfId="20763" xr:uid="{5EBBEF21-D2B7-458D-A837-3D936316FF8C}"/>
    <cellStyle name="Normal 7 6 11 2 6" xfId="23440" xr:uid="{A3FF67C1-A1FC-4029-9CBD-98AE9B8E0075}"/>
    <cellStyle name="Normal 7 6 11 2 7" xfId="12800" xr:uid="{707CB870-238C-4E67-9DCB-86E13B5BF97A}"/>
    <cellStyle name="Normal 7 6 11 3" xfId="2840" xr:uid="{00000000-0005-0000-0000-0000DF080000}"/>
    <cellStyle name="Normal 7 6 11 3 2" xfId="6056" xr:uid="{0E66994F-AB92-4AE2-96D3-9E1476833E76}"/>
    <cellStyle name="Normal 7 6 11 3 2 2" xfId="28229" xr:uid="{90FBAF69-CCF2-42A5-BF1C-3A6F5F067F8F}"/>
    <cellStyle name="Normal 7 6 11 3 2 3" xfId="15510" xr:uid="{B5BE4AC8-6972-486A-9ECA-9CE45E91FADA}"/>
    <cellStyle name="Normal 7 6 11 3 3" xfId="7963" xr:uid="{A6137628-7F20-44C7-A345-B77B06069AB7}"/>
    <cellStyle name="Normal 7 6 11 3 3 2" xfId="18343" xr:uid="{5DD65BE9-E751-4A83-8338-FC6103F31FD9}"/>
    <cellStyle name="Normal 7 6 11 3 4" xfId="10796" xr:uid="{C820DEBB-9274-4C0C-93FC-B21E42B69993}"/>
    <cellStyle name="Normal 7 6 11 3 4 2" xfId="21176" xr:uid="{9DC86F1B-0AD8-41F1-9FEB-2C201D73B9DF}"/>
    <cellStyle name="Normal 7 6 11 3 5" xfId="24607" xr:uid="{001A71B5-1DBB-40D1-875D-925F704F1CD1}"/>
    <cellStyle name="Normal 7 6 11 3 6" xfId="13320" xr:uid="{96A8BCE1-FD6F-4D3C-B983-1D7D1555A729}"/>
    <cellStyle name="Normal 7 6 11 4" xfId="2408" xr:uid="{00000000-0005-0000-0000-0000DC080000}"/>
    <cellStyle name="Normal 7 6 11 4 2" xfId="7535" xr:uid="{AD2413B8-EBE9-49A2-BF62-6FA8BA92C6BA}"/>
    <cellStyle name="Normal 7 6 11 4 2 2" xfId="28149" xr:uid="{763A2114-8416-4167-99CE-F128ECACC10F}"/>
    <cellStyle name="Normal 7 6 11 4 2 3" xfId="17915" xr:uid="{7C3F0325-3EF4-4C37-B104-D0635FEB5EBF}"/>
    <cellStyle name="Normal 7 6 11 4 3" xfId="10368" xr:uid="{9023DCF8-60CC-48E8-99B6-35D3BD4D656C}"/>
    <cellStyle name="Normal 7 6 11 4 3 2" xfId="20748" xr:uid="{1BB90C20-7D78-4E49-9A7F-692C99895E0F}"/>
    <cellStyle name="Normal 7 6 11 4 4" xfId="23052" xr:uid="{1FB59AC9-B6FC-455D-9F5B-3D4148D5424E}"/>
    <cellStyle name="Normal 7 6 11 4 5" xfId="15082" xr:uid="{49648981-1940-424A-AF31-125BD8D9AD04}"/>
    <cellStyle name="Normal 7 6 11 5" xfId="4079" xr:uid="{29A54018-86C1-4A02-A68F-6FE599A9096C}"/>
    <cellStyle name="Normal 7 6 11 5 2" xfId="8857" xr:uid="{65C6C44F-2DCC-4DF3-8E09-472C2819728F}"/>
    <cellStyle name="Normal 7 6 11 5 2 2" xfId="19237" xr:uid="{375611D9-874F-4022-B426-FEDC446BD18B}"/>
    <cellStyle name="Normal 7 6 11 5 3" xfId="11690" xr:uid="{EE0497FB-2F90-477E-9FD1-5F91B9FE8910}"/>
    <cellStyle name="Normal 7 6 11 5 3 2" xfId="22070" xr:uid="{8FE4A299-C19E-40AF-839F-006BFA2FC9C8}"/>
    <cellStyle name="Normal 7 6 11 5 4" xfId="28365" xr:uid="{4AF83121-8555-436F-B8E0-9382F2D155A1}"/>
    <cellStyle name="Normal 7 6 11 5 5" xfId="16404" xr:uid="{362022DB-A9EF-45F7-9B15-4DD83BF95245}"/>
    <cellStyle name="Normal 7 6 11 6" xfId="5477" xr:uid="{5D97CF1F-2749-4B34-998A-6C1D9A483679}"/>
    <cellStyle name="Normal 7 6 11 6 2" xfId="14774" xr:uid="{ADCFD7A9-F5D7-4A62-ADD7-ECA794330AA8}"/>
    <cellStyle name="Normal 7 6 11 7" xfId="7227" xr:uid="{B44B0FFA-7DF7-42E6-BF6C-909BD4DBFEF0}"/>
    <cellStyle name="Normal 7 6 11 7 2" xfId="17607" xr:uid="{FAFFFF1C-D94B-4D7D-BAC2-5D4812C6F508}"/>
    <cellStyle name="Normal 7 6 11 8" xfId="10060" xr:uid="{19AC1174-BF6A-442B-ACEE-30994F3F1F93}"/>
    <cellStyle name="Normal 7 6 11 8 2" xfId="20440" xr:uid="{244D7068-1150-4E32-9D14-FCEF0CE33CC3}"/>
    <cellStyle name="Normal 7 6 11 9" xfId="24343"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8" xr:uid="{827BC4BE-2AD5-432F-B7C7-325F08217BCC}"/>
    <cellStyle name="Normal 7 6 12 2 2 2 2" xfId="26109" xr:uid="{9418F1EA-2734-413D-8500-BB6C4AB45D6E}"/>
    <cellStyle name="Normal 7 6 12 2 2 2 3" xfId="17608" xr:uid="{A2391066-30A0-43F6-88D2-5FA6F36424A2}"/>
    <cellStyle name="Normal 7 6 12 2 2 3" xfId="10061" xr:uid="{595E208F-F756-4A10-8055-19FC6787F55B}"/>
    <cellStyle name="Normal 7 6 12 2 2 3 2" xfId="20441" xr:uid="{63C8C390-FE77-4EEF-B461-6CAF46B2A5A7}"/>
    <cellStyle name="Normal 7 6 12 2 2 4" xfId="24992" xr:uid="{6AF005A0-6095-4522-898B-BB64A806890B}"/>
    <cellStyle name="Normal 7 6 12 2 2 5" xfId="14775" xr:uid="{CA0D64A7-87C4-40FB-8E31-79D53531E706}"/>
    <cellStyle name="Normal 7 6 12 2 3" xfId="26126" xr:uid="{DE1761FF-B39A-4DEF-BB17-1AF5EDCE2CAB}"/>
    <cellStyle name="Normal 7 6 12 3" xfId="1471" xr:uid="{00000000-0005-0000-0000-000097070000}"/>
    <cellStyle name="Normal 7 6 12 3 2" xfId="4657" xr:uid="{97AB34FA-8022-4EDD-B4EE-6D0A8751C733}"/>
    <cellStyle name="Normal 7 6 12 3 2 2" xfId="4780" xr:uid="{1283EBFF-7AA6-4AF6-9F77-7BA3E62CC93D}"/>
    <cellStyle name="Normal 7 6 12 3 2 3" xfId="30350" xr:uid="{32EA88A3-08AC-49A9-88D9-78D4B3CF965A}"/>
    <cellStyle name="Normal 7 6 12 3 2 3 2" xfId="31490" xr:uid="{4E36D0A4-F1F3-4DA5-BD91-14C17BE12718}"/>
    <cellStyle name="Normal 7 6 12 3 2 4" xfId="31690" xr:uid="{4EB2BB40-362C-4EB4-A380-9BF8050F35EC}"/>
    <cellStyle name="Normal 7 6 12 3 3" xfId="22885" xr:uid="{EEFDE06D-FAD0-4B2C-B4EC-7A08AE158797}"/>
    <cellStyle name="Normal 7 6 12 4" xfId="2031" xr:uid="{00000000-0005-0000-0000-000098070000}"/>
    <cellStyle name="Normal 7 6 12 4 2" xfId="23740" xr:uid="{79817153-0D54-48A8-826F-2B970D536EE6}"/>
    <cellStyle name="Normal 7 6 12 4 2 2" xfId="26430" xr:uid="{C49203E7-1566-434F-BAE6-BF94EB7F9C20}"/>
    <cellStyle name="Normal 7 6 12 4 3" xfId="25191" xr:uid="{F061C7BC-0996-4741-82A0-31A69AC23C4A}"/>
    <cellStyle name="Normal 7 6 12 4 3 2" xfId="26654" xr:uid="{F87E6003-60F4-45AF-8490-D1CC2D385632}"/>
    <cellStyle name="Normal 7 6 12 4 4" xfId="26353" xr:uid="{FB10D5FA-D50A-43CE-A72A-FAB2CDEE87C7}"/>
    <cellStyle name="Normal 7 6 12 5" xfId="2153" xr:uid="{00000000-0005-0000-0000-000027030000}"/>
    <cellStyle name="Normal 7 6 12 5 2" xfId="4789" xr:uid="{41EDDE25-589E-426C-B333-2F90E7438841}"/>
    <cellStyle name="Normal 7 6 12 5 2 2" xfId="28350" xr:uid="{3EB7436E-C897-4D37-A74A-339AD61DBDE8}"/>
    <cellStyle name="Normal 7 6 12 5 3" xfId="30234" xr:uid="{83457AE9-53E7-4626-824E-8BAF1E027614}"/>
    <cellStyle name="Normal 7 6 12 5 3 2" xfId="30407" xr:uid="{BBED2A49-C521-4234-9A68-3423CCBF2CC3}"/>
    <cellStyle name="Normal 7 6 12 5 4" xfId="31574" xr:uid="{F51BCC98-4641-44BA-970F-92381F3BC744}"/>
    <cellStyle name="Normal 7 6 12 6" xfId="4106" xr:uid="{30A2C7AC-688D-49BA-80A4-9263C9BFA06B}"/>
    <cellStyle name="Normal 7 6 12 6 2" xfId="4759" xr:uid="{A9321574-1AD7-4B70-B5D3-A6DF307B9A1E}"/>
    <cellStyle name="Normal 7 6 12 6 3" xfId="30348" xr:uid="{92066A0A-D760-4CC8-B1AD-E90895EDD322}"/>
    <cellStyle name="Normal 7 6 12 6 3 2" xfId="30469" xr:uid="{F372F407-C5C1-421C-B0DA-539207397CF2}"/>
    <cellStyle name="Normal 7 6 12 6 4" xfId="31688" xr:uid="{AF9DAF71-AEF0-46C2-AF8D-5CD1CE61D7A8}"/>
    <cellStyle name="Normal 7 6 12 7" xfId="25332" xr:uid="{F7D8B81A-047F-48C6-A186-A40F67FBBC1A}"/>
    <cellStyle name="Normal 7 6 12 7 2" xfId="26409" xr:uid="{92E5298E-5151-4BC5-8530-0F8A55FB4F6C}"/>
    <cellStyle name="Normal 7 6 12 7 3" xfId="31157" xr:uid="{2374E897-A2DD-4365-809D-E07045FA949F}"/>
    <cellStyle name="Normal 7 6 13" xfId="1472" xr:uid="{00000000-0005-0000-0000-000099070000}"/>
    <cellStyle name="Normal 7 6 13 2" xfId="4598" xr:uid="{3B4DDB37-5983-43FF-ACEF-860659222593}"/>
    <cellStyle name="Normal 7 6 13 2 2" xfId="9370" xr:uid="{CDEC0402-8630-454A-8E5A-5AC7B33D7A9D}"/>
    <cellStyle name="Normal 7 6 13 2 2 2" xfId="29340" xr:uid="{1398F320-3620-46AB-8D56-93072B29C3C1}"/>
    <cellStyle name="Normal 7 6 13 2 2 3" xfId="19750" xr:uid="{C0A6EE25-B01C-4B52-BECC-E276B0C87655}"/>
    <cellStyle name="Normal 7 6 13 2 3" xfId="12203" xr:uid="{43D41024-C8FE-4C65-B95F-208F8619F646}"/>
    <cellStyle name="Normal 7 6 13 2 3 2" xfId="22583" xr:uid="{3DF9474A-F397-4E1D-8623-AA6FF160C46C}"/>
    <cellStyle name="Normal 7 6 13 2 4" xfId="25322" xr:uid="{98ECA508-CF63-41EA-B13E-B59CBA420D04}"/>
    <cellStyle name="Normal 7 6 13 2 5" xfId="16917" xr:uid="{0CB1D580-E7FB-4A27-9476-70C921428E95}"/>
    <cellStyle name="Normal 7 6 13 3" xfId="5478" xr:uid="{CE46A238-16DD-4E36-BA20-268E23F60FCA}"/>
    <cellStyle name="Normal 7 6 13 3 2" xfId="23512" xr:uid="{1BC609B7-6C52-437C-A2E9-194250405883}"/>
    <cellStyle name="Normal 7 6 13 3 3" xfId="27938" xr:uid="{F9065EAC-74DE-4D0F-8B98-36D70B44BF47}"/>
    <cellStyle name="Normal 7 6 13 3 4" xfId="14776" xr:uid="{73B0D313-E46F-4BB7-9250-4D30D966D483}"/>
    <cellStyle name="Normal 7 6 13 4" xfId="7229" xr:uid="{A57384AF-2504-4427-ACE1-93DE4EDA52C9}"/>
    <cellStyle name="Normal 7 6 13 4 2" xfId="24384" xr:uid="{B1C46D47-275D-425D-ADBB-E99F9000C558}"/>
    <cellStyle name="Normal 7 6 13 4 3" xfId="28696" xr:uid="{A229D5F5-BE03-4E55-8618-2F91B811C9DB}"/>
    <cellStyle name="Normal 7 6 13 4 4" xfId="17609" xr:uid="{EEBC38E0-0F65-4135-BD17-F4E424EC63C7}"/>
    <cellStyle name="Normal 7 6 13 5" xfId="10062" xr:uid="{AAACA06A-32C1-487F-8989-1B393794C0E5}"/>
    <cellStyle name="Normal 7 6 13 5 2" xfId="29464" xr:uid="{18463E07-0ECC-4E05-84C7-B841D4A96E41}"/>
    <cellStyle name="Normal 7 6 13 5 3" xfId="20442" xr:uid="{C83BDC38-E3E2-47CA-BF4C-1C4B25CD76BF}"/>
    <cellStyle name="Normal 7 6 13 6" xfId="25177" xr:uid="{23CC18F1-B5FD-43D3-ACE6-4D68C924481A}"/>
    <cellStyle name="Normal 7 6 13 7" xfId="14072" xr:uid="{EA591954-F772-48CC-8DF0-65618EB3BC16}"/>
    <cellStyle name="Normal 7 6 14" xfId="1473" xr:uid="{00000000-0005-0000-0000-00009A070000}"/>
    <cellStyle name="Normal 7 6 14 2" xfId="1474" xr:uid="{00000000-0005-0000-0000-00009B070000}"/>
    <cellStyle name="Normal 7 6 14 3" xfId="3766" xr:uid="{00000000-0005-0000-0000-0000F9060000}"/>
    <cellStyle name="Normal 7 6 14 3 2" xfId="4764" xr:uid="{54A32A04-56ED-4AB1-B7BA-D2EE0846373E}"/>
    <cellStyle name="Normal 7 6 14 3 2 2" xfId="27603" xr:uid="{5CE32205-96EA-49E5-8C23-87FB17C255E3}"/>
    <cellStyle name="Normal 7 6 14 3 3" xfId="28621" xr:uid="{50B7BDC0-20CD-4F0E-861C-3C44806BB4F1}"/>
    <cellStyle name="Normal 7 6 14 3 4" xfId="30291" xr:uid="{FAC2BF2A-86D0-46D4-9C19-960A9118AE4A}"/>
    <cellStyle name="Normal 7 6 14 3 4 2" xfId="31434" xr:uid="{1A077638-1BB3-4622-90A7-D76601927321}"/>
    <cellStyle name="Normal 7 6 14 3 5" xfId="31631" xr:uid="{F015D07E-7A10-4562-9261-1F62D0680FB5}"/>
    <cellStyle name="Normal 7 6 14 4" xfId="28271" xr:uid="{76CFB33E-5912-4B74-BBBF-6DD865E37708}"/>
    <cellStyle name="Normal 7 6 15" xfId="2440" xr:uid="{00000000-0005-0000-0000-0000E4080000}"/>
    <cellStyle name="Normal 7 6 15 2" xfId="5735" xr:uid="{495C43A3-3574-42FB-866D-BB7B70A3AE84}"/>
    <cellStyle name="Normal 7 6 15 2 2" xfId="28256" xr:uid="{A7F5FD02-FE5F-4F52-9BDE-3CDFDEDF93F6}"/>
    <cellStyle name="Normal 7 6 15 2 3" xfId="15112" xr:uid="{A605DAC2-51E2-4793-85BE-FDF33844A779}"/>
    <cellStyle name="Normal 7 6 15 3" xfId="7565" xr:uid="{B1FBA154-3591-4765-849C-DC8A096E34E7}"/>
    <cellStyle name="Normal 7 6 15 3 2" xfId="17945" xr:uid="{95A63BD3-3AA5-4531-9C1F-2173606782E4}"/>
    <cellStyle name="Normal 7 6 15 4" xfId="10398" xr:uid="{F98C58F5-E2A2-46E9-A62C-89E1E7F78CB6}"/>
    <cellStyle name="Normal 7 6 15 4 2" xfId="20778" xr:uid="{6FF81C5F-5DE3-4A3F-B5BA-3A215ECF90ED}"/>
    <cellStyle name="Normal 7 6 15 5" xfId="23162" xr:uid="{10624513-C597-4EC4-8C9B-6ABB485F5B22}"/>
    <cellStyle name="Normal 7 6 15 6" xfId="12827" xr:uid="{D57B35CA-7752-4FA8-BF85-3846C00B7CF1}"/>
    <cellStyle name="Normal 7 6 16" xfId="2170" xr:uid="{00000000-0005-0000-0000-0000D7080000}"/>
    <cellStyle name="Normal 7 6 16 2" xfId="7297" xr:uid="{B69C3657-7ADD-440C-989D-222D5F260A6C}"/>
    <cellStyle name="Normal 7 6 16 2 2" xfId="28355" xr:uid="{D6C497BB-3960-49BA-854A-2D36942534BD}"/>
    <cellStyle name="Normal 7 6 16 2 3" xfId="17677" xr:uid="{3F943B67-BF68-46FE-8EDA-A84648BC5EE8}"/>
    <cellStyle name="Normal 7 6 16 3" xfId="10130" xr:uid="{255D5F4D-71A3-4CA9-A87C-1319BF01B770}"/>
    <cellStyle name="Normal 7 6 16 3 2" xfId="20510" xr:uid="{093DA020-9795-4CA2-889A-A189C62135C3}"/>
    <cellStyle name="Normal 7 6 16 4" xfId="24529" xr:uid="{EB3C2B4A-5266-490D-9B9B-69216121C96F}"/>
    <cellStyle name="Normal 7 6 16 5" xfId="14844" xr:uid="{889E0779-BA30-46AE-A624-D2769B733098}"/>
    <cellStyle name="Normal 7 6 17" xfId="2149" xr:uid="{00000000-0005-0000-0000-000023030000}"/>
    <cellStyle name="Normal 7 6 17 2" xfId="4751" xr:uid="{96FA94DC-ED9F-4AD7-A7E8-D4EAB8FFA409}"/>
    <cellStyle name="Normal 7 6 17 2 2" xfId="27348" xr:uid="{AA61CBCD-A41A-4F57-8D53-D196359313E1}"/>
    <cellStyle name="Normal 7 6 17 3" xfId="27001" xr:uid="{CF3F67CA-7171-40A7-8B27-2E3B488C6464}"/>
    <cellStyle name="Normal 7 6 17 4" xfId="30230" xr:uid="{22805842-D57A-4294-947D-0526512732D1}"/>
    <cellStyle name="Normal 7 6 17 4 2" xfId="31374" xr:uid="{3A52D4CE-12B1-451F-B61D-7FA7D4D520E5}"/>
    <cellStyle name="Normal 7 6 17 5" xfId="31570" xr:uid="{F2A4B6CE-C68B-42CC-9C27-3F458A1293BD}"/>
    <cellStyle name="Normal 7 6 18" xfId="4077" xr:uid="{0FEC4EED-31A4-4E9D-A539-4F81C2FE41D8}"/>
    <cellStyle name="Normal 7 6 18 2" xfId="4692" xr:uid="{BF19DB26-08D9-499A-A4F6-1D49D2A37102}"/>
    <cellStyle name="Normal 7 6 18 3" xfId="30344" xr:uid="{097B12CA-5FBD-4FCE-AC04-16616058D705}"/>
    <cellStyle name="Normal 7 6 18 3 2" xfId="31486" xr:uid="{FF36C13B-12D4-45EE-9BDA-D2A65682F0F4}"/>
    <cellStyle name="Normal 7 6 18 4" xfId="31684" xr:uid="{84FA38DB-E8D3-4A3F-894E-B6DF80BE9978}"/>
    <cellStyle name="Normal 7 6 19" xfId="24157" xr:uid="{0B50E127-6DDF-46B3-9CFD-D81FF9105BDA}"/>
    <cellStyle name="Normal 7 6 2" xfId="1475" xr:uid="{00000000-0005-0000-0000-00009C070000}"/>
    <cellStyle name="Normal 7 6 2 10" xfId="28661" xr:uid="{0B934B43-1FFE-4900-9038-D4630AE52971}"/>
    <cellStyle name="Normal 7 6 2 11" xfId="12425" xr:uid="{2CBCC447-7587-426D-ACC9-4DB969F5CB85}"/>
    <cellStyle name="Normal 7 6 2 2" xfId="1476" xr:uid="{00000000-0005-0000-0000-00009D070000}"/>
    <cellStyle name="Normal 7 6 2 2 2" xfId="1477" xr:uid="{00000000-0005-0000-0000-00009E070000}"/>
    <cellStyle name="Normal 7 6 2 2 2 10" xfId="29981" xr:uid="{04EAF5DC-CECD-4DF5-8341-46D11520E3B2}"/>
    <cellStyle name="Normal 7 6 2 2 2 2" xfId="1478" xr:uid="{00000000-0005-0000-0000-00009F070000}"/>
    <cellStyle name="Normal 7 6 2 2 2 2 2" xfId="3482" xr:uid="{00000000-0005-0000-0000-0000E9080000}"/>
    <cellStyle name="Normal 7 6 2 2 2 2 2 2" xfId="6537" xr:uid="{3C43956B-92BD-42AF-94BE-7873034E45CC}"/>
    <cellStyle name="Normal 7 6 2 2 2 2 2 2 2" xfId="27970" xr:uid="{2C749FF5-9938-4C6E-8B13-46B6B9A118DE}"/>
    <cellStyle name="Normal 7 6 2 2 2 2 2 2 3" xfId="16108" xr:uid="{2E6F8660-BB0A-44BB-8411-930BB6C75FE5}"/>
    <cellStyle name="Normal 7 6 2 2 2 2 2 3" xfId="8561" xr:uid="{2D4F33BD-E1F5-48A7-B377-7ECD0C2B92E7}"/>
    <cellStyle name="Normal 7 6 2 2 2 2 2 3 2" xfId="18941" xr:uid="{F5908889-B071-4103-B187-EB026C3E9830}"/>
    <cellStyle name="Normal 7 6 2 2 2 2 2 4" xfId="11394" xr:uid="{198D3C54-6DB1-4A1B-9407-0DF7C2AEC7A3}"/>
    <cellStyle name="Normal 7 6 2 2 2 2 2 4 2" xfId="21774" xr:uid="{633C6899-E9CE-4394-8B2D-E18E351F1D3E}"/>
    <cellStyle name="Normal 7 6 2 2 2 2 2 5" xfId="23960" xr:uid="{4E1EA9D4-EA7B-4C15-8C17-E4CCEA800507}"/>
    <cellStyle name="Normal 7 6 2 2 2 2 2 6" xfId="14074" xr:uid="{917D2B9E-EF24-48CE-8383-273F4C0A52F4}"/>
    <cellStyle name="Normal 7 6 2 2 2 2 3" xfId="4376" xr:uid="{D4997153-9B6F-4C01-BE23-261C435D3A09}"/>
    <cellStyle name="Normal 7 6 2 2 2 2 3 2" xfId="9148" xr:uid="{73921F97-1065-4407-9809-495CBAD68613}"/>
    <cellStyle name="Normal 7 6 2 2 2 2 3 2 2" xfId="29191" xr:uid="{91EB5C62-EBF0-4364-A59B-31E9A108C41D}"/>
    <cellStyle name="Normal 7 6 2 2 2 2 3 2 3" xfId="19528" xr:uid="{82AB5975-74DF-48AA-A235-1243C30AF6E3}"/>
    <cellStyle name="Normal 7 6 2 2 2 2 3 3" xfId="11981" xr:uid="{0973E22F-3FBD-4A8F-A200-C78C9B6F33BB}"/>
    <cellStyle name="Normal 7 6 2 2 2 2 3 3 2" xfId="22361" xr:uid="{AFD10173-F0B6-48A8-B1EE-63990D38F079}"/>
    <cellStyle name="Normal 7 6 2 2 2 2 3 4" xfId="24426" xr:uid="{E6D7019A-E718-45E4-AFE1-762534489854}"/>
    <cellStyle name="Normal 7 6 2 2 2 2 3 5" xfId="16695" xr:uid="{F733C953-EF2A-4647-8D0D-E83858C2CA8F}"/>
    <cellStyle name="Normal 7 6 2 2 2 2 4" xfId="5479" xr:uid="{8DE60161-2BB3-4693-B577-A20D4692DEE6}"/>
    <cellStyle name="Normal 7 6 2 2 2 2 4 2" xfId="27357" xr:uid="{ADA7C34E-C8D7-4230-BA87-C3C3B92F3FB3}"/>
    <cellStyle name="Normal 7 6 2 2 2 2 4 3" xfId="14777" xr:uid="{2DA40E8B-A8D0-4E42-830B-4975E2564D1D}"/>
    <cellStyle name="Normal 7 6 2 2 2 2 5" xfId="7230" xr:uid="{AD3D54A5-6FF3-41E4-9694-D1AF111A41E0}"/>
    <cellStyle name="Normal 7 6 2 2 2 2 5 2" xfId="17610" xr:uid="{5CED58A6-1C51-42F3-A14D-7733BB90C807}"/>
    <cellStyle name="Normal 7 6 2 2 2 2 6" xfId="10063" xr:uid="{30F6F61F-22B1-464B-B9AA-148D29C8E096}"/>
    <cellStyle name="Normal 7 6 2 2 2 2 6 2" xfId="20443" xr:uid="{B11F13BF-C2A2-4741-BD41-3B0CA0F60C47}"/>
    <cellStyle name="Normal 7 6 2 2 2 2 7" xfId="25238" xr:uid="{297D51F8-69E1-48CA-A6D4-16811EF48A4E}"/>
    <cellStyle name="Normal 7 6 2 2 2 2 8" xfId="13321" xr:uid="{7D0E37C6-3D86-4C1F-9001-C790F89B8C34}"/>
    <cellStyle name="Normal 7 6 2 2 2 3" xfId="3483" xr:uid="{00000000-0005-0000-0000-0000EA080000}"/>
    <cellStyle name="Normal 7 6 2 2 2 3 2" xfId="4599" xr:uid="{F7E77E51-AF70-477D-915D-5CFCE89872C9}"/>
    <cellStyle name="Normal 7 6 2 2 2 3 2 2" xfId="9371" xr:uid="{6B21FC2E-9F3C-4C23-A412-2B431DD3ECBF}"/>
    <cellStyle name="Normal 7 6 2 2 2 3 2 2 2" xfId="29341" xr:uid="{062C8278-7C0B-4592-AAF6-FAF7FD1824CF}"/>
    <cellStyle name="Normal 7 6 2 2 2 3 2 2 3" xfId="19751" xr:uid="{540803B5-EB63-4312-ABB0-07CDC1D1382B}"/>
    <cellStyle name="Normal 7 6 2 2 2 3 2 3" xfId="12204" xr:uid="{E1162E05-973F-43E3-A05B-36A698B81043}"/>
    <cellStyle name="Normal 7 6 2 2 2 3 2 3 2" xfId="22584" xr:uid="{DB5AFD22-FB56-4383-9283-BD1C5CCDAD02}"/>
    <cellStyle name="Normal 7 6 2 2 2 3 2 4" xfId="25644" xr:uid="{CD6A38B1-3877-49CE-9454-AA7495112144}"/>
    <cellStyle name="Normal 7 6 2 2 2 3 2 5" xfId="16918" xr:uid="{FB7A93D7-025A-431A-A577-50FB9725D6E0}"/>
    <cellStyle name="Normal 7 6 2 2 2 3 3" xfId="6538" xr:uid="{0E10CFB7-73A1-4A1D-A4DC-825547754653}"/>
    <cellStyle name="Normal 7 6 2 2 2 3 3 2" xfId="27718" xr:uid="{2E469244-C77B-4BD3-960A-CFAD5B5A5197}"/>
    <cellStyle name="Normal 7 6 2 2 2 3 3 3" xfId="16109" xr:uid="{20249134-12C7-42F4-AA3F-D689BFD52AC9}"/>
    <cellStyle name="Normal 7 6 2 2 2 3 4" xfId="8562" xr:uid="{19B320F8-C9DF-4C65-847F-6BD39620D6EA}"/>
    <cellStyle name="Normal 7 6 2 2 2 3 4 2" xfId="18942" xr:uid="{5CD72663-E027-4421-9CC7-289E793CFD77}"/>
    <cellStyle name="Normal 7 6 2 2 2 3 4 3" xfId="29855" xr:uid="{F5A0251C-89B3-4ED2-B453-D31D90B62909}"/>
    <cellStyle name="Normal 7 6 2 2 2 3 5" xfId="11395" xr:uid="{FAC59828-E1EB-4737-81CE-DE16F306EB80}"/>
    <cellStyle name="Normal 7 6 2 2 2 3 5 2" xfId="21775" xr:uid="{474D0F86-4834-490D-A723-2FBB179E9695}"/>
    <cellStyle name="Normal 7 6 2 2 2 3 6" xfId="25364" xr:uid="{0F583448-3F60-430D-9CCC-94406A5FEA53}"/>
    <cellStyle name="Normal 7 6 2 2 2 3 7" xfId="25682" xr:uid="{6BEFCE0B-27F9-42CB-B022-6CCAE86597D8}"/>
    <cellStyle name="Normal 7 6 2 2 2 3 8" xfId="14075" xr:uid="{9FD870AE-3489-4168-934F-1025B36A5561}"/>
    <cellStyle name="Normal 7 6 2 2 2 4" xfId="3481" xr:uid="{00000000-0005-0000-0000-0000EB080000}"/>
    <cellStyle name="Normal 7 6 2 2 2 4 2" xfId="6536" xr:uid="{2320380E-A1D5-49AB-8E4A-A47391D43B4B}"/>
    <cellStyle name="Normal 7 6 2 2 2 4 2 2" xfId="27319" xr:uid="{1A19FDD6-EB0B-4C8E-A246-77221CE44C0A}"/>
    <cellStyle name="Normal 7 6 2 2 2 4 2 3" xfId="16107" xr:uid="{45DEF5E9-4AF0-432D-8F89-6A7ADEDA0AF0}"/>
    <cellStyle name="Normal 7 6 2 2 2 4 3" xfId="8560" xr:uid="{0A133847-C4E7-43AD-8ACD-B4957DABDD78}"/>
    <cellStyle name="Normal 7 6 2 2 2 4 3 2" xfId="18940" xr:uid="{FCEC1B20-9B09-42E7-BD3A-2B8A7462B387}"/>
    <cellStyle name="Normal 7 6 2 2 2 4 4" xfId="11393" xr:uid="{AA87D188-B539-4C73-BD47-2E0C1D4213FB}"/>
    <cellStyle name="Normal 7 6 2 2 2 4 4 2" xfId="21773" xr:uid="{E374D47B-912C-4DA9-88B5-2B7D5300E3C8}"/>
    <cellStyle name="Normal 7 6 2 2 2 4 5" xfId="23670" xr:uid="{1761F923-A575-4080-9E2C-8E823506DC55}"/>
    <cellStyle name="Normal 7 6 2 2 2 4 6" xfId="14073" xr:uid="{22FCA1B1-9327-4628-9DC9-AFD8BE8D4685}"/>
    <cellStyle name="Normal 7 6 2 2 2 5" xfId="2650" xr:uid="{00000000-0005-0000-0000-0000EC080000}"/>
    <cellStyle name="Normal 7 6 2 2 2 5 2" xfId="5912" xr:uid="{04EDB135-DE1E-44A7-AFBC-FCA5C83F406B}"/>
    <cellStyle name="Normal 7 6 2 2 2 5 2 2" xfId="28280" xr:uid="{11CC99B3-A87C-4175-91A2-9C4672B38B5C}"/>
    <cellStyle name="Normal 7 6 2 2 2 5 2 3" xfId="15322" xr:uid="{86CBC41F-3252-4286-A051-4D6F9B4B9CC8}"/>
    <cellStyle name="Normal 7 6 2 2 2 5 3" xfId="7775" xr:uid="{628AE643-BC3E-4EEC-8727-E55DCDB2A884}"/>
    <cellStyle name="Normal 7 6 2 2 2 5 3 2" xfId="18155" xr:uid="{C4AEBD2D-8F2E-4C83-BE00-B39F03431BCC}"/>
    <cellStyle name="Normal 7 6 2 2 2 5 4" xfId="10608" xr:uid="{A9A8B79E-C40F-46BD-8F9E-67BE47AD219F}"/>
    <cellStyle name="Normal 7 6 2 2 2 5 4 2" xfId="20988" xr:uid="{BC6C5DBE-8C7C-47A5-8E02-7EEE113AAD58}"/>
    <cellStyle name="Normal 7 6 2 2 2 5 5" xfId="23780" xr:uid="{B69EE12D-5EBE-4254-9996-F147571C3F8A}"/>
    <cellStyle name="Normal 7 6 2 2 2 5 6" xfId="13050" xr:uid="{0F059C69-DC57-4447-848B-B885E4C1D202}"/>
    <cellStyle name="Normal 7 6 2 2 2 6" xfId="4107" xr:uid="{14AB8BEC-B9AC-4B4E-AB64-5487A5CF4C35}"/>
    <cellStyle name="Normal 7 6 2 2 2 7" xfId="25094" xr:uid="{2DD6EE98-696C-462E-BCC5-900432B06F90}"/>
    <cellStyle name="Normal 7 6 2 2 2 7 2" xfId="29682" xr:uid="{9C6F49DB-D23B-4106-9F39-763D45CC4D93}"/>
    <cellStyle name="Normal 7 6 2 2 2 7 2 2" xfId="31155" xr:uid="{319D062E-984D-495E-A6B1-EDF1A68F4600}"/>
    <cellStyle name="Normal 7 6 2 2 2 8" xfId="29670" xr:uid="{A6916481-21A3-435F-B144-A91FBB42ED2B}"/>
    <cellStyle name="Normal 7 6 2 2 2 9" xfId="29836" xr:uid="{9D9C830E-9D27-4D5D-A596-7040B62EB861}"/>
    <cellStyle name="Normal 7 6 2 2 3" xfId="1479" xr:uid="{00000000-0005-0000-0000-0000A0070000}"/>
    <cellStyle name="Normal 7 6 2 2 3 2" xfId="3484" xr:uid="{00000000-0005-0000-0000-0000EE080000}"/>
    <cellStyle name="Normal 7 6 2 2 3 2 2" xfId="6539" xr:uid="{FF18CD6A-4F26-4260-80A0-2005F66843B1}"/>
    <cellStyle name="Normal 7 6 2 2 3 2 2 2" xfId="28383" xr:uid="{07ECBAA9-9252-4872-A60C-A39FAE87088B}"/>
    <cellStyle name="Normal 7 6 2 2 3 2 2 3" xfId="16110" xr:uid="{6D800536-7678-4839-A8DC-19931B69DAFF}"/>
    <cellStyle name="Normal 7 6 2 2 3 2 3" xfId="8563" xr:uid="{A1BAE006-68DD-4C66-A71D-005340E3CC91}"/>
    <cellStyle name="Normal 7 6 2 2 3 2 3 2" xfId="18943" xr:uid="{E4D20621-0EB1-4163-B085-EFFE44787647}"/>
    <cellStyle name="Normal 7 6 2 2 3 2 4" xfId="11396" xr:uid="{EF40E55E-F2FD-46FF-A2A3-F2C8962B2EC8}"/>
    <cellStyle name="Normal 7 6 2 2 3 2 4 2" xfId="21776" xr:uid="{ADA49CD4-49EE-469A-AD60-21774BDCB933}"/>
    <cellStyle name="Normal 7 6 2 2 3 2 5" xfId="23481" xr:uid="{4DF0783F-7C7F-4C4C-82E0-206F0EAEE840}"/>
    <cellStyle name="Normal 7 6 2 2 3 2 6" xfId="14076" xr:uid="{16A9736A-144E-4928-9AF6-4EFDD1065295}"/>
    <cellStyle name="Normal 7 6 2 2 3 3" xfId="2842" xr:uid="{00000000-0005-0000-0000-0000ED080000}"/>
    <cellStyle name="Normal 7 6 2 2 3 3 2" xfId="7964" xr:uid="{7249D37C-1CE1-44C4-AB44-0C06094481CB}"/>
    <cellStyle name="Normal 7 6 2 2 3 3 2 2" xfId="26586" xr:uid="{4936CB13-CFAD-4C01-B8A0-C873FE6357D9}"/>
    <cellStyle name="Normal 7 6 2 2 3 3 2 3" xfId="18344" xr:uid="{767D9DE3-8BA8-4ECE-8DDF-A5DE470B5A45}"/>
    <cellStyle name="Normal 7 6 2 2 3 3 3" xfId="10797" xr:uid="{1384BC0E-AF6C-4966-8D47-C417BF01370D}"/>
    <cellStyle name="Normal 7 6 2 2 3 3 3 2" xfId="21177" xr:uid="{9ABF4405-E1F5-42AA-8EE4-047FB517FF60}"/>
    <cellStyle name="Normal 7 6 2 2 3 3 4" xfId="23157" xr:uid="{45CB43B7-725A-457E-BE64-9BA44477EA48}"/>
    <cellStyle name="Normal 7 6 2 2 3 3 5" xfId="15511" xr:uid="{B4B0CDB4-80E8-43B1-832A-7E27644129C5}"/>
    <cellStyle name="Normal 7 6 2 2 3 4" xfId="3803" xr:uid="{28B2792A-E4C2-42BA-AC1C-BAFBCE227706}"/>
    <cellStyle name="Normal 7 6 2 2 3 4 2" xfId="8639" xr:uid="{78F59A9D-589F-4C8B-9D37-7FAF077F9C38}"/>
    <cellStyle name="Normal 7 6 2 2 3 4 2 2" xfId="19019" xr:uid="{3A43083D-68EB-4073-BB41-542ACCDC4DD5}"/>
    <cellStyle name="Normal 7 6 2 2 3 4 3" xfId="11472" xr:uid="{77914C42-79A0-45E7-A6D5-C13A38D0FBFB}"/>
    <cellStyle name="Normal 7 6 2 2 3 4 3 2" xfId="21852" xr:uid="{6469B20A-8342-4E19-8943-E9F35BF15376}"/>
    <cellStyle name="Normal 7 6 2 2 3 4 4" xfId="27421" xr:uid="{F1090F80-B0C1-46E5-B080-330F0302A84D}"/>
    <cellStyle name="Normal 7 6 2 2 3 4 5" xfId="16186" xr:uid="{13904CB8-1769-410C-A745-D63646D406DF}"/>
    <cellStyle name="Normal 7 6 2 2 3 5" xfId="5480" xr:uid="{049B8662-1A99-4A8B-A424-009D4B14D026}"/>
    <cellStyle name="Normal 7 6 2 2 3 5 2" xfId="14778" xr:uid="{0AB0EF44-AADF-4F49-92B0-4065F856268C}"/>
    <cellStyle name="Normal 7 6 2 2 3 6" xfId="7231" xr:uid="{1FC6158B-B2CD-42C7-B621-C330C4EAC1A0}"/>
    <cellStyle name="Normal 7 6 2 2 3 6 2" xfId="17611" xr:uid="{68EE18A3-D37E-42DA-9C03-37DC158E6A58}"/>
    <cellStyle name="Normal 7 6 2 2 3 7" xfId="10064" xr:uid="{F7111006-E276-435A-93CD-33A3271CCB09}"/>
    <cellStyle name="Normal 7 6 2 2 3 7 2" xfId="20444" xr:uid="{0412B25D-50C0-4063-9B20-08869A45F482}"/>
    <cellStyle name="Normal 7 6 2 2 3 8" xfId="24087" xr:uid="{E2C51115-D68E-431A-8B6A-FB0455416D5A}"/>
    <cellStyle name="Normal 7 6 2 2 3 9" xfId="13322" xr:uid="{9E346B45-7006-4F4B-A3B6-4BDF7DD67189}"/>
    <cellStyle name="Normal 7 6 2 2 4" xfId="2841" xr:uid="{00000000-0005-0000-0000-0000EF080000}"/>
    <cellStyle name="Normal 7 6 2 2 5" xfId="3485" xr:uid="{00000000-0005-0000-0000-0000F0080000}"/>
    <cellStyle name="Normal 7 6 2 2 5 2" xfId="4600" xr:uid="{5382A3A7-0759-4813-94AB-A76BF14657A6}"/>
    <cellStyle name="Normal 7 6 2 2 5 2 2" xfId="9372" xr:uid="{4D3D6C70-B861-4573-814D-03A56D0F782A}"/>
    <cellStyle name="Normal 7 6 2 2 5 2 2 2" xfId="19752" xr:uid="{17D1EA00-D755-4FB7-89C1-504E5DBF8B1B}"/>
    <cellStyle name="Normal 7 6 2 2 5 2 3" xfId="12205" xr:uid="{97C9921C-C018-44E5-8721-8F39A9FF8C06}"/>
    <cellStyle name="Normal 7 6 2 2 5 2 3 2" xfId="22585" xr:uid="{69B2F764-A1F2-4BE8-AF28-B9F55204C887}"/>
    <cellStyle name="Normal 7 6 2 2 5 2 4" xfId="26735" xr:uid="{934F4AF8-BE69-4D83-8C74-1814C6B5140D}"/>
    <cellStyle name="Normal 7 6 2 2 5 2 5" xfId="16919" xr:uid="{040E12F0-1115-44F0-B8BF-02F016E01AB1}"/>
    <cellStyle name="Normal 7 6 2 2 5 3" xfId="6540" xr:uid="{61CB24AD-EF4B-4C70-8A05-E1ED25D7E49E}"/>
    <cellStyle name="Normal 7 6 2 2 5 3 2" xfId="16111" xr:uid="{D929F99D-2176-487F-9CC7-C2BD318A8A3C}"/>
    <cellStyle name="Normal 7 6 2 2 5 4" xfId="8564" xr:uid="{1B046643-6896-4EBD-A8BC-F4FE2D2C7ED5}"/>
    <cellStyle name="Normal 7 6 2 2 5 4 2" xfId="18944" xr:uid="{D8EEE973-8CA6-4140-90F5-0B6F16E7D485}"/>
    <cellStyle name="Normal 7 6 2 2 5 5" xfId="11397" xr:uid="{8A9DBD6E-90C5-4E9B-99D1-92A6BAC7FB19}"/>
    <cellStyle name="Normal 7 6 2 2 5 5 2" xfId="21777" xr:uid="{5BF316AA-94AB-4134-8F00-A333BEFF6EE0}"/>
    <cellStyle name="Normal 7 6 2 2 5 6" xfId="24561" xr:uid="{3E76B5FF-1B9A-4161-87A4-751D4B3E9752}"/>
    <cellStyle name="Normal 7 6 2 2 5 7" xfId="14077" xr:uid="{4DDD2D37-CA5D-497E-BC0D-7E552FC39117}"/>
    <cellStyle name="Normal 7 6 2 2 6" xfId="2559" xr:uid="{00000000-0005-0000-0000-0000F1080000}"/>
    <cellStyle name="Normal 7 6 2 2 6 2" xfId="5829" xr:uid="{B66FAA02-2061-4C28-94CA-12E640BE358B}"/>
    <cellStyle name="Normal 7 6 2 2 6 2 2" xfId="28671" xr:uid="{B0FFD673-EFD7-4AF0-A637-F37D84DBAEDF}"/>
    <cellStyle name="Normal 7 6 2 2 6 2 3" xfId="15231" xr:uid="{9DFBBEA0-13F0-460E-A223-45BA0E6D6AA1}"/>
    <cellStyle name="Normal 7 6 2 2 6 3" xfId="7684" xr:uid="{63FA4D9A-472C-4BCB-9C4D-EBF0C0779232}"/>
    <cellStyle name="Normal 7 6 2 2 6 3 2" xfId="18064" xr:uid="{AA1276C8-F94F-4E02-9918-E5158BBD146E}"/>
    <cellStyle name="Normal 7 6 2 2 6 4" xfId="10517" xr:uid="{39AA716C-C051-4882-8AB7-1A507ADBEE45}"/>
    <cellStyle name="Normal 7 6 2 2 6 4 2" xfId="20897" xr:uid="{6A7A902D-7399-4B15-ADA7-3A63D562E9E1}"/>
    <cellStyle name="Normal 7 6 2 2 6 5" xfId="23878" xr:uid="{B97EB2A7-DC6C-47FB-9D73-FFC054BBD131}"/>
    <cellStyle name="Normal 7 6 2 2 6 6" xfId="12947" xr:uid="{5C138EAE-DEA9-4AD5-A5FC-91C0DB1C2EFB}"/>
    <cellStyle name="Normal 7 6 2 2 7" xfId="2253" xr:uid="{00000000-0005-0000-0000-0000E6080000}"/>
    <cellStyle name="Normal 7 6 2 2 7 2" xfId="7380" xr:uid="{FF82BE85-CF7E-4D30-9509-E49B9532792C}"/>
    <cellStyle name="Normal 7 6 2 2 7 2 2" xfId="17760" xr:uid="{757A19E5-54D2-47FB-9AAD-B0C917D4B4BB}"/>
    <cellStyle name="Normal 7 6 2 2 7 3" xfId="10213" xr:uid="{9E5C0D3E-2C0D-4C99-8AC6-38661FC76CAE}"/>
    <cellStyle name="Normal 7 6 2 2 7 3 2" xfId="20593" xr:uid="{E32D5685-E2FB-49A1-A380-BF6348883FF4}"/>
    <cellStyle name="Normal 7 6 2 2 7 4" xfId="22861" xr:uid="{1D27C0B9-DB74-48FE-AB51-476EA2630360}"/>
    <cellStyle name="Normal 7 6 2 2 7 5" xfId="14927" xr:uid="{1AE6BEDE-C5EE-45E3-B1A0-392B2C209929}"/>
    <cellStyle name="Normal 7 6 2 2 8" xfId="23547" xr:uid="{C5CE898B-5079-473C-B569-1516EB8A0480}"/>
    <cellStyle name="Normal 7 6 2 2 9" xfId="12485" xr:uid="{39F8E732-094A-4460-B449-9D1468C045E8}"/>
    <cellStyle name="Normal 7 6 2 3" xfId="1480" xr:uid="{00000000-0005-0000-0000-0000A1070000}"/>
    <cellStyle name="Normal 7 6 2 3 10" xfId="10065" xr:uid="{1E1A3F6E-F969-4BAE-9F6F-3AA572EF8B3A}"/>
    <cellStyle name="Normal 7 6 2 3 10 2" xfId="20445" xr:uid="{256AC34C-FBD0-4F27-88CC-FEFDC0ABDECA}"/>
    <cellStyle name="Normal 7 6 2 3 11" xfId="25392" xr:uid="{167A9EED-2DEA-4CC9-B832-6DB0C5C99144}"/>
    <cellStyle name="Normal 7 6 2 3 12" xfId="12643" xr:uid="{E8BC95D7-541E-43E5-A0AF-7043290B7F2A}"/>
    <cellStyle name="Normal 7 6 2 3 2" xfId="2424" xr:uid="{00000000-0005-0000-0000-0000F3080000}"/>
    <cellStyle name="Normal 7 6 2 3 2 2" xfId="3486" xr:uid="{00000000-0005-0000-0000-0000F4080000}"/>
    <cellStyle name="Normal 7 6 2 3 2 2 2" xfId="6541" xr:uid="{2ED177E0-8D34-47F6-A550-BB54CD807983}"/>
    <cellStyle name="Normal 7 6 2 3 2 2 2 2" xfId="27735" xr:uid="{7B4B4AD0-D389-448D-9CF1-2C7A12CFAB15}"/>
    <cellStyle name="Normal 7 6 2 3 2 2 2 3" xfId="27485" xr:uid="{974FFAAC-0323-4FC9-A221-BF7EAC317557}"/>
    <cellStyle name="Normal 7 6 2 3 2 2 2 4" xfId="16112" xr:uid="{943B722A-1B6D-485C-BE3E-606506E530D2}"/>
    <cellStyle name="Normal 7 6 2 3 2 2 3" xfId="8565" xr:uid="{FA3BE7CA-8711-46A0-ACF0-5961A05AB851}"/>
    <cellStyle name="Normal 7 6 2 3 2 2 3 2" xfId="28948" xr:uid="{A37E3316-1CDF-4325-9EA6-9E73D2DB4680}"/>
    <cellStyle name="Normal 7 6 2 3 2 2 3 3" xfId="18945" xr:uid="{DF22B7A1-C024-4378-99DA-6E0A161155FE}"/>
    <cellStyle name="Normal 7 6 2 3 2 2 4" xfId="11398" xr:uid="{5880DDF9-8A56-4C4D-9CD8-7088981D7E9F}"/>
    <cellStyle name="Normal 7 6 2 3 2 2 4 2" xfId="21778" xr:uid="{4CB6013D-D85D-4607-B82A-4F2B066B2D34}"/>
    <cellStyle name="Normal 7 6 2 3 2 2 5" xfId="24796" xr:uid="{3EA3BD21-3DB5-4AE3-BB45-0A9CADD59DC2}"/>
    <cellStyle name="Normal 7 6 2 3 2 2 6" xfId="14078" xr:uid="{CC47A00B-1AB7-464B-A96F-1B0D14F90019}"/>
    <cellStyle name="Normal 7 6 2 3 2 3" xfId="2843" xr:uid="{00000000-0005-0000-0000-0000F5080000}"/>
    <cellStyle name="Normal 7 6 2 3 2 3 2" xfId="6057" xr:uid="{28B2E169-D7C2-4667-819D-0471C974F8D7}"/>
    <cellStyle name="Normal 7 6 2 3 2 3 2 2" xfId="26560" xr:uid="{74A0F5AF-D0CB-49BF-8753-E75A9FB067B3}"/>
    <cellStyle name="Normal 7 6 2 3 2 3 2 3" xfId="15512" xr:uid="{11978ACD-762B-44EB-A880-BC19191F914D}"/>
    <cellStyle name="Normal 7 6 2 3 2 3 3" xfId="7965" xr:uid="{B0545A4D-8699-4CA2-B39E-1B70F4A32311}"/>
    <cellStyle name="Normal 7 6 2 3 2 3 3 2" xfId="18345" xr:uid="{0DA7AE16-5A69-446A-A742-5D1BA50817CC}"/>
    <cellStyle name="Normal 7 6 2 3 2 3 4" xfId="10798" xr:uid="{A22CF988-77B7-483B-B476-BEAFAE84D019}"/>
    <cellStyle name="Normal 7 6 2 3 2 3 4 2" xfId="21178" xr:uid="{52400798-466A-47CC-86FE-E125E28CA297}"/>
    <cellStyle name="Normal 7 6 2 3 2 3 5" xfId="23175" xr:uid="{CF5192CA-0014-421A-99D0-F4FCC99E05C3}"/>
    <cellStyle name="Normal 7 6 2 3 2 3 6" xfId="13323" xr:uid="{613B7118-BE5A-48C6-B989-DE44F6BDA5DE}"/>
    <cellStyle name="Normal 7 6 2 3 2 4" xfId="4226" xr:uid="{4C5857AD-234B-4557-ADE5-B8289ADFA87B}"/>
    <cellStyle name="Normal 7 6 2 3 2 4 2" xfId="8998" xr:uid="{CB3B5041-B31D-497A-9D0B-64FC5C0E3A11}"/>
    <cellStyle name="Normal 7 6 2 3 2 4 2 2" xfId="19378" xr:uid="{60104DF8-912C-4105-A482-48B17DE8EA36}"/>
    <cellStyle name="Normal 7 6 2 3 2 4 3" xfId="11831" xr:uid="{2A4BF771-42B9-4F8D-B0E4-FB6E90789D39}"/>
    <cellStyle name="Normal 7 6 2 3 2 4 3 2" xfId="22211" xr:uid="{180518FC-28E0-4F1D-B9E9-975CB149259E}"/>
    <cellStyle name="Normal 7 6 2 3 2 4 4" xfId="23190" xr:uid="{DF7D4F32-EB8C-4BB1-AF49-8F4DEC3925B3}"/>
    <cellStyle name="Normal 7 6 2 3 2 4 5" xfId="16545" xr:uid="{16983FF2-37E5-4C2D-9694-40C4B52EDD4E}"/>
    <cellStyle name="Normal 7 6 2 3 2 5" xfId="5724" xr:uid="{CEE0CD0B-5F26-4751-88D7-0A0E532635CB}"/>
    <cellStyle name="Normal 7 6 2 3 2 5 2" xfId="15098" xr:uid="{C6DBCB33-7F20-48A6-9F48-D85BE71DD538}"/>
    <cellStyle name="Normal 7 6 2 3 2 6" xfId="7551" xr:uid="{189EF68A-E256-4796-89AE-AC0F3FAF7D8E}"/>
    <cellStyle name="Normal 7 6 2 3 2 6 2" xfId="17931" xr:uid="{43FB66C0-390C-4279-B678-C9FDF62130EE}"/>
    <cellStyle name="Normal 7 6 2 3 2 7" xfId="10384" xr:uid="{DBB79F94-F3C9-4812-B61F-AFDCD4D42AF7}"/>
    <cellStyle name="Normal 7 6 2 3 2 7 2" xfId="20764" xr:uid="{3C339B12-A6EB-4E4B-8738-0FBB837DE6F7}"/>
    <cellStyle name="Normal 7 6 2 3 2 8" xfId="23596" xr:uid="{46362229-43AB-4867-8795-752F1117C320}"/>
    <cellStyle name="Normal 7 6 2 3 2 9" xfId="12801" xr:uid="{00811522-1434-49F0-9892-C89467140CF9}"/>
    <cellStyle name="Normal 7 6 2 3 3" xfId="3487" xr:uid="{00000000-0005-0000-0000-0000F6080000}"/>
    <cellStyle name="Normal 7 6 2 3 3 2" xfId="4601" xr:uid="{4517D012-AB3F-4A50-A0AE-6DC9C9AABA35}"/>
    <cellStyle name="Normal 7 6 2 3 3 2 2" xfId="9373" xr:uid="{C788363A-D2D0-4902-9FC0-2B01B7C53F29}"/>
    <cellStyle name="Normal 7 6 2 3 3 2 2 2" xfId="29342" xr:uid="{F7D3D6A1-47D2-48DF-964B-7A00284DE874}"/>
    <cellStyle name="Normal 7 6 2 3 3 2 2 3" xfId="19753" xr:uid="{2595AF05-3149-411D-B2A3-9AB2965C3326}"/>
    <cellStyle name="Normal 7 6 2 3 3 2 3" xfId="12206" xr:uid="{8306838D-A175-48DF-9E22-7CCECC7A46AF}"/>
    <cellStyle name="Normal 7 6 2 3 3 2 3 2" xfId="22586" xr:uid="{666A7408-14DC-4E23-BF53-D70A7F51D1CC}"/>
    <cellStyle name="Normal 7 6 2 3 3 2 4" xfId="23844" xr:uid="{E19D32D2-28B6-4847-815D-8D68D928324E}"/>
    <cellStyle name="Normal 7 6 2 3 3 2 5" xfId="16920" xr:uid="{1F763406-0259-44E6-8D78-7596465B723C}"/>
    <cellStyle name="Normal 7 6 2 3 3 3" xfId="6542" xr:uid="{935A2752-8B7F-4C6A-BF5C-9EDD067E1A9A}"/>
    <cellStyle name="Normal 7 6 2 3 3 3 2" xfId="26796" xr:uid="{88148196-7D1B-4249-9D88-AFD134F9481F}"/>
    <cellStyle name="Normal 7 6 2 3 3 3 3" xfId="16113" xr:uid="{5C68F48B-039B-4724-A7FE-555E7C0A0FE3}"/>
    <cellStyle name="Normal 7 6 2 3 3 4" xfId="8566" xr:uid="{A34AC5BC-0734-4227-9483-F63AE9FA58A4}"/>
    <cellStyle name="Normal 7 6 2 3 3 4 2" xfId="18946" xr:uid="{DA7AF1A6-8AED-419E-8558-7AA2EF1EDAAE}"/>
    <cellStyle name="Normal 7 6 2 3 3 5" xfId="11399" xr:uid="{ADA725C3-BAC9-4DE8-B058-DE956EBE7BD5}"/>
    <cellStyle name="Normal 7 6 2 3 3 5 2" xfId="21779" xr:uid="{106E1BA2-A679-4A52-8A91-C8AD22D52F32}"/>
    <cellStyle name="Normal 7 6 2 3 3 6" xfId="23951" xr:uid="{3DF65DFE-68C1-4814-B5DB-D46D28CCC849}"/>
    <cellStyle name="Normal 7 6 2 3 3 7" xfId="14079" xr:uid="{2AAC3EB0-648E-4039-A54B-70CFFB60586E}"/>
    <cellStyle name="Normal 7 6 2 3 4" xfId="2999" xr:uid="{00000000-0005-0000-0000-0000F7080000}"/>
    <cellStyle name="Normal 7 6 2 3 4 2" xfId="6148" xr:uid="{8CE6BF8B-0E9F-4452-84EA-E1F3441688C5}"/>
    <cellStyle name="Normal 7 6 2 3 4 2 2" xfId="26410" xr:uid="{58070C94-302A-4FED-9388-BC7FD3B37CC0}"/>
    <cellStyle name="Normal 7 6 2 3 4 2 3" xfId="15626" xr:uid="{0C47AA3F-AB24-4930-9F11-72E8E2853579}"/>
    <cellStyle name="Normal 7 6 2 3 4 3" xfId="8079" xr:uid="{DE95BD2A-6FEC-43D3-99B0-B0875EAAA115}"/>
    <cellStyle name="Normal 7 6 2 3 4 3 2" xfId="18459" xr:uid="{ED7BAE7D-93BA-4869-9024-02B2F0BF21BA}"/>
    <cellStyle name="Normal 7 6 2 3 4 4" xfId="10912" xr:uid="{B17E3A17-CCA1-40F8-B55A-5C7F6649D437}"/>
    <cellStyle name="Normal 7 6 2 3 4 4 2" xfId="21292" xr:uid="{E8854CB8-4A7B-42B7-B6C5-59EAF2B0AF74}"/>
    <cellStyle name="Normal 7 6 2 3 4 5" xfId="24931" xr:uid="{CD25090A-1621-41C6-A210-0964DFF056A3}"/>
    <cellStyle name="Normal 7 6 2 3 4 6" xfId="13499" xr:uid="{FBD1A3F5-66E5-42B8-A13E-5BBCC43129D9}"/>
    <cellStyle name="Normal 7 6 2 3 5" xfId="2602" xr:uid="{00000000-0005-0000-0000-0000F8080000}"/>
    <cellStyle name="Normal 7 6 2 3 5 2" xfId="5867" xr:uid="{68540AEA-0E8E-4490-B917-D8E157903F73}"/>
    <cellStyle name="Normal 7 6 2 3 5 2 2" xfId="25872" xr:uid="{99D1D200-427F-4337-BF8F-46411779011E}"/>
    <cellStyle name="Normal 7 6 2 3 5 2 3" xfId="15274" xr:uid="{7B3CE3F2-FBE3-4F86-B53B-87E78ECF1E4D}"/>
    <cellStyle name="Normal 7 6 2 3 5 3" xfId="7727" xr:uid="{46B538C4-698E-407A-A73A-E6508947368F}"/>
    <cellStyle name="Normal 7 6 2 3 5 3 2" xfId="18107" xr:uid="{8C020935-67DA-4919-8F95-EE48A1028C02}"/>
    <cellStyle name="Normal 7 6 2 3 5 4" xfId="10560" xr:uid="{A7DF25E5-D097-4AB6-8A00-5C02D02AC826}"/>
    <cellStyle name="Normal 7 6 2 3 5 4 2" xfId="20940" xr:uid="{31A32AC7-551F-4906-BAB2-3B442B016CFC}"/>
    <cellStyle name="Normal 7 6 2 3 5 5" xfId="22925" xr:uid="{DCFA66F2-A4CC-4D03-88FA-4D2DEDA2B454}"/>
    <cellStyle name="Normal 7 6 2 3 5 6" xfId="12990" xr:uid="{F0E67ACF-9FBC-40E0-A18F-2E957BAD3AC0}"/>
    <cellStyle name="Normal 7 6 2 3 6" xfId="2409" xr:uid="{00000000-0005-0000-0000-0000F2080000}"/>
    <cellStyle name="Normal 7 6 2 3 6 2" xfId="7536" xr:uid="{78E3D2FD-30E3-475C-A30E-3B2F53C80C2E}"/>
    <cellStyle name="Normal 7 6 2 3 6 2 2" xfId="17916" xr:uid="{81BE1BC3-C79A-4BCB-A37E-0F1B6A11141F}"/>
    <cellStyle name="Normal 7 6 2 3 6 3" xfId="10369" xr:uid="{BC48B4BF-DD1D-4F5D-8422-249DC6A0F923}"/>
    <cellStyle name="Normal 7 6 2 3 6 3 2" xfId="20749" xr:uid="{186FE3F9-E38C-4563-937D-AF0E6A552712}"/>
    <cellStyle name="Normal 7 6 2 3 6 4" xfId="25439" xr:uid="{FEDB20F1-CD1B-4AB9-9D41-85153BDA663B}"/>
    <cellStyle name="Normal 7 6 2 3 6 5" xfId="15083" xr:uid="{94E2F247-9332-4E0E-A9F1-EE55A5533C72}"/>
    <cellStyle name="Normal 7 6 2 3 7" xfId="4080" xr:uid="{A6B066F1-DD96-4C23-A370-41D05A534855}"/>
    <cellStyle name="Normal 7 6 2 3 7 2" xfId="8858" xr:uid="{667C695F-D196-43B0-9454-E2BEAC50E32B}"/>
    <cellStyle name="Normal 7 6 2 3 7 2 2" xfId="19238" xr:uid="{58A1C407-A8BF-4947-968E-83CFCDF6891D}"/>
    <cellStyle name="Normal 7 6 2 3 7 3" xfId="11691" xr:uid="{D348FA38-632B-4CDE-8A66-F8DC1E6E7289}"/>
    <cellStyle name="Normal 7 6 2 3 7 3 2" xfId="22071" xr:uid="{860FD70A-BDAB-4B4D-84BD-620614E8FCD7}"/>
    <cellStyle name="Normal 7 6 2 3 7 4" xfId="16405" xr:uid="{95D5832A-9277-429F-AC12-EB7E130781B2}"/>
    <cellStyle name="Normal 7 6 2 3 8" xfId="5481" xr:uid="{7A635B9E-6B33-46CF-BC6A-D7E5668F196F}"/>
    <cellStyle name="Normal 7 6 2 3 8 2" xfId="14779" xr:uid="{A9FE8C30-9E0C-4D99-BCA5-24D0BB0B4012}"/>
    <cellStyle name="Normal 7 6 2 3 9" xfId="7232" xr:uid="{69B6C9D1-4B47-4FD4-9E52-B740DF431ACF}"/>
    <cellStyle name="Normal 7 6 2 3 9 2" xfId="17612" xr:uid="{B773A3F7-250A-44AB-B434-737FFFE34FD5}"/>
    <cellStyle name="Normal 7 6 2 4" xfId="1481" xr:uid="{00000000-0005-0000-0000-0000A2070000}"/>
    <cellStyle name="Normal 7 6 2 4 2" xfId="1482" xr:uid="{00000000-0005-0000-0000-0000A3070000}"/>
    <cellStyle name="Normal 7 6 2 4 2 2" xfId="7233" xr:uid="{6E122A99-0A2B-481E-941E-1A629EFDA561}"/>
    <cellStyle name="Normal 7 6 2 4 2 2 2" xfId="28572" xr:uid="{83729F6A-F6F6-4A57-98C1-F05D08D6747E}"/>
    <cellStyle name="Normal 7 6 2 4 2 2 3" xfId="28471" xr:uid="{B2F2DA54-1103-42A2-9A7C-76FB970A49FC}"/>
    <cellStyle name="Normal 7 6 2 4 2 2 4" xfId="17613" xr:uid="{D3ADCC34-AB49-487F-8203-E8A8E112658B}"/>
    <cellStyle name="Normal 7 6 2 4 2 3" xfId="10066" xr:uid="{CEDBC37A-7193-45AF-A6B6-FCA2810ED39C}"/>
    <cellStyle name="Normal 7 6 2 4 2 3 2" xfId="29465" xr:uid="{2956D692-3D13-45A4-A872-ED62089834FD}"/>
    <cellStyle name="Normal 7 6 2 4 2 3 3" xfId="20446" xr:uid="{6A1C4D72-F17D-4E46-9A7F-286D12EE63B6}"/>
    <cellStyle name="Normal 7 6 2 4 2 4" xfId="22634" xr:uid="{4D6831AF-81DC-4B28-8CFE-4A01A6C21AFC}"/>
    <cellStyle name="Normal 7 6 2 4 2 5" xfId="14780" xr:uid="{724AB0AE-DCBD-447A-9A5F-559E64BBAC60}"/>
    <cellStyle name="Normal 7 6 2 4 3" xfId="27383" xr:uid="{FA1FF1D9-E270-4A7D-A943-E427F0729186}"/>
    <cellStyle name="Normal 7 6 2 4 4" xfId="27361" xr:uid="{5E3A2284-2B4C-4BE2-948C-47C09382975B}"/>
    <cellStyle name="Normal 7 6 2 5" xfId="1483" xr:uid="{00000000-0005-0000-0000-0000A4070000}"/>
    <cellStyle name="Normal 7 6 2 5 2" xfId="4602" xr:uid="{12B5E42F-D790-45DA-9D1D-5C233CD01BAE}"/>
    <cellStyle name="Normal 7 6 2 5 2 2" xfId="9374" xr:uid="{2F3F45FC-EC56-4E7D-93DD-DA14367C6125}"/>
    <cellStyle name="Normal 7 6 2 5 2 2 2" xfId="29343" xr:uid="{19A9BD2C-7CD5-4F36-819D-FCF0DCCAC26D}"/>
    <cellStyle name="Normal 7 6 2 5 2 2 3" xfId="19754" xr:uid="{6D73268A-E381-41BB-9B34-46954B025484}"/>
    <cellStyle name="Normal 7 6 2 5 2 3" xfId="12207" xr:uid="{B541EE0C-4218-421C-9358-C9821E1A6070}"/>
    <cellStyle name="Normal 7 6 2 5 2 3 2" xfId="22587" xr:uid="{012FB8A7-B699-401A-B4CF-B396529CC047}"/>
    <cellStyle name="Normal 7 6 2 5 2 4" xfId="22818" xr:uid="{5A2CA262-985D-488C-8315-7CA4E45DF330}"/>
    <cellStyle name="Normal 7 6 2 5 2 5" xfId="16921" xr:uid="{3BAEB2FB-CA7F-4AFE-9FED-04598FABBA68}"/>
    <cellStyle name="Normal 7 6 2 5 3" xfId="5482" xr:uid="{9BFE6913-B7FD-46C9-B7DA-1CA04FBD48E1}"/>
    <cellStyle name="Normal 7 6 2 5 3 2" xfId="23479" xr:uid="{FB55B3A7-7CC4-4B33-81ED-58C90816DEA3}"/>
    <cellStyle name="Normal 7 6 2 5 3 3" xfId="26129" xr:uid="{E82DA417-FF46-4F52-9655-06161D003715}"/>
    <cellStyle name="Normal 7 6 2 5 3 4" xfId="14781" xr:uid="{35CE0722-3881-4B50-B822-855499230C93}"/>
    <cellStyle name="Normal 7 6 2 5 4" xfId="7234" xr:uid="{61D9F8CE-C3A3-4C75-975A-5683861D81A8}"/>
    <cellStyle name="Normal 7 6 2 5 4 2" xfId="24404" xr:uid="{FF928902-5FAB-491E-94A9-CC6410DAF7CB}"/>
    <cellStyle name="Normal 7 6 2 5 4 3" xfId="26435" xr:uid="{92080964-D7FF-4FC2-9B39-69DF9E261DF5}"/>
    <cellStyle name="Normal 7 6 2 5 4 4" xfId="17614" xr:uid="{A1508B5E-4B42-4C5E-8E1E-D427EE683154}"/>
    <cellStyle name="Normal 7 6 2 5 5" xfId="10067" xr:uid="{5E8CB66E-C768-459E-B683-3A13F096FB12}"/>
    <cellStyle name="Normal 7 6 2 5 5 2" xfId="29466" xr:uid="{A01A7646-22A0-41C3-B691-FACD4DA56448}"/>
    <cellStyle name="Normal 7 6 2 5 5 3" xfId="20447" xr:uid="{E4F574C7-E9B7-468D-9451-085997566E7D}"/>
    <cellStyle name="Normal 7 6 2 5 6" xfId="25143" xr:uid="{1CD5A22A-E0C0-40E0-BF04-96020AA18368}"/>
    <cellStyle name="Normal 7 6 2 5 7" xfId="14080" xr:uid="{6F77A334-7E8D-454F-9079-979D25F26416}"/>
    <cellStyle name="Normal 7 6 2 6" xfId="1484" xr:uid="{00000000-0005-0000-0000-0000A5070000}"/>
    <cellStyle name="Normal 7 6 2 6 2" xfId="2499" xr:uid="{00000000-0005-0000-0000-0000FB080000}"/>
    <cellStyle name="Normal 7 6 2 6 2 2" xfId="7624" xr:uid="{6DA91824-4395-46A4-B38A-CA6BA7737022}"/>
    <cellStyle name="Normal 7 6 2 6 2 2 2" xfId="18004" xr:uid="{B286C0FC-B35F-4A65-8F1E-46A4D3D798C7}"/>
    <cellStyle name="Normal 7 6 2 6 2 3" xfId="10457" xr:uid="{F0F27D90-69BA-4FBF-9D6A-63517C68C43B}"/>
    <cellStyle name="Normal 7 6 2 6 2 3 2" xfId="20837" xr:uid="{5D964759-6C67-4757-A5AD-5C7EDC1A05BE}"/>
    <cellStyle name="Normal 7 6 2 6 2 4" xfId="28456" xr:uid="{14B8BD50-F673-4976-A063-187232F799C6}"/>
    <cellStyle name="Normal 7 6 2 6 2 5" xfId="15171" xr:uid="{B518ABFA-065B-423C-BD0E-6902CAC24386}"/>
    <cellStyle name="Normal 7 6 2 6 3" xfId="2046" xr:uid="{00000000-0005-0000-0000-0000A5070000}"/>
    <cellStyle name="Normal 7 6 2 6 4" xfId="5483" xr:uid="{A67FD77B-8C42-46EF-8626-0391DF1149CC}"/>
    <cellStyle name="Normal 7 6 2 6 4 2" xfId="29746" xr:uid="{5D856566-71DC-4B60-BA54-4AAFB41ABC56}"/>
    <cellStyle name="Normal 7 6 2 6 5" xfId="22766" xr:uid="{55D9A16F-D7A4-4684-8925-24433A61B1FE}"/>
    <cellStyle name="Normal 7 6 2 6 6" xfId="12887" xr:uid="{23CC4D2E-FB2B-433A-8457-8D4F882A536F}"/>
    <cellStyle name="Normal 7 6 2 7" xfId="2193" xr:uid="{00000000-0005-0000-0000-0000E5080000}"/>
    <cellStyle name="Normal 7 6 2 7 2" xfId="7320" xr:uid="{BF72EEEC-0363-42E3-BC13-D45899A28E16}"/>
    <cellStyle name="Normal 7 6 2 7 2 2" xfId="25933" xr:uid="{B86B97D5-6C7E-4598-A23A-995132FA8F68}"/>
    <cellStyle name="Normal 7 6 2 7 2 3" xfId="17700" xr:uid="{4BEFBD65-26C5-4811-A175-AF2DB6BCCA56}"/>
    <cellStyle name="Normal 7 6 2 7 3" xfId="10153" xr:uid="{21A3D271-F3A0-4463-94E9-EDCAD5111008}"/>
    <cellStyle name="Normal 7 6 2 7 3 2" xfId="20533" xr:uid="{E0479714-0684-4F81-93CE-59DB467146FA}"/>
    <cellStyle name="Normal 7 6 2 7 4" xfId="24912" xr:uid="{8956E53A-E2B5-4656-A712-A63BE9BA9A20}"/>
    <cellStyle name="Normal 7 6 2 7 5" xfId="14867" xr:uid="{53DC5CB4-8DC4-4461-95A0-784F72F2BAF7}"/>
    <cellStyle name="Normal 7 6 2 8" xfId="24377" xr:uid="{ED4EC8EF-5843-457B-AF88-4D7D2FF16CC9}"/>
    <cellStyle name="Normal 7 6 2 8 2" xfId="26103" xr:uid="{1718AF5F-58E8-4B0F-AB17-E916184D4514}"/>
    <cellStyle name="Normal 7 6 2 9" xfId="26698" xr:uid="{6293BA1F-4F0E-4845-A691-991D33328C21}"/>
    <cellStyle name="Normal 7 6 20" xfId="12402" xr:uid="{4D736B5C-A5E8-4CE8-A84B-CC95F0450F18}"/>
    <cellStyle name="Normal 7 6 21" xfId="29835" xr:uid="{14591012-5BF2-4661-84EF-D3C202A421F1}"/>
    <cellStyle name="Normal 7 6 21 2" xfId="31504" xr:uid="{AE07DE1B-668E-4B16-88FD-3A9EC54BD8AE}"/>
    <cellStyle name="Normal 7 6 22" xfId="29980" xr:uid="{9BCCC15C-78C9-486F-A701-1A52E6003D5D}"/>
    <cellStyle name="Normal 7 6 23" xfId="30163" xr:uid="{49D357EA-AD67-4E3B-A3C0-C67DEDCA22C2}"/>
    <cellStyle name="Normal 7 6 3" xfId="1485" xr:uid="{00000000-0005-0000-0000-0000A6070000}"/>
    <cellStyle name="Normal 7 6 3 10" xfId="5484" xr:uid="{0FF0B9C9-C1B6-4F32-B56F-A6E9F15C0064}"/>
    <cellStyle name="Normal 7 6 3 10 2" xfId="14782" xr:uid="{11F63485-85EE-419C-92E1-1121CED9FCEE}"/>
    <cellStyle name="Normal 7 6 3 11" xfId="7235" xr:uid="{C03B5CF4-3859-4FAB-B0F8-AD00D31F5CD5}"/>
    <cellStyle name="Normal 7 6 3 11 2" xfId="17615" xr:uid="{3965AFF5-D500-4564-8608-7B8F9F639B94}"/>
    <cellStyle name="Normal 7 6 3 12" xfId="10068" xr:uid="{FB397A62-BE51-4249-8822-47E85F69ACF6}"/>
    <cellStyle name="Normal 7 6 3 12 2" xfId="20448" xr:uid="{2017A004-559C-4D69-BB7E-AF23B9128025}"/>
    <cellStyle name="Normal 7 6 3 13" xfId="24059" xr:uid="{00283BD8-6DFE-4D42-A8C9-DE55BB8542D4}"/>
    <cellStyle name="Normal 7 6 3 14" xfId="12462" xr:uid="{330A2FA6-1B02-4750-856C-3013779CABB4}"/>
    <cellStyle name="Normal 7 6 3 2" xfId="1486" xr:uid="{00000000-0005-0000-0000-0000A7070000}"/>
    <cellStyle name="Normal 7 6 3 2 10" xfId="10069" xr:uid="{C384459C-EE0B-4E33-B24B-329E5047D295}"/>
    <cellStyle name="Normal 7 6 3 2 10 2" xfId="20449" xr:uid="{36061472-8AC3-4274-8073-CEF844A71F48}"/>
    <cellStyle name="Normal 7 6 3 2 11" xfId="24504" xr:uid="{4204AB79-5DC5-4919-B457-C0C5904DDC3B}"/>
    <cellStyle name="Normal 7 6 3 2 12" xfId="12644" xr:uid="{22329E4F-DB2C-4C3F-9CF0-92AE194A115C}"/>
    <cellStyle name="Normal 7 6 3 2 2" xfId="1487" xr:uid="{00000000-0005-0000-0000-0000A8070000}"/>
    <cellStyle name="Normal 7 6 3 2 2 2" xfId="3489" xr:uid="{00000000-0005-0000-0000-0000FF080000}"/>
    <cellStyle name="Normal 7 6 3 2 2 2 2" xfId="6544" xr:uid="{A75AD212-DE64-4528-9504-E8C40F6BFFD9}"/>
    <cellStyle name="Normal 7 6 3 2 2 2 2 2" xfId="24604" xr:uid="{A8C4C092-3BDF-4E13-8A90-AF197A9ED4D0}"/>
    <cellStyle name="Normal 7 6 3 2 2 2 2 3" xfId="27047" xr:uid="{2ED1A404-9ADC-44F3-A047-EBCF7D564F86}"/>
    <cellStyle name="Normal 7 6 3 2 2 2 2 4" xfId="16115" xr:uid="{EF263C13-2736-4C6F-8F51-B5CEE61F346C}"/>
    <cellStyle name="Normal 7 6 3 2 2 2 3" xfId="8568" xr:uid="{32111021-159F-4647-B700-FE0DBF32DC34}"/>
    <cellStyle name="Normal 7 6 3 2 2 2 3 2" xfId="28949" xr:uid="{EAA0EE0C-4FE5-4161-BCED-F3045E4F6B01}"/>
    <cellStyle name="Normal 7 6 3 2 2 2 3 3" xfId="18948" xr:uid="{BFC8A839-9433-4509-8CDC-EE5B8F75A796}"/>
    <cellStyle name="Normal 7 6 3 2 2 2 4" xfId="11401" xr:uid="{3903FC95-6D88-43D5-B48C-BF1168E91186}"/>
    <cellStyle name="Normal 7 6 3 2 2 2 4 2" xfId="21781" xr:uid="{85F0D391-5129-4115-8BDB-5E45211D7ADD}"/>
    <cellStyle name="Normal 7 6 3 2 2 2 5" xfId="24105" xr:uid="{53B646B6-BDEF-47EF-BC18-89C8554F3A50}"/>
    <cellStyle name="Normal 7 6 3 2 2 2 6" xfId="14082" xr:uid="{BAE7D445-FB7C-42D7-AD8B-B9AC3626DEDA}"/>
    <cellStyle name="Normal 7 6 3 2 2 3" xfId="4377" xr:uid="{C162742C-DE66-4955-A711-6E4484B11279}"/>
    <cellStyle name="Normal 7 6 3 2 2 3 2" xfId="9149" xr:uid="{0918B151-3C2B-4B85-A6EE-AA68960CB029}"/>
    <cellStyle name="Normal 7 6 3 2 2 3 2 2" xfId="29192" xr:uid="{88587D24-EEEF-4814-86EC-5BC5CAA19DD2}"/>
    <cellStyle name="Normal 7 6 3 2 2 3 2 3" xfId="19529" xr:uid="{8B3E029C-4D34-4CE9-B3C5-4B123FC6AEC1}"/>
    <cellStyle name="Normal 7 6 3 2 2 3 3" xfId="11982" xr:uid="{266513DF-7348-434C-8067-A7FDC9FC347D}"/>
    <cellStyle name="Normal 7 6 3 2 2 3 3 2" xfId="22362" xr:uid="{F34BC78C-C166-4889-B870-241F722142EB}"/>
    <cellStyle name="Normal 7 6 3 2 2 3 4" xfId="24115" xr:uid="{9C2A6350-DC11-4F7E-A855-98DE6405744B}"/>
    <cellStyle name="Normal 7 6 3 2 2 3 5" xfId="16696" xr:uid="{EA3FD3EA-104B-4372-8508-1829A0B44B5A}"/>
    <cellStyle name="Normal 7 6 3 2 2 4" xfId="5486" xr:uid="{F6EB880C-ED38-43AD-9751-1348F342E406}"/>
    <cellStyle name="Normal 7 6 3 2 2 4 2" xfId="26681" xr:uid="{174D04E0-A481-4349-AFBB-03F3FEE58C33}"/>
    <cellStyle name="Normal 7 6 3 2 2 4 3" xfId="14784" xr:uid="{1351964C-5036-4720-AC2B-4923681CF4AE}"/>
    <cellStyle name="Normal 7 6 3 2 2 5" xfId="7237" xr:uid="{B202CF5B-A6DC-4139-A90D-747D11398E52}"/>
    <cellStyle name="Normal 7 6 3 2 2 5 2" xfId="17617" xr:uid="{B893D070-4A71-4F7A-9322-7BF783E4AD36}"/>
    <cellStyle name="Normal 7 6 3 2 2 6" xfId="10070" xr:uid="{4F20E983-D5B4-4F3B-9774-CCF5C3CD4021}"/>
    <cellStyle name="Normal 7 6 3 2 2 6 2" xfId="20450" xr:uid="{EF6D2DA0-8AC6-416D-AB1F-40B3D31A6C2B}"/>
    <cellStyle name="Normal 7 6 3 2 2 7" xfId="25105" xr:uid="{89018BB3-8938-462E-AEA3-006F14FFFBAD}"/>
    <cellStyle name="Normal 7 6 3 2 2 8" xfId="13325" xr:uid="{61F590E0-3462-4D35-AD10-130D37A535D8}"/>
    <cellStyle name="Normal 7 6 3 2 3" xfId="3490" xr:uid="{00000000-0005-0000-0000-000000090000}"/>
    <cellStyle name="Normal 7 6 3 2 3 2" xfId="4603" xr:uid="{39ECBFA1-EFA7-434E-B5B7-F7621C6DED91}"/>
    <cellStyle name="Normal 7 6 3 2 3 2 2" xfId="9375" xr:uid="{6A24BE19-D00A-402A-BF36-29A11EF1785A}"/>
    <cellStyle name="Normal 7 6 3 2 3 2 2 2" xfId="29344" xr:uid="{1EFC031E-8BC5-41C9-B3F7-ADEFFFCEF88E}"/>
    <cellStyle name="Normal 7 6 3 2 3 2 2 3" xfId="19755" xr:uid="{F8C1338B-9D46-4335-A532-D1A8DCD6CDB1}"/>
    <cellStyle name="Normal 7 6 3 2 3 2 3" xfId="12208" xr:uid="{E79DF795-2412-48C3-839B-400AC4100CB6}"/>
    <cellStyle name="Normal 7 6 3 2 3 2 3 2" xfId="22588" xr:uid="{90C6B6F4-9B46-4D95-BA39-EA67B5D745C0}"/>
    <cellStyle name="Normal 7 6 3 2 3 2 4" xfId="25652" xr:uid="{2CE1781A-5E26-4029-AEFA-75D6D87258A2}"/>
    <cellStyle name="Normal 7 6 3 2 3 2 5" xfId="16922" xr:uid="{9B51D3E1-8B40-45FB-B22D-E8E0CBC33D80}"/>
    <cellStyle name="Normal 7 6 3 2 3 3" xfId="6545" xr:uid="{E4F7623D-6662-4A7F-8469-B85FD6B2A69A}"/>
    <cellStyle name="Normal 7 6 3 2 3 3 2" xfId="26833" xr:uid="{EBEE138B-E2C0-41E6-96F2-23A53F2328CC}"/>
    <cellStyle name="Normal 7 6 3 2 3 3 3" xfId="16116" xr:uid="{94112684-D143-469E-B73F-BA75177662C5}"/>
    <cellStyle name="Normal 7 6 3 2 3 4" xfId="8569" xr:uid="{204587C1-477C-4F02-AC2C-FB776FA0CC80}"/>
    <cellStyle name="Normal 7 6 3 2 3 4 2" xfId="18949" xr:uid="{5C79DCA2-4A5F-46C4-AAFF-A42ADB2FB554}"/>
    <cellStyle name="Normal 7 6 3 2 3 5" xfId="11402" xr:uid="{AEB043DD-3436-4ACC-B81C-0B3407855D19}"/>
    <cellStyle name="Normal 7 6 3 2 3 5 2" xfId="21782" xr:uid="{BAC586FA-8088-469D-8538-E78A0BE57809}"/>
    <cellStyle name="Normal 7 6 3 2 3 6" xfId="24226" xr:uid="{8EED4C54-AB70-4569-8CE6-1053658155E5}"/>
    <cellStyle name="Normal 7 6 3 2 3 7" xfId="14083" xr:uid="{30054B3B-B915-405B-ADE7-584368C336C6}"/>
    <cellStyle name="Normal 7 6 3 2 4" xfId="3488" xr:uid="{00000000-0005-0000-0000-000001090000}"/>
    <cellStyle name="Normal 7 6 3 2 4 2" xfId="6543" xr:uid="{7B6E7000-0441-4622-945D-CE45B7D4AB6B}"/>
    <cellStyle name="Normal 7 6 3 2 4 2 2" xfId="26592" xr:uid="{4BCE06FB-C81E-4322-B29F-BBE14600E106}"/>
    <cellStyle name="Normal 7 6 3 2 4 2 3" xfId="16114" xr:uid="{3A1732FA-27B6-45A2-AF77-63EB64C97D89}"/>
    <cellStyle name="Normal 7 6 3 2 4 3" xfId="8567" xr:uid="{9DD597EA-EC23-4792-894C-E9B1C33E94AE}"/>
    <cellStyle name="Normal 7 6 3 2 4 3 2" xfId="18947" xr:uid="{362CFB7D-F2B8-4926-B044-983395B01BA1}"/>
    <cellStyle name="Normal 7 6 3 2 4 4" xfId="11400" xr:uid="{D92811AC-761B-403F-B3BF-E85A22387678}"/>
    <cellStyle name="Normal 7 6 3 2 4 4 2" xfId="21780" xr:uid="{FB91684D-B12B-42F6-90A5-428E33A98090}"/>
    <cellStyle name="Normal 7 6 3 2 4 5" xfId="23523" xr:uid="{8A11F309-5766-481E-9FEA-7954DA7B47B4}"/>
    <cellStyle name="Normal 7 6 3 2 4 6" xfId="14081" xr:uid="{CE988D99-B1B8-4C92-985D-D11FA4B9C379}"/>
    <cellStyle name="Normal 7 6 3 2 5" xfId="2536" xr:uid="{00000000-0005-0000-0000-000002090000}"/>
    <cellStyle name="Normal 7 6 3 2 5 2" xfId="5810" xr:uid="{F4DFDF64-7DF7-4B91-90EE-A93EAE6980E3}"/>
    <cellStyle name="Normal 7 6 3 2 5 2 2" xfId="27622" xr:uid="{63BA84BA-A60E-4664-B663-17E1FEC0AD59}"/>
    <cellStyle name="Normal 7 6 3 2 5 2 3" xfId="15208" xr:uid="{BBE616B4-4FED-4FAD-9B28-D5068FF531DD}"/>
    <cellStyle name="Normal 7 6 3 2 5 3" xfId="7661" xr:uid="{61134F25-A1A6-4156-9344-85714967A00C}"/>
    <cellStyle name="Normal 7 6 3 2 5 3 2" xfId="18041" xr:uid="{05AE6B0B-E90F-496D-9F41-02F654425368}"/>
    <cellStyle name="Normal 7 6 3 2 5 4" xfId="10494" xr:uid="{5797FCFC-89AF-49F9-9975-DF75035D6631}"/>
    <cellStyle name="Normal 7 6 3 2 5 4 2" xfId="20874" xr:uid="{D1EF8E00-47DB-4AF1-89E3-031429467C7E}"/>
    <cellStyle name="Normal 7 6 3 2 5 5" xfId="24102" xr:uid="{037A8E6B-0580-4D89-A363-ABD4DA75EE1C}"/>
    <cellStyle name="Normal 7 6 3 2 5 6" xfId="12924" xr:uid="{F05D9D0A-05DF-4E0B-BA3C-4F5C0046ED46}"/>
    <cellStyle name="Normal 7 6 3 2 6" xfId="2410" xr:uid="{00000000-0005-0000-0000-0000FD080000}"/>
    <cellStyle name="Normal 7 6 3 2 6 2" xfId="7537" xr:uid="{0AF1B255-9782-4AA0-85B9-E2F027122566}"/>
    <cellStyle name="Normal 7 6 3 2 6 2 2" xfId="17917" xr:uid="{A8F0BB78-33FF-4A33-9C14-85171F59F9D7}"/>
    <cellStyle name="Normal 7 6 3 2 6 3" xfId="10370" xr:uid="{748D5359-7EA2-4C9F-A25C-AC466CAA6C64}"/>
    <cellStyle name="Normal 7 6 3 2 6 3 2" xfId="20750" xr:uid="{21BAC3C7-CA48-4471-B2F8-D6F7724DCB22}"/>
    <cellStyle name="Normal 7 6 3 2 6 4" xfId="24578" xr:uid="{7DA92AAD-0C30-4D70-8EF8-F92F27EDCF5E}"/>
    <cellStyle name="Normal 7 6 3 2 6 5" xfId="15084" xr:uid="{3F5B5856-726F-4C40-B48C-00F81E228475}"/>
    <cellStyle name="Normal 7 6 3 2 7" xfId="4082" xr:uid="{8905C58B-3AA2-4522-9658-D1A4F26EBCA6}"/>
    <cellStyle name="Normal 7 6 3 2 7 2" xfId="8860" xr:uid="{AE4A32B9-46AF-4B7A-9737-F3E5908BFA7F}"/>
    <cellStyle name="Normal 7 6 3 2 7 2 2" xfId="19240" xr:uid="{9A3E086B-6CD9-4D34-9AB3-3AECDBA64CA3}"/>
    <cellStyle name="Normal 7 6 3 2 7 3" xfId="11693" xr:uid="{6653D4D5-6BF4-413E-A5D3-BE0A02CE4719}"/>
    <cellStyle name="Normal 7 6 3 2 7 3 2" xfId="22073" xr:uid="{0D8C75DD-86CE-40BD-B9F8-D0241E611C28}"/>
    <cellStyle name="Normal 7 6 3 2 7 4" xfId="16407" xr:uid="{24095FED-6EE3-4AC6-9E67-DA564407F3A5}"/>
    <cellStyle name="Normal 7 6 3 2 8" xfId="5485" xr:uid="{1C04D63F-2527-4922-B84E-C8532F610DB5}"/>
    <cellStyle name="Normal 7 6 3 2 8 2" xfId="14783" xr:uid="{FE9598D6-D404-4D12-A2A9-953F6914CC16}"/>
    <cellStyle name="Normal 7 6 3 2 9" xfId="7236" xr:uid="{EF280821-8194-4C2F-9C83-1E7EDD85217C}"/>
    <cellStyle name="Normal 7 6 3 2 9 2" xfId="17616"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3" xr:uid="{00000000-0005-0000-0000-000005090000}"/>
    <cellStyle name="Normal 7 6 3 3 2 2 2 2" xfId="8571" xr:uid="{8B74FCD3-3004-4FF9-A207-3B34207350F0}"/>
    <cellStyle name="Normal 7 6 3 3 2 2 2 2 2" xfId="28951" xr:uid="{7332878A-36D6-4C54-9958-DC49BDBA1940}"/>
    <cellStyle name="Normal 7 6 3 3 2 2 2 2 3" xfId="18951" xr:uid="{5421953C-2644-4634-A08A-92CAB110B78D}"/>
    <cellStyle name="Normal 7 6 3 3 2 2 2 3" xfId="11404" xr:uid="{595A7502-EE64-4239-A595-0E27D4A90B57}"/>
    <cellStyle name="Normal 7 6 3 3 2 2 2 3 2" xfId="21784" xr:uid="{AD091209-4EC8-4E66-94C2-820E502DE9F6}"/>
    <cellStyle name="Normal 7 6 3 3 2 2 2 4" xfId="23833" xr:uid="{1CC13E34-5A25-404A-9A23-D6B30847F204}"/>
    <cellStyle name="Normal 7 6 3 3 2 2 2 5" xfId="16118" xr:uid="{2C6D172E-98DF-4EBB-AA83-BFF35D6113D1}"/>
    <cellStyle name="Normal 7 6 3 3 2 2 3" xfId="3623" xr:uid="{00000000-0005-0000-0000-0000AB070000}"/>
    <cellStyle name="Normal 7 6 3 3 2 2 3 2" xfId="28143" xr:uid="{8EEB4BA7-6823-4210-B5A8-6255A1ED9AD1}"/>
    <cellStyle name="Normal 7 6 3 3 2 2 3 3" xfId="26090" xr:uid="{EB27B8F3-FCF2-43E1-9E0B-18AE21233D3B}"/>
    <cellStyle name="Normal 7 6 3 3 2 2 4" xfId="5487" xr:uid="{3D8DF5C9-2CCE-4182-AF0F-F0C5756989A7}"/>
    <cellStyle name="Normal 7 6 3 3 2 2 4 2" xfId="29785" xr:uid="{AEE5E8D0-64E0-4EF2-B258-9A2F3F526AE1}"/>
    <cellStyle name="Normal 7 6 3 3 2 2 5" xfId="24558" xr:uid="{B922943A-682E-4BDA-97D1-4B15684C58BE}"/>
    <cellStyle name="Normal 7 6 3 3 2 2 6" xfId="14085" xr:uid="{962D000C-A1AC-4453-ACAB-73642BEFA1C9}"/>
    <cellStyle name="Normal 7 6 3 3 2 3" xfId="3492" xr:uid="{00000000-0005-0000-0000-000006090000}"/>
    <cellStyle name="Normal 7 6 3 3 2 3 2" xfId="30073" xr:uid="{32C9490F-223B-4F54-991F-4B3A7967E779}"/>
    <cellStyle name="Normal 7 6 3 3 2 4" xfId="2845" xr:uid="{00000000-0005-0000-0000-000004090000}"/>
    <cellStyle name="Normal 7 6 3 3 2 4 2" xfId="7967" xr:uid="{7FEAC7C5-8702-4A4A-B139-616752534E0F}"/>
    <cellStyle name="Normal 7 6 3 3 2 4 2 2" xfId="26704" xr:uid="{CB561070-5FA2-49DC-A8AE-EB062A357746}"/>
    <cellStyle name="Normal 7 6 3 3 2 4 2 3" xfId="18347" xr:uid="{B7D03DF5-BD0B-495C-8930-FF0F2A8CD2C0}"/>
    <cellStyle name="Normal 7 6 3 3 2 4 3" xfId="10800" xr:uid="{F0E2E89E-372C-4389-8A1A-DBA4DCC2754E}"/>
    <cellStyle name="Normal 7 6 3 3 2 4 3 2" xfId="21180" xr:uid="{10594F66-5859-4BA2-8F95-ABD9FCBFBF80}"/>
    <cellStyle name="Normal 7 6 3 3 2 4 4" xfId="22793" xr:uid="{19E007BA-7098-4A3F-9530-9818CE4A424A}"/>
    <cellStyle name="Normal 7 6 3 3 2 4 5" xfId="15514" xr:uid="{08EB1DFA-FFE2-4B40-9F7A-2B80C57D678F}"/>
    <cellStyle name="Normal 7 6 3 3 2 5" xfId="3767" xr:uid="{00000000-0005-0000-0000-000009070000}"/>
    <cellStyle name="Normal 7 6 3 3 2 5 2" xfId="4094" xr:uid="{9ECDFCFE-9E25-458F-A3CA-22ABFB47DDE6}"/>
    <cellStyle name="Normal 7 6 3 3 2 5 2 2" xfId="29805" xr:uid="{5B30EC69-E692-4A67-825D-515A3CD295B3}"/>
    <cellStyle name="Normal 7 6 3 3 2 5 3" xfId="23111" xr:uid="{8B9C337C-9F1F-4B71-B33C-4BBF8768F2B4}"/>
    <cellStyle name="Normal 7 6 3 3 2 5 3 2" xfId="30093" xr:uid="{704ABBA2-7391-4C03-A229-8C5BE6596277}"/>
    <cellStyle name="Normal 7 6 3 3 2 5 4" xfId="25623" xr:uid="{08F19465-FA20-4EFC-BDBA-F333EA0FE99C}"/>
    <cellStyle name="Normal 7 6 3 3 2 5 5" xfId="30292" xr:uid="{B0B0FC5E-A681-4C7A-9402-587E6D246449}"/>
    <cellStyle name="Normal 7 6 3 3 2 5 5 2" xfId="31435" xr:uid="{0C479F8B-31BC-4A83-A9FF-C393F1C53DF5}"/>
    <cellStyle name="Normal 7 6 3 3 2 5 6" xfId="31632" xr:uid="{30D63F68-2665-4D62-BFD1-4D3B105583A0}"/>
    <cellStyle name="Normal 7 6 3 3 2 6" xfId="23048" xr:uid="{6A1329E9-4F61-4AE7-A038-DC47D92FCBA5}"/>
    <cellStyle name="Normal 7 6 3 3 2 6 2" xfId="31145" xr:uid="{34B83ACE-44A3-4940-AFE5-B4EF022905B3}"/>
    <cellStyle name="Normal 7 6 3 3 2 6 3" xfId="30913" xr:uid="{6E2A21CD-035E-489F-A7DE-293D595960DB}"/>
    <cellStyle name="Normal 7 6 3 3 2 7" xfId="13326" xr:uid="{F64208F4-0E3F-4CEE-8256-88031B63933C}"/>
    <cellStyle name="Normal 7 6 3 3 2 8" xfId="30925" xr:uid="{9FCF0968-A979-4539-AD90-D2D9D79CDAFE}"/>
    <cellStyle name="Normal 7 6 3 3 3" xfId="1491" xr:uid="{00000000-0005-0000-0000-0000AC070000}"/>
    <cellStyle name="Normal 7 6 3 3 3 2" xfId="3494" xr:uid="{00000000-0005-0000-0000-000007090000}"/>
    <cellStyle name="Normal 7 6 3 3 3 2 2" xfId="8572" xr:uid="{EF5855A4-E2C1-49DF-9504-E2EA90CE0347}"/>
    <cellStyle name="Normal 7 6 3 3 3 2 2 2" xfId="28952" xr:uid="{025541B1-DBD4-4EEF-9100-08DB729F7508}"/>
    <cellStyle name="Normal 7 6 3 3 3 2 2 3" xfId="18952" xr:uid="{63D9C151-495E-40D9-AF42-DAF5A7960CFA}"/>
    <cellStyle name="Normal 7 6 3 3 3 2 2 4" xfId="29815" xr:uid="{A6D295F5-EE7B-4174-AF97-372C2354F921}"/>
    <cellStyle name="Normal 7 6 3 3 3 2 3" xfId="11405" xr:uid="{36AF5DE9-B923-43DA-853A-9DA9024BB51D}"/>
    <cellStyle name="Normal 7 6 3 3 3 2 3 2" xfId="21785" xr:uid="{1F465D1C-26CD-4943-9251-547D0E3620B2}"/>
    <cellStyle name="Normal 7 6 3 3 3 2 4" xfId="25233" xr:uid="{ACDE281D-914C-4269-A204-0BEA3AA49052}"/>
    <cellStyle name="Normal 7 6 3 3 3 2 5" xfId="24789" xr:uid="{E7424FEE-A287-4278-8785-A45E7B369859}"/>
    <cellStyle name="Normal 7 6 3 3 3 2 6" xfId="16119" xr:uid="{36AD8D00-0916-4C96-8A04-308D4955D853}"/>
    <cellStyle name="Normal 7 6 3 3 3 3" xfId="3581" xr:uid="{00000000-0005-0000-0000-0000AC070000}"/>
    <cellStyle name="Normal 7 6 3 3 3 3 2" xfId="22701" xr:uid="{AA2F5C75-DC2C-4230-A5D8-101807C85474}"/>
    <cellStyle name="Normal 7 6 3 3 3 3 2 2" xfId="29818" xr:uid="{780A20BF-D728-490A-A368-FF54E81B0461}"/>
    <cellStyle name="Normal 7 6 3 3 3 3 3" xfId="23938" xr:uid="{BF96C682-830A-4B3C-86E6-BED0BFAFAB1E}"/>
    <cellStyle name="Normal 7 6 3 3 3 4" xfId="4604" xr:uid="{B2D18F5D-868F-400D-8613-513DEF26BB5F}"/>
    <cellStyle name="Normal 7 6 3 3 3 4 2" xfId="9376" xr:uid="{0425B6A6-629F-4611-80FC-EDBECEF46DCF}"/>
    <cellStyle name="Normal 7 6 3 3 3 4 2 2" xfId="19756" xr:uid="{F252610E-686D-4982-B396-9C861E514B40}"/>
    <cellStyle name="Normal 7 6 3 3 3 4 2 3" xfId="31106" xr:uid="{8CB3474E-5571-49FA-AE72-8D5E115219A0}"/>
    <cellStyle name="Normal 7 6 3 3 3 4 2 4" xfId="30914" xr:uid="{DE5E27BB-B822-402D-923F-F9EA10B0EB4E}"/>
    <cellStyle name="Normal 7 6 3 3 3 4 3" xfId="12209" xr:uid="{380CCD94-C053-4C53-BD94-FFD08E872D30}"/>
    <cellStyle name="Normal 7 6 3 3 3 4 3 2" xfId="22589" xr:uid="{6FDC5E10-66D4-454D-ADAD-CEBBF6359800}"/>
    <cellStyle name="Normal 7 6 3 3 3 4 4" xfId="16923" xr:uid="{F6ECB581-5B9B-47AF-9F76-84B6EC88C8E6}"/>
    <cellStyle name="Normal 7 6 3 3 3 5" xfId="5488" xr:uid="{E526189A-FBBF-4CD8-BD80-1D49B21A9FC2}"/>
    <cellStyle name="Normal 7 6 3 3 3 5 2" xfId="29709" xr:uid="{04BD60D3-49F8-449A-9143-0C78D84BF8AD}"/>
    <cellStyle name="Normal 7 6 3 3 3 5 2 2" xfId="30952" xr:uid="{B3D80988-D845-47B0-B2DE-F9006412263D}"/>
    <cellStyle name="Normal 7 6 3 3 3 6" xfId="22963" xr:uid="{A39247FC-957C-4179-8B1D-E102D3CFAC6C}"/>
    <cellStyle name="Normal 7 6 3 3 3 6 2" xfId="29673" xr:uid="{CA9E9E34-311D-47F7-9DA7-90D58AC2FE83}"/>
    <cellStyle name="Normal 7 6 3 3 3 7" xfId="25778" xr:uid="{E22A0136-BAAB-4D71-B4B6-C80D15B87F53}"/>
    <cellStyle name="Normal 7 6 3 3 3 8" xfId="14086" xr:uid="{574FAC05-942C-4FEA-9B51-28FD901D0829}"/>
    <cellStyle name="Normal 7 6 3 3 4" xfId="3491" xr:uid="{00000000-0005-0000-0000-000008090000}"/>
    <cellStyle name="Normal 7 6 3 3 4 2" xfId="6546" xr:uid="{F5FEA776-40B7-467D-A373-0714A130124A}"/>
    <cellStyle name="Normal 7 6 3 3 4 2 2" xfId="23241" xr:uid="{51F7082C-2196-41C7-B373-69BB56C93B1A}"/>
    <cellStyle name="Normal 7 6 3 3 4 2 3" xfId="28159" xr:uid="{DC6147DF-82B5-4E3B-916F-0BCF6F0F8E91}"/>
    <cellStyle name="Normal 7 6 3 3 4 2 4" xfId="16117" xr:uid="{30F026B2-B805-4647-990F-CDDA94500353}"/>
    <cellStyle name="Normal 7 6 3 3 4 2 5" xfId="30569" xr:uid="{84B7872D-76F9-4A5E-9DB5-AB13DBD0B9B6}"/>
    <cellStyle name="Normal 7 6 3 3 4 3" xfId="8570" xr:uid="{1B8B625A-97E3-41E8-AF27-40244788585F}"/>
    <cellStyle name="Normal 7 6 3 3 4 3 2" xfId="28950" xr:uid="{3B3AD2CA-9486-42DA-8189-C299B1046117}"/>
    <cellStyle name="Normal 7 6 3 3 4 3 3" xfId="18950" xr:uid="{82189C2D-B2BE-4B80-88E4-6F1F020896B9}"/>
    <cellStyle name="Normal 7 6 3 3 4 4" xfId="11403" xr:uid="{303873E4-CF73-49B2-B038-F358E018E3BA}"/>
    <cellStyle name="Normal 7 6 3 3 4 4 2" xfId="21783" xr:uid="{5ED4D9AD-9B8A-4975-ACB2-0C70ABBDF531}"/>
    <cellStyle name="Normal 7 6 3 3 4 5" xfId="23497" xr:uid="{32B2BFD8-525E-4378-91D5-DDA650781DB0}"/>
    <cellStyle name="Normal 7 6 3 3 4 6" xfId="26301" xr:uid="{7E74C817-56EC-4084-A037-5AED7963C962}"/>
    <cellStyle name="Normal 7 6 3 3 4 7" xfId="14084" xr:uid="{470675C5-9F8B-41C5-B2C5-F6046364DB90}"/>
    <cellStyle name="Normal 7 6 3 3 5" xfId="2638" xr:uid="{00000000-0005-0000-0000-000009090000}"/>
    <cellStyle name="Normal 7 6 3 3 5 2" xfId="5900" xr:uid="{48132DCA-E8C2-4B60-8DE5-7EB3B66FFC2A}"/>
    <cellStyle name="Normal 7 6 3 3 5 2 2" xfId="15310" xr:uid="{0F63A216-69B1-45FD-AB2D-0A9A1A2FF379}"/>
    <cellStyle name="Normal 7 6 3 3 5 3" xfId="7763" xr:uid="{DBB43D33-4A0F-4C79-9AD8-720A439FBA15}"/>
    <cellStyle name="Normal 7 6 3 3 5 3 2" xfId="18143" xr:uid="{8030CBFF-0684-4121-AA6D-DB623D42B6E4}"/>
    <cellStyle name="Normal 7 6 3 3 5 4" xfId="10596" xr:uid="{389C6673-130F-44DE-BAD7-639E6FAAE7BC}"/>
    <cellStyle name="Normal 7 6 3 3 5 4 2" xfId="20976" xr:uid="{132AC504-2503-4B3D-AFD5-9A34968FC33D}"/>
    <cellStyle name="Normal 7 6 3 3 5 5" xfId="22689" xr:uid="{3688B1EF-53C5-488A-ACE0-5EA188193F00}"/>
    <cellStyle name="Normal 7 6 3 3 5 6" xfId="27188" xr:uid="{C5DA87B6-E3B5-4F70-81FF-F04A3C4CD07F}"/>
    <cellStyle name="Normal 7 6 3 3 5 7" xfId="13027" xr:uid="{CEBC3EB5-DFC0-40A5-A11A-60194FAE245D}"/>
    <cellStyle name="Normal 7 6 3 3 6" xfId="2151" xr:uid="{00000000-0005-0000-0000-000031030000}"/>
    <cellStyle name="Normal 7 6 3 3 6 2" xfId="4638" xr:uid="{DDD6DC4B-9466-4B61-9B06-D6792D4BBF9B}"/>
    <cellStyle name="Normal 7 6 3 3 6 3" xfId="30232" xr:uid="{6645CF52-C51C-46A3-B69A-670BFF6D043C}"/>
    <cellStyle name="Normal 7 6 3 3 6 3 2" xfId="31376" xr:uid="{9C0664F1-2BC2-4486-BD5C-A88F2827CD6E}"/>
    <cellStyle name="Normal 7 6 3 3 6 4" xfId="31572" xr:uid="{B935607C-FA16-46A0-8678-73DBE2437CBD}"/>
    <cellStyle name="Normal 7 6 3 3 7" xfId="4083" xr:uid="{FF6F513F-DDB9-462A-B13C-92776B7D2349}"/>
    <cellStyle name="Normal 7 6 3 3 7 2" xfId="4735" xr:uid="{CF2CB097-34DC-4247-8F0E-ABB43BA53B2B}"/>
    <cellStyle name="Normal 7 6 3 3 7 2 2" xfId="27717" xr:uid="{1EDD18A6-6835-40A8-88E3-C4F11ED69DE5}"/>
    <cellStyle name="Normal 7 6 3 3 7 3" xfId="26787" xr:uid="{96671C3B-A1B1-44DF-9104-304A20AEB2C0}"/>
    <cellStyle name="Normal 7 6 3 3 7 3 2" xfId="31184" xr:uid="{6E7833E5-778C-465E-8DE0-065A447A6E20}"/>
    <cellStyle name="Normal 7 6 3 3 7 4" xfId="27626" xr:uid="{D690042B-48A8-4B37-88B6-2BF49BC9445A}"/>
    <cellStyle name="Normal 7 6 3 3 7 5" xfId="30346" xr:uid="{9CC4D4A5-A59A-485D-9725-F0B5952F9150}"/>
    <cellStyle name="Normal 7 6 3 3 7 5 2" xfId="31488" xr:uid="{7896352E-95E3-41EA-B176-36FF0CEE565A}"/>
    <cellStyle name="Normal 7 6 3 3 7 6" xfId="31686" xr:uid="{D11F685F-83BD-4E7B-A8DA-FFB6C0997B38}"/>
    <cellStyle name="Normal 7 6 3 3 8" xfId="29681" xr:uid="{DDD031FA-DD35-4F20-99A5-AA11D3C98D44}"/>
    <cellStyle name="Normal 7 6 3 3 8 2" xfId="30544" xr:uid="{DE3B6B93-E2A5-480B-9010-B39AA1DCB833}"/>
    <cellStyle name="Normal 7 6 3 3 9" xfId="29669" xr:uid="{5A811436-6D74-48D3-AB9A-EE7538A6A6FC}"/>
    <cellStyle name="Normal 7 6 3 4" xfId="1492" xr:uid="{00000000-0005-0000-0000-0000AD070000}"/>
    <cellStyle name="Normal 7 6 3 4 2" xfId="3495" xr:uid="{00000000-0005-0000-0000-00000B090000}"/>
    <cellStyle name="Normal 7 6 3 4 2 2" xfId="6547" xr:uid="{BDCE6B7E-62BD-4044-B894-D9E0A2E850C9}"/>
    <cellStyle name="Normal 7 6 3 4 2 2 2" xfId="25816" xr:uid="{7B4532F0-478E-4AB7-9ED1-5AA482BF542A}"/>
    <cellStyle name="Normal 7 6 3 4 2 2 3" xfId="16120" xr:uid="{35E135D1-54BB-4081-99BA-AEF677987A76}"/>
    <cellStyle name="Normal 7 6 3 4 2 3" xfId="8573" xr:uid="{90BA02D6-CC03-4693-9CC9-BCB83579C29B}"/>
    <cellStyle name="Normal 7 6 3 4 2 3 2" xfId="18953" xr:uid="{65545394-FAE5-44BB-B2F1-507185147897}"/>
    <cellStyle name="Normal 7 6 3 4 2 4" xfId="11406" xr:uid="{CFF84FD6-9744-4EFE-86F3-8F7164451CEF}"/>
    <cellStyle name="Normal 7 6 3 4 2 4 2" xfId="21786" xr:uid="{1D951B25-C0C3-4BD6-96F5-5A17B8028CF0}"/>
    <cellStyle name="Normal 7 6 3 4 2 5" xfId="23154" xr:uid="{2B59EF41-2E53-450E-A5F1-810ABB2CF3ED}"/>
    <cellStyle name="Normal 7 6 3 4 2 6" xfId="14087" xr:uid="{9879ECFA-35C0-46D6-8663-23859D7AC2AF}"/>
    <cellStyle name="Normal 7 6 3 4 3" xfId="2844" xr:uid="{00000000-0005-0000-0000-00000C090000}"/>
    <cellStyle name="Normal 7 6 3 4 3 2" xfId="6058" xr:uid="{7FB49BD6-6F31-4B45-B557-17E3453C031E}"/>
    <cellStyle name="Normal 7 6 3 4 3 2 2" xfId="27110" xr:uid="{55A0543A-1117-4D83-A7B8-F9A9D7E41E40}"/>
    <cellStyle name="Normal 7 6 3 4 3 2 3" xfId="15513" xr:uid="{D16F7FB5-F41D-421D-A9B9-779147882517}"/>
    <cellStyle name="Normal 7 6 3 4 3 3" xfId="7966" xr:uid="{15655578-63B4-41BF-A5B3-024B7D70EB39}"/>
    <cellStyle name="Normal 7 6 3 4 3 3 2" xfId="18346" xr:uid="{630A5C95-8882-492D-8B3C-D91C8593B88B}"/>
    <cellStyle name="Normal 7 6 3 4 3 4" xfId="10799" xr:uid="{3EEDB382-2C2E-4827-8256-DD31D1484B28}"/>
    <cellStyle name="Normal 7 6 3 4 3 4 2" xfId="21179" xr:uid="{9D54FC28-AC6C-48D7-AEFC-121BF1CB48EB}"/>
    <cellStyle name="Normal 7 6 3 4 3 5" xfId="25337" xr:uid="{16C01234-1BA7-4D1A-9A8A-A36392ED2FF9}"/>
    <cellStyle name="Normal 7 6 3 4 3 6" xfId="13324" xr:uid="{DE1E783A-8BA0-4C3B-8CCC-83EDD34DE2B3}"/>
    <cellStyle name="Normal 7 6 3 4 4" xfId="4227" xr:uid="{32C5111D-E894-401D-8BA7-B9AF0DE3D009}"/>
    <cellStyle name="Normal 7 6 3 4 4 2" xfId="8999" xr:uid="{75079CD1-BECF-4205-B52C-BD9B59C4C153}"/>
    <cellStyle name="Normal 7 6 3 4 4 2 2" xfId="19379" xr:uid="{F7166BD3-B39C-465F-B5F9-DDCE8F8F3F52}"/>
    <cellStyle name="Normal 7 6 3 4 4 3" xfId="11832" xr:uid="{1463F024-B423-4C98-815A-F12B8C80C849}"/>
    <cellStyle name="Normal 7 6 3 4 4 3 2" xfId="22212" xr:uid="{13DD88AD-FF73-4A21-BE70-28E43FA1F7E0}"/>
    <cellStyle name="Normal 7 6 3 4 4 4" xfId="23207" xr:uid="{BBA65995-B27D-45A9-BD56-3555EE9DE275}"/>
    <cellStyle name="Normal 7 6 3 4 4 5" xfId="16546" xr:uid="{23563D06-ACFA-4D53-8FAB-2687F20D5518}"/>
    <cellStyle name="Normal 7 6 3 4 5" xfId="5489" xr:uid="{B1CB6DCF-31E2-43F8-A244-6C39885D46AF}"/>
    <cellStyle name="Normal 7 6 3 4 5 2" xfId="14785" xr:uid="{95E64EF2-3171-4025-9C61-DD362010BBE1}"/>
    <cellStyle name="Normal 7 6 3 4 6" xfId="7238" xr:uid="{108BD58C-916F-48C3-9672-7A310AE010EF}"/>
    <cellStyle name="Normal 7 6 3 4 6 2" xfId="17618" xr:uid="{C5E76D88-3368-4496-BCBD-A49B920BB512}"/>
    <cellStyle name="Normal 7 6 3 4 7" xfId="10071" xr:uid="{1CFE59E8-5846-4B0B-A048-57B198C01098}"/>
    <cellStyle name="Normal 7 6 3 4 7 2" xfId="20451" xr:uid="{2EC0ED5F-C82F-46A2-8D96-111897ACAF92}"/>
    <cellStyle name="Normal 7 6 3 4 8" xfId="25110" xr:uid="{1645CE95-CC52-4795-AA28-D0ACA599BC28}"/>
    <cellStyle name="Normal 7 6 3 4 9" xfId="12802" xr:uid="{861CFB80-084F-49F2-BC7A-8CE1FD2B9E70}"/>
    <cellStyle name="Normal 7 6 3 5" xfId="1493" xr:uid="{00000000-0005-0000-0000-0000AE070000}"/>
    <cellStyle name="Normal 7 6 3 5 2" xfId="4605" xr:uid="{334770A4-F9AD-44B1-9E35-20123E2610C4}"/>
    <cellStyle name="Normal 7 6 3 5 2 2" xfId="9377" xr:uid="{0A3E0FEE-8653-4C0D-A345-B0A5A370D5F5}"/>
    <cellStyle name="Normal 7 6 3 5 2 2 2" xfId="29345" xr:uid="{BA7A14BD-8546-4157-B552-4D65E2B154EF}"/>
    <cellStyle name="Normal 7 6 3 5 2 2 3" xfId="19757" xr:uid="{55B73C30-5F3E-4A07-AAD1-7978DB1C75D8}"/>
    <cellStyle name="Normal 7 6 3 5 2 3" xfId="12210" xr:uid="{00F0E0D4-CA95-4E8F-A0C3-023838EADDCF}"/>
    <cellStyle name="Normal 7 6 3 5 2 3 2" xfId="22590" xr:uid="{2DBB6977-B16C-4C03-9F51-82159352EC90}"/>
    <cellStyle name="Normal 7 6 3 5 2 4" xfId="25452" xr:uid="{F2EF33B9-DD57-4843-BF51-CF9E8EF3466B}"/>
    <cellStyle name="Normal 7 6 3 5 2 5" xfId="16924" xr:uid="{8A2C4A4E-12AD-476D-B7FD-3F9AE25A9C30}"/>
    <cellStyle name="Normal 7 6 3 5 3" xfId="5490" xr:uid="{78A76860-74B0-42D7-8CAB-5F737FE07FBE}"/>
    <cellStyle name="Normal 7 6 3 5 3 2" xfId="27480" xr:uid="{7F98AA3E-87F5-46D2-8F9F-22BC5432271A}"/>
    <cellStyle name="Normal 7 6 3 5 3 3" xfId="14786" xr:uid="{4591BEF2-F23B-4A12-B0A5-E1E40B0CBD23}"/>
    <cellStyle name="Normal 7 6 3 5 4" xfId="7239" xr:uid="{C134C1AF-352F-41CC-A63F-8160F9B16606}"/>
    <cellStyle name="Normal 7 6 3 5 4 2" xfId="17619" xr:uid="{908330EF-5FDB-4180-9CAA-5D7CAC7F7E2B}"/>
    <cellStyle name="Normal 7 6 3 5 5" xfId="10072" xr:uid="{8374ABE6-97A6-401D-8078-3437C41512B6}"/>
    <cellStyle name="Normal 7 6 3 5 5 2" xfId="20452" xr:uid="{A09BCBE1-F36A-4F23-8013-7B3682F03646}"/>
    <cellStyle name="Normal 7 6 3 5 6" xfId="24064" xr:uid="{F27258FD-AF9D-4FDF-AFF2-21ACF01FCDB7}"/>
    <cellStyle name="Normal 7 6 3 5 7" xfId="14088" xr:uid="{6FE82AB9-A0E6-4E41-AB83-B9B16AA87F12}"/>
    <cellStyle name="Normal 7 6 3 6" xfId="3000" xr:uid="{00000000-0005-0000-0000-00000E090000}"/>
    <cellStyle name="Normal 7 6 3 6 2" xfId="6149" xr:uid="{D2225D40-537E-4931-856D-C80A52FF4BFA}"/>
    <cellStyle name="Normal 7 6 3 6 2 2" xfId="24292" xr:uid="{26C16EB9-858D-4BD4-9CFC-A8959CDF03BA}"/>
    <cellStyle name="Normal 7 6 3 6 2 3" xfId="15627" xr:uid="{27642C92-841C-4AFF-A755-FBC6D1CD5A2F}"/>
    <cellStyle name="Normal 7 6 3 6 3" xfId="8080" xr:uid="{CAC6634D-B02E-46B0-97B1-64A92891BB5A}"/>
    <cellStyle name="Normal 7 6 3 6 3 2" xfId="18460" xr:uid="{011E2817-E21F-42F8-8972-6FD23128CA95}"/>
    <cellStyle name="Normal 7 6 3 6 4" xfId="10913" xr:uid="{A9C75B3C-8F6C-49E9-9579-D72106984BF7}"/>
    <cellStyle name="Normal 7 6 3 6 4 2" xfId="21293" xr:uid="{2DDB2999-8856-41A9-BB9E-8E60C308C139}"/>
    <cellStyle name="Normal 7 6 3 6 5" xfId="23061" xr:uid="{E42710B7-7567-4CFC-8C13-A58F2CF6B02A}"/>
    <cellStyle name="Normal 7 6 3 6 6" xfId="13500" xr:uid="{262120CC-206C-4228-98C6-2FE900E4E433}"/>
    <cellStyle name="Normal 7 6 3 7" xfId="2476" xr:uid="{00000000-0005-0000-0000-00000F090000}"/>
    <cellStyle name="Normal 7 6 3 7 2" xfId="5764" xr:uid="{D54B627D-F2BB-47A4-8AAC-8C90500B1422}"/>
    <cellStyle name="Normal 7 6 3 7 2 2" xfId="27189" xr:uid="{5AE2C8CB-5B95-4C16-9ED1-D003474EDB5F}"/>
    <cellStyle name="Normal 7 6 3 7 2 3" xfId="15148" xr:uid="{228B54B7-1555-4C16-BE58-ACEEF3A67042}"/>
    <cellStyle name="Normal 7 6 3 7 3" xfId="7601" xr:uid="{4BD16946-689F-47B3-8C7A-0D7BA2F18EA5}"/>
    <cellStyle name="Normal 7 6 3 7 3 2" xfId="17981" xr:uid="{8F73512D-077C-4320-8FF6-BC40E720BEE9}"/>
    <cellStyle name="Normal 7 6 3 7 4" xfId="10434" xr:uid="{2CFE7D18-FF92-4123-B761-3B4491F2CFA2}"/>
    <cellStyle name="Normal 7 6 3 7 4 2" xfId="20814" xr:uid="{2707D9FB-9E67-43DB-962B-7B7F5F705B63}"/>
    <cellStyle name="Normal 7 6 3 7 5" xfId="23767" xr:uid="{936336D0-0778-4AE6-9464-D33BF9F6A356}"/>
    <cellStyle name="Normal 7 6 3 7 6" xfId="12864" xr:uid="{082891E5-27E3-4D78-A5F1-3147C37C3EE4}"/>
    <cellStyle name="Normal 7 6 3 8" xfId="2230" xr:uid="{00000000-0005-0000-0000-0000FC080000}"/>
    <cellStyle name="Normal 7 6 3 8 2" xfId="7357" xr:uid="{B0DD7F28-8B64-421D-811E-519E770901DA}"/>
    <cellStyle name="Normal 7 6 3 8 2 2" xfId="17737" xr:uid="{BB0AB26C-8DA6-4783-AA0E-4EAA007CB7EF}"/>
    <cellStyle name="Normal 7 6 3 8 3" xfId="10190" xr:uid="{BEBBE2B1-8816-4318-AE32-5D46A10282F2}"/>
    <cellStyle name="Normal 7 6 3 8 3 2" xfId="20570" xr:uid="{B88BB2F0-AE3C-4FF5-95A4-01B02DFB5404}"/>
    <cellStyle name="Normal 7 6 3 8 4" xfId="23683" xr:uid="{CED53B9C-BA16-4491-B6F8-6BD65392DCD9}"/>
    <cellStyle name="Normal 7 6 3 8 5" xfId="14904" xr:uid="{7AF9EC48-2BFE-41A4-97B8-C7DC6094307C}"/>
    <cellStyle name="Normal 7 6 3 9" xfId="4081" xr:uid="{EF2773C0-75F8-4338-8D49-6A223B83D823}"/>
    <cellStyle name="Normal 7 6 3 9 2" xfId="8859" xr:uid="{C24C100F-3C93-4C78-BABE-8D3DA12C1E19}"/>
    <cellStyle name="Normal 7 6 3 9 2 2" xfId="19239" xr:uid="{B526C73A-CE7A-462A-BBCE-70A06B044FE8}"/>
    <cellStyle name="Normal 7 6 3 9 3" xfId="11692" xr:uid="{A39B2275-139E-43AE-9E93-1C45495EAD8D}"/>
    <cellStyle name="Normal 7 6 3 9 3 2" xfId="22072" xr:uid="{24D02D32-3058-49EF-824F-F7408B5EB3A0}"/>
    <cellStyle name="Normal 7 6 3 9 4" xfId="16406" xr:uid="{F289F06D-4061-4F56-A06D-D8BCDAA2EEB2}"/>
    <cellStyle name="Normal 7 6 4" xfId="1494" xr:uid="{00000000-0005-0000-0000-0000AF070000}"/>
    <cellStyle name="Normal 7 6 4 10" xfId="7240" xr:uid="{035EE198-4A52-4876-87A0-070F5F7708CF}"/>
    <cellStyle name="Normal 7 6 4 10 2" xfId="17620" xr:uid="{D89DF4CC-0987-4DE1-8B85-5A0C99566751}"/>
    <cellStyle name="Normal 7 6 4 11" xfId="10073" xr:uid="{F5343F40-5D9A-4340-8BBF-07E79251F3C3}"/>
    <cellStyle name="Normal 7 6 4 11 2" xfId="20453" xr:uid="{B702B95F-96D1-4434-9D40-676A330F5478}"/>
    <cellStyle name="Normal 7 6 4 12" xfId="24698" xr:uid="{0F9783B3-1B61-4494-BDB0-5321A3955761}"/>
    <cellStyle name="Normal 7 6 4 13" xfId="12442" xr:uid="{E596B25F-4216-4C7F-AFEA-51C74067E89C}"/>
    <cellStyle name="Normal 7 6 4 2" xfId="1495" xr:uid="{00000000-0005-0000-0000-0000B0070000}"/>
    <cellStyle name="Normal 7 6 4 2 10" xfId="10074" xr:uid="{49AB007F-0B85-4E9B-9297-7FAB9EDD1A13}"/>
    <cellStyle name="Normal 7 6 4 2 10 2" xfId="20454" xr:uid="{07B8A567-6003-482F-A8D1-6F8D08720156}"/>
    <cellStyle name="Normal 7 6 4 2 11" xfId="24833" xr:uid="{84097491-E54A-4F8D-89AD-642D736C2ECF}"/>
    <cellStyle name="Normal 7 6 4 2 12" xfId="12645" xr:uid="{D133F7A5-CB7E-41D0-B1D2-C6384AA4A48A}"/>
    <cellStyle name="Normal 7 6 4 2 2" xfId="1496" xr:uid="{00000000-0005-0000-0000-0000B1070000}"/>
    <cellStyle name="Normal 7 6 4 2 2 2" xfId="3497" xr:uid="{00000000-0005-0000-0000-000013090000}"/>
    <cellStyle name="Normal 7 6 4 2 2 2 2" xfId="6549" xr:uid="{214EEB64-1D93-45D2-8CEE-24CCB5F09020}"/>
    <cellStyle name="Normal 7 6 4 2 2 2 2 2" xfId="26709" xr:uid="{2A3AD107-4414-477B-8FB4-A88673D3BC25}"/>
    <cellStyle name="Normal 7 6 4 2 2 2 2 3" xfId="27004" xr:uid="{39EEA1F4-25C0-4828-9CB9-0A7767AB67EE}"/>
    <cellStyle name="Normal 7 6 4 2 2 2 2 4" xfId="16122" xr:uid="{C223E3D0-527D-4D4A-AC2A-7D30010B4321}"/>
    <cellStyle name="Normal 7 6 4 2 2 2 3" xfId="8575" xr:uid="{CA2E8B40-3298-401D-9DF9-9D47F9083327}"/>
    <cellStyle name="Normal 7 6 4 2 2 2 3 2" xfId="28953" xr:uid="{285D4BB7-57D0-491B-8105-EBF2388F0C4C}"/>
    <cellStyle name="Normal 7 6 4 2 2 2 3 3" xfId="18955" xr:uid="{A56A4225-07CA-4D6C-95D3-ED802EA7B0A3}"/>
    <cellStyle name="Normal 7 6 4 2 2 2 4" xfId="11408" xr:uid="{DA0BBD34-69D9-440E-BD34-6F0EE9C954A7}"/>
    <cellStyle name="Normal 7 6 4 2 2 2 4 2" xfId="21788" xr:uid="{674CA4BB-0812-40C8-A408-5A3CF9E6C347}"/>
    <cellStyle name="Normal 7 6 4 2 2 2 5" xfId="25575" xr:uid="{2A25585F-AAD2-4C72-8326-06640CEA80EE}"/>
    <cellStyle name="Normal 7 6 4 2 2 2 6" xfId="14090" xr:uid="{62891AED-D085-4513-83D0-0FDF749C6787}"/>
    <cellStyle name="Normal 7 6 4 2 2 3" xfId="4378" xr:uid="{6B0C6F2C-F1EA-4317-B151-4A0E02E17B31}"/>
    <cellStyle name="Normal 7 6 4 2 2 3 2" xfId="9150" xr:uid="{5E25D483-94C1-4C6C-8F93-262F279AE31D}"/>
    <cellStyle name="Normal 7 6 4 2 2 3 2 2" xfId="29193" xr:uid="{1C357637-EB2A-4B49-B8E1-5CFCFBEF3DA0}"/>
    <cellStyle name="Normal 7 6 4 2 2 3 2 3" xfId="19530" xr:uid="{008419AC-12D3-4030-8471-7A11685807FB}"/>
    <cellStyle name="Normal 7 6 4 2 2 3 3" xfId="11983" xr:uid="{CE59ADFC-3D0E-4D8E-A1E0-67BF151C7A21}"/>
    <cellStyle name="Normal 7 6 4 2 2 3 3 2" xfId="22363" xr:uid="{D470C0D9-346B-4FF2-AE3C-7631F48FE8B6}"/>
    <cellStyle name="Normal 7 6 4 2 2 3 4" xfId="24132" xr:uid="{01CA1647-475F-4DAE-A951-51BAB4AE9EB2}"/>
    <cellStyle name="Normal 7 6 4 2 2 3 5" xfId="16697" xr:uid="{ADD8F09B-422D-4159-884D-963C9A8967E0}"/>
    <cellStyle name="Normal 7 6 4 2 2 4" xfId="5493" xr:uid="{C30A7CF7-8099-4867-879B-2A15BF15C23D}"/>
    <cellStyle name="Normal 7 6 4 2 2 4 2" xfId="26926" xr:uid="{51714018-8DA3-4B95-8778-06DDBC6938DC}"/>
    <cellStyle name="Normal 7 6 4 2 2 4 3" xfId="14789" xr:uid="{76D31EED-C37C-4B0B-9F52-FB4C8E514434}"/>
    <cellStyle name="Normal 7 6 4 2 2 5" xfId="7242" xr:uid="{80EAA8DB-BAA0-4ABA-8A4D-573BCCD6D179}"/>
    <cellStyle name="Normal 7 6 4 2 2 5 2" xfId="17622" xr:uid="{96D2DF67-A618-41C9-9E6F-6575B034B959}"/>
    <cellStyle name="Normal 7 6 4 2 2 6" xfId="10075" xr:uid="{5C6DCC4E-28BF-4E27-8114-ADE19AE0B452}"/>
    <cellStyle name="Normal 7 6 4 2 2 6 2" xfId="20455" xr:uid="{8A009F11-04D3-497F-9B78-CB0EFDD8CB6B}"/>
    <cellStyle name="Normal 7 6 4 2 2 7" xfId="24577" xr:uid="{1A61F48B-7205-49C2-AA4D-4F3208C1919B}"/>
    <cellStyle name="Normal 7 6 4 2 2 8" xfId="13328" xr:uid="{6FA52218-8A77-4EF4-94F5-80A5FB768C2E}"/>
    <cellStyle name="Normal 7 6 4 2 3" xfId="3498" xr:uid="{00000000-0005-0000-0000-000014090000}"/>
    <cellStyle name="Normal 7 6 4 2 3 2" xfId="4606" xr:uid="{66F6D489-D49B-45AF-ADD0-5A63CD6F86D1}"/>
    <cellStyle name="Normal 7 6 4 2 3 2 2" xfId="9378" xr:uid="{13F6ED99-B520-4F0F-962D-7C6496C77841}"/>
    <cellStyle name="Normal 7 6 4 2 3 2 2 2" xfId="29346" xr:uid="{111B7E26-43CD-4734-AC48-BDB1414D34B9}"/>
    <cellStyle name="Normal 7 6 4 2 3 2 2 3" xfId="19758" xr:uid="{0AAD0977-7135-4C42-8D21-D2C61851AABF}"/>
    <cellStyle name="Normal 7 6 4 2 3 2 3" xfId="12211" xr:uid="{0428E7B4-13B1-4215-8937-D2289B0A14E5}"/>
    <cellStyle name="Normal 7 6 4 2 3 2 3 2" xfId="22591" xr:uid="{A0B6B42E-F3D2-408A-BC8A-BADCC9B082A8}"/>
    <cellStyle name="Normal 7 6 4 2 3 2 4" xfId="23244" xr:uid="{09DA1CB3-B645-49A8-8DCF-D310CFCEAA5B}"/>
    <cellStyle name="Normal 7 6 4 2 3 2 5" xfId="16925" xr:uid="{C7D63BF1-7F62-45F4-BCC1-DEFBD46C845A}"/>
    <cellStyle name="Normal 7 6 4 2 3 3" xfId="6550" xr:uid="{F5922A6E-BDD9-4825-BAF7-237878C34A8D}"/>
    <cellStyle name="Normal 7 6 4 2 3 3 2" xfId="27768" xr:uid="{D3CFDD13-73FD-4080-8D31-72CE817E5517}"/>
    <cellStyle name="Normal 7 6 4 2 3 3 3" xfId="16123" xr:uid="{569ACA0E-6D2C-41EF-9BF3-A6E20F299AFA}"/>
    <cellStyle name="Normal 7 6 4 2 3 4" xfId="8576" xr:uid="{0B4CADA8-46D5-435B-AE28-90CAFED1AF89}"/>
    <cellStyle name="Normal 7 6 4 2 3 4 2" xfId="18956" xr:uid="{34F622B0-3350-4944-8D8B-BC2F93F58DE3}"/>
    <cellStyle name="Normal 7 6 4 2 3 5" xfId="11409" xr:uid="{31F6793A-534E-42E2-AD39-BA9DD8743DB4}"/>
    <cellStyle name="Normal 7 6 4 2 3 5 2" xfId="21789" xr:uid="{5673C078-898F-4C9D-B37B-B7F3C28FF66A}"/>
    <cellStyle name="Normal 7 6 4 2 3 6" xfId="23959" xr:uid="{D783E5CE-2E14-4883-88B2-8675FBE6978F}"/>
    <cellStyle name="Normal 7 6 4 2 3 7" xfId="14091" xr:uid="{E2CF11E8-08A7-456F-ABF1-92CDC18F2C5C}"/>
    <cellStyle name="Normal 7 6 4 2 4" xfId="3496" xr:uid="{00000000-0005-0000-0000-000015090000}"/>
    <cellStyle name="Normal 7 6 4 2 4 2" xfId="6548" xr:uid="{CD82B9AD-1120-4375-8BF3-85B1EB5A0DFC}"/>
    <cellStyle name="Normal 7 6 4 2 4 2 2" xfId="26286" xr:uid="{8525F22A-04E3-4DB9-A4BB-91F8DD646266}"/>
    <cellStyle name="Normal 7 6 4 2 4 2 3" xfId="16121" xr:uid="{623069F8-A423-469D-A071-FE11F0374414}"/>
    <cellStyle name="Normal 7 6 4 2 4 3" xfId="8574" xr:uid="{49DD5175-9EA0-48AC-BDD5-DEB9FB6E8565}"/>
    <cellStyle name="Normal 7 6 4 2 4 3 2" xfId="18954" xr:uid="{337F8F82-4C28-41F2-B7E5-F877F277B9EE}"/>
    <cellStyle name="Normal 7 6 4 2 4 4" xfId="11407" xr:uid="{2368853A-E8C0-46E9-A1A2-939D1BB14FD5}"/>
    <cellStyle name="Normal 7 6 4 2 4 4 2" xfId="21787" xr:uid="{69D7CCEF-F97D-42F4-94BB-EB13570F5694}"/>
    <cellStyle name="Normal 7 6 4 2 4 5" xfId="22702" xr:uid="{297823CD-807C-4D59-BFA8-2B0411ACC5E4}"/>
    <cellStyle name="Normal 7 6 4 2 4 6" xfId="14089" xr:uid="{03F4B3A2-BAFC-45D5-9F9A-E46A98E9A94B}"/>
    <cellStyle name="Normal 7 6 4 2 5" xfId="2619" xr:uid="{00000000-0005-0000-0000-000016090000}"/>
    <cellStyle name="Normal 7 6 4 2 5 2" xfId="5881" xr:uid="{CA82C9FA-ECBB-4830-AAC9-1A35263FD096}"/>
    <cellStyle name="Normal 7 6 4 2 5 2 2" xfId="27734" xr:uid="{B4311067-D804-4D03-B5B7-74D45B43874D}"/>
    <cellStyle name="Normal 7 6 4 2 5 2 3" xfId="15291" xr:uid="{062D6E6D-9851-4F2C-B5D5-BD6F47412466}"/>
    <cellStyle name="Normal 7 6 4 2 5 3" xfId="7744" xr:uid="{D11D1D9F-CBC8-439E-9280-87A8061AD43A}"/>
    <cellStyle name="Normal 7 6 4 2 5 3 2" xfId="18124" xr:uid="{C2F39C00-C66C-4C15-BBDB-2798A8E8031C}"/>
    <cellStyle name="Normal 7 6 4 2 5 4" xfId="10577" xr:uid="{03D8FC28-5C5B-4C0F-95C5-F44C702848F1}"/>
    <cellStyle name="Normal 7 6 4 2 5 4 2" xfId="20957" xr:uid="{BA2958BA-73A3-40F8-BDF5-31AD53E6180E}"/>
    <cellStyle name="Normal 7 6 4 2 5 5" xfId="23641" xr:uid="{89F6BECF-0EC9-478F-B1DE-95553FB28B0C}"/>
    <cellStyle name="Normal 7 6 4 2 5 6" xfId="13007" xr:uid="{B1E7B27F-1398-479E-9BD9-CC4DE1E4F93F}"/>
    <cellStyle name="Normal 7 6 4 2 6" xfId="2411" xr:uid="{00000000-0005-0000-0000-000011090000}"/>
    <cellStyle name="Normal 7 6 4 2 6 2" xfId="7538" xr:uid="{909C80D6-F97A-4A5F-9535-F2822C42DD2D}"/>
    <cellStyle name="Normal 7 6 4 2 6 2 2" xfId="17918" xr:uid="{2E747C5F-4256-4B90-9FCC-72116FC8D146}"/>
    <cellStyle name="Normal 7 6 4 2 6 3" xfId="10371" xr:uid="{DA9631A7-2BA3-48D2-B158-0A801C9D75EF}"/>
    <cellStyle name="Normal 7 6 4 2 6 3 2" xfId="20751" xr:uid="{218BD272-9FA9-449E-989D-FAA0659443DC}"/>
    <cellStyle name="Normal 7 6 4 2 6 4" xfId="22962" xr:uid="{DB140B91-8617-458B-A1D6-A52A595FFBAA}"/>
    <cellStyle name="Normal 7 6 4 2 6 5" xfId="15085" xr:uid="{9D2CFA7D-55B1-4DF9-9125-26CBC1EC63D4}"/>
    <cellStyle name="Normal 7 6 4 2 7" xfId="4108" xr:uid="{77E46761-4AE2-4ED7-BEE7-7728377FC1FB}"/>
    <cellStyle name="Normal 7 6 4 2 7 2" xfId="8880" xr:uid="{6C0F0865-8587-43DB-AB1E-FC6EE651C3FE}"/>
    <cellStyle name="Normal 7 6 4 2 7 2 2" xfId="19260" xr:uid="{79693B14-F256-438F-80F3-2E9EAE2685D3}"/>
    <cellStyle name="Normal 7 6 4 2 7 3" xfId="11713" xr:uid="{BD46F7F7-AF10-44E4-A8E7-4A239FB3CAE8}"/>
    <cellStyle name="Normal 7 6 4 2 7 3 2" xfId="22093" xr:uid="{4BC53BCB-BF34-4BCB-87E8-584A463F96BE}"/>
    <cellStyle name="Normal 7 6 4 2 7 4" xfId="16427" xr:uid="{161D2999-90BA-4C98-82B4-AAA544CB94F7}"/>
    <cellStyle name="Normal 7 6 4 2 8" xfId="5492" xr:uid="{ED208182-AB4A-43E2-B8D4-3D0E4CE3FC3D}"/>
    <cellStyle name="Normal 7 6 4 2 8 2" xfId="14788" xr:uid="{827BB9A6-6F22-42F9-97F6-75D452236B82}"/>
    <cellStyle name="Normal 7 6 4 2 9" xfId="7241" xr:uid="{5FCE118D-9011-46AC-97E4-C1A923D60652}"/>
    <cellStyle name="Normal 7 6 4 2 9 2" xfId="17621" xr:uid="{F5FC5549-0709-4391-A1B4-7DFCAB1765FB}"/>
    <cellStyle name="Normal 7 6 4 3" xfId="1497" xr:uid="{00000000-0005-0000-0000-0000B2070000}"/>
    <cellStyle name="Normal 7 6 4 3 2" xfId="3499" xr:uid="{00000000-0005-0000-0000-000018090000}"/>
    <cellStyle name="Normal 7 6 4 3 2 2" xfId="6551" xr:uid="{D5D721FD-4294-41E9-9E53-B39918ABA39F}"/>
    <cellStyle name="Normal 7 6 4 3 2 2 2" xfId="23054" xr:uid="{3BE78620-1BC4-4DF3-A5DE-DB2C98BC7C91}"/>
    <cellStyle name="Normal 7 6 4 3 2 2 3" xfId="26087" xr:uid="{F8B224D6-DEB0-48B7-8C9E-E1D80A12A2C2}"/>
    <cellStyle name="Normal 7 6 4 3 2 2 4" xfId="16124" xr:uid="{A36195B5-1EBC-40F4-A100-AC26DF93E762}"/>
    <cellStyle name="Normal 7 6 4 3 2 3" xfId="8577" xr:uid="{937966F0-4210-4544-AC52-3D1795A1E072}"/>
    <cellStyle name="Normal 7 6 4 3 2 3 2" xfId="28954" xr:uid="{A459C81F-790B-4A1C-B115-EB72415FCA89}"/>
    <cellStyle name="Normal 7 6 4 3 2 3 3" xfId="18957" xr:uid="{C9A2FCA2-BCF3-40D5-9E91-1625D7C4269A}"/>
    <cellStyle name="Normal 7 6 4 3 2 4" xfId="11410" xr:uid="{781009EA-ACEE-4181-95A0-1AD5234FF42C}"/>
    <cellStyle name="Normal 7 6 4 3 2 4 2" xfId="21790" xr:uid="{DF504D84-6586-4591-BEFB-5063037976D2}"/>
    <cellStyle name="Normal 7 6 4 3 2 5" xfId="24722" xr:uid="{E9ECF8B6-8C80-4E7D-A69B-84FDD893AE7D}"/>
    <cellStyle name="Normal 7 6 4 3 2 6" xfId="14092" xr:uid="{82571571-29DA-43BB-B6F9-C12F49F1DAAC}"/>
    <cellStyle name="Normal 7 6 4 3 3" xfId="2846" xr:uid="{00000000-0005-0000-0000-000019090000}"/>
    <cellStyle name="Normal 7 6 4 3 3 2" xfId="6059" xr:uid="{0DA2B59D-B791-46D6-8532-4C10B6B91FBA}"/>
    <cellStyle name="Normal 7 6 4 3 3 2 2" xfId="28356" xr:uid="{5D105145-8517-4BE2-A09D-ECFB5DEA7455}"/>
    <cellStyle name="Normal 7 6 4 3 3 2 3" xfId="15515" xr:uid="{096319CA-E769-4DE6-BECA-93CE94F800F8}"/>
    <cellStyle name="Normal 7 6 4 3 3 3" xfId="7968" xr:uid="{2F5CE179-3A0F-4A9D-B401-53D318BCBD18}"/>
    <cellStyle name="Normal 7 6 4 3 3 3 2" xfId="18348" xr:uid="{FBFA4E50-9252-468E-8F29-60E2C05BE592}"/>
    <cellStyle name="Normal 7 6 4 3 3 4" xfId="10801" xr:uid="{3E22AB5A-4335-420E-80AD-C0134BE393BF}"/>
    <cellStyle name="Normal 7 6 4 3 3 4 2" xfId="21181" xr:uid="{8CE11DFB-2E08-48D4-ABB7-4E2446763A20}"/>
    <cellStyle name="Normal 7 6 4 3 3 5" xfId="24986" xr:uid="{2B1A971E-F5B0-47FF-8658-F8F56EDA747D}"/>
    <cellStyle name="Normal 7 6 4 3 3 6" xfId="13327" xr:uid="{4E9911BA-E1F1-432A-85FE-474B10F1C98E}"/>
    <cellStyle name="Normal 7 6 4 3 4" xfId="4228" xr:uid="{5644E9A4-EBAE-4A30-A3A7-814AEB5E2BBD}"/>
    <cellStyle name="Normal 7 6 4 3 4 2" xfId="9000" xr:uid="{1F1E9345-0D5F-4EB5-BC77-66AA88AF8084}"/>
    <cellStyle name="Normal 7 6 4 3 4 2 2" xfId="29075" xr:uid="{04EF2121-8F9D-47E1-95D6-2A96462046A0}"/>
    <cellStyle name="Normal 7 6 4 3 4 2 3" xfId="19380" xr:uid="{00120F8E-2E91-487F-AC3F-BD77EFA709C8}"/>
    <cellStyle name="Normal 7 6 4 3 4 3" xfId="11833" xr:uid="{3133CD66-DEC5-48F4-9AAD-E488D033F91C}"/>
    <cellStyle name="Normal 7 6 4 3 4 3 2" xfId="22213" xr:uid="{AB3E41C7-A31C-482C-8829-CDF220706801}"/>
    <cellStyle name="Normal 7 6 4 3 4 4" xfId="22915" xr:uid="{117F10E1-0F2A-436E-ACBF-F6C29F47C5A9}"/>
    <cellStyle name="Normal 7 6 4 3 4 5" xfId="16547" xr:uid="{A5BEF6C1-15E3-4E49-8272-A8C2C967417A}"/>
    <cellStyle name="Normal 7 6 4 3 5" xfId="5494" xr:uid="{B08F0AA9-0A61-4228-BEC0-06332A122D18}"/>
    <cellStyle name="Normal 7 6 4 3 5 2" xfId="28395" xr:uid="{761A86C3-ED31-49F1-93DC-0C7D04858817}"/>
    <cellStyle name="Normal 7 6 4 3 5 3" xfId="14790" xr:uid="{49F51432-65E2-4899-8358-EACE04E00462}"/>
    <cellStyle name="Normal 7 6 4 3 6" xfId="7243" xr:uid="{F646D13A-AED6-4D8D-A845-E6F81DC4ECAA}"/>
    <cellStyle name="Normal 7 6 4 3 6 2" xfId="17623" xr:uid="{F4ED4057-A56C-40B8-B84C-F083BD5C8E7D}"/>
    <cellStyle name="Normal 7 6 4 3 7" xfId="10076" xr:uid="{DF3E602C-AE99-4F19-BF5D-BA08004E781C}"/>
    <cellStyle name="Normal 7 6 4 3 7 2" xfId="20456" xr:uid="{6D5DAEA5-68AE-4405-8C12-ECE841313B1E}"/>
    <cellStyle name="Normal 7 6 4 3 8" xfId="23340" xr:uid="{635B3F8E-57FD-4427-A73F-46D378261E0D}"/>
    <cellStyle name="Normal 7 6 4 3 9" xfId="12803" xr:uid="{6E0D6631-0B8D-43E8-9700-2101A92FE9BC}"/>
    <cellStyle name="Normal 7 6 4 4" xfId="1498" xr:uid="{00000000-0005-0000-0000-0000B3070000}"/>
    <cellStyle name="Normal 7 6 4 4 2" xfId="4607" xr:uid="{B16931EB-7DAE-4907-8E70-D8B738510EE6}"/>
    <cellStyle name="Normal 7 6 4 4 2 2" xfId="9379" xr:uid="{D3C7172B-6501-44FC-BC19-3FAAE562FBFB}"/>
    <cellStyle name="Normal 7 6 4 4 2 2 2" xfId="29347" xr:uid="{5028358C-192B-4348-BDD4-2BD130CC8A4F}"/>
    <cellStyle name="Normal 7 6 4 4 2 2 3" xfId="19759" xr:uid="{13D538F3-9528-4969-A811-47504BBADF1D}"/>
    <cellStyle name="Normal 7 6 4 4 2 3" xfId="12212" xr:uid="{74B0E405-8302-4CE7-8775-ECA51A499A38}"/>
    <cellStyle name="Normal 7 6 4 4 2 3 2" xfId="22592" xr:uid="{A8AB96D9-7258-42D5-99A1-55B661C2972D}"/>
    <cellStyle name="Normal 7 6 4 4 2 4" xfId="23736" xr:uid="{9C5B22E1-2BF8-44D0-8F15-C795EA035DF6}"/>
    <cellStyle name="Normal 7 6 4 4 2 5" xfId="16926" xr:uid="{7512255A-B8C1-4313-98A9-B8AAA554676D}"/>
    <cellStyle name="Normal 7 6 4 4 3" xfId="5495" xr:uid="{0773F734-9059-4CFF-8EC5-101FF109C416}"/>
    <cellStyle name="Normal 7 6 4 4 3 2" xfId="27783" xr:uid="{1A12C115-CC31-43A4-9197-A7CD1F6F391C}"/>
    <cellStyle name="Normal 7 6 4 4 3 3" xfId="14791" xr:uid="{C18CF4CC-B277-44AB-828B-A04FF0926824}"/>
    <cellStyle name="Normal 7 6 4 4 4" xfId="7244" xr:uid="{6240168D-E640-496A-96A9-F337D8E4203C}"/>
    <cellStyle name="Normal 7 6 4 4 4 2" xfId="17624" xr:uid="{525548CA-F646-40DD-BC6F-23687FEDF6FD}"/>
    <cellStyle name="Normal 7 6 4 4 5" xfId="10077" xr:uid="{CE001266-510D-4FC6-B297-6ECD56E12BDC}"/>
    <cellStyle name="Normal 7 6 4 4 5 2" xfId="20457" xr:uid="{B242D98E-EABD-4686-955D-F8E4E40B0A18}"/>
    <cellStyle name="Normal 7 6 4 4 6" xfId="23473" xr:uid="{D2D71813-8875-4C5D-B3D6-044D13BE8A19}"/>
    <cellStyle name="Normal 7 6 4 4 7" xfId="14093" xr:uid="{AD175A59-4B0F-44EC-9EE9-E862184E4AF4}"/>
    <cellStyle name="Normal 7 6 4 5" xfId="3001" xr:uid="{00000000-0005-0000-0000-00001B090000}"/>
    <cellStyle name="Normal 7 6 4 5 2" xfId="6150" xr:uid="{90578136-11C7-49EF-81BA-156BF174B318}"/>
    <cellStyle name="Normal 7 6 4 5 2 2" xfId="25646" xr:uid="{50B6CDAF-0D17-4CD8-90BD-95FF3A06F049}"/>
    <cellStyle name="Normal 7 6 4 5 2 3" xfId="27507" xr:uid="{E3DABAFF-4279-48AD-9175-C601B5BFAC61}"/>
    <cellStyle name="Normal 7 6 4 5 2 4" xfId="15628" xr:uid="{59D28FE0-3EBB-4B33-8B51-3592740E3B8E}"/>
    <cellStyle name="Normal 7 6 4 5 3" xfId="8081" xr:uid="{1593290C-B0DA-4379-A3E0-534ACFF6909F}"/>
    <cellStyle name="Normal 7 6 4 5 3 2" xfId="28771" xr:uid="{03946E0B-3269-497D-B1B4-77B97149BEDE}"/>
    <cellStyle name="Normal 7 6 4 5 3 3" xfId="18461" xr:uid="{BF16C1A0-9822-4D47-A742-0B5348BF515D}"/>
    <cellStyle name="Normal 7 6 4 5 4" xfId="10914" xr:uid="{15D1B895-427B-42C9-8218-BC101DA53385}"/>
    <cellStyle name="Normal 7 6 4 5 4 2" xfId="21294" xr:uid="{07E05386-D6B5-4F0F-9541-E2ADBF877C18}"/>
    <cellStyle name="Normal 7 6 4 5 5" xfId="22987" xr:uid="{AA691454-5113-4FB4-87D2-11739E7C604C}"/>
    <cellStyle name="Normal 7 6 4 5 6" xfId="13501" xr:uid="{80EDD499-EB67-449A-A662-417C08D2759D}"/>
    <cellStyle name="Normal 7 6 4 6" xfId="2456" xr:uid="{00000000-0005-0000-0000-00001C090000}"/>
    <cellStyle name="Normal 7 6 4 6 2" xfId="5748" xr:uid="{5C7ECC11-5A5E-4742-93C1-93ABCAF451DD}"/>
    <cellStyle name="Normal 7 6 4 6 2 2" xfId="27518" xr:uid="{0B431D5C-5A9F-40C1-A469-B3FB46C54045}"/>
    <cellStyle name="Normal 7 6 4 6 2 3" xfId="15128" xr:uid="{7786E342-5940-4005-A46E-4386156685AA}"/>
    <cellStyle name="Normal 7 6 4 6 3" xfId="7581" xr:uid="{6614F47F-3B61-438F-A015-54D8ED0B784D}"/>
    <cellStyle name="Normal 7 6 4 6 3 2" xfId="17961" xr:uid="{582818AA-C3A4-4DAA-8F13-7948F36C02D0}"/>
    <cellStyle name="Normal 7 6 4 6 4" xfId="10414" xr:uid="{0840C9DB-4E69-40F0-BEE7-88E70FFD731F}"/>
    <cellStyle name="Normal 7 6 4 6 4 2" xfId="20794" xr:uid="{12344003-0DAF-491F-972E-91BB6DFF52CC}"/>
    <cellStyle name="Normal 7 6 4 6 5" xfId="23395" xr:uid="{9FA5B035-2601-4F75-8A83-5A87EB96104D}"/>
    <cellStyle name="Normal 7 6 4 6 6" xfId="12844" xr:uid="{9ED57ABB-C750-4436-896D-DA1DBDFB3F0B}"/>
    <cellStyle name="Normal 7 6 4 7" xfId="2210" xr:uid="{00000000-0005-0000-0000-000010090000}"/>
    <cellStyle name="Normal 7 6 4 7 2" xfId="7337" xr:uid="{C6DD2CEB-8E2E-467D-BAE0-3FBCF447319B}"/>
    <cellStyle name="Normal 7 6 4 7 2 2" xfId="17717" xr:uid="{29EE4852-5465-45F1-8671-6D1F0111BE9B}"/>
    <cellStyle name="Normal 7 6 4 7 3" xfId="10170" xr:uid="{41AD4F93-CE63-4CAF-8287-65AE5F09F554}"/>
    <cellStyle name="Normal 7 6 4 7 3 2" xfId="20550" xr:uid="{438D9016-FB78-4B8E-BF5E-6395939B03E9}"/>
    <cellStyle name="Normal 7 6 4 7 4" xfId="23894" xr:uid="{0CADA542-F7D4-4031-8302-CBD27A5EA11C}"/>
    <cellStyle name="Normal 7 6 4 7 5" xfId="14884" xr:uid="{2FCCF03A-40FB-4A4C-BEB3-A1933E008AB1}"/>
    <cellStyle name="Normal 7 6 4 8" xfId="4084" xr:uid="{11850CE3-2A1F-47EF-B471-999DD0D6EC39}"/>
    <cellStyle name="Normal 7 6 4 8 2" xfId="8861" xr:uid="{FE95634D-8F33-41D2-9E6C-F65192F00752}"/>
    <cellStyle name="Normal 7 6 4 8 2 2" xfId="19241" xr:uid="{8BE33F30-94BC-4BBC-8383-2CB6173F8692}"/>
    <cellStyle name="Normal 7 6 4 8 3" xfId="11694" xr:uid="{CE13F861-80D1-45D9-B0C6-B1E764EFA1C2}"/>
    <cellStyle name="Normal 7 6 4 8 3 2" xfId="22074" xr:uid="{95A5F071-E116-4268-8948-93F70ECB1FF0}"/>
    <cellStyle name="Normal 7 6 4 8 4" xfId="16408" xr:uid="{C8F0C22F-C200-44E0-8CBD-0716BEC85CC9}"/>
    <cellStyle name="Normal 7 6 4 9" xfId="5491" xr:uid="{D292BAB4-4D87-46A6-BF4A-6386D5DA9302}"/>
    <cellStyle name="Normal 7 6 4 9 2" xfId="14787" xr:uid="{50E78859-CACB-4E35-B1CA-1A390D183C89}"/>
    <cellStyle name="Normal 7 6 5" xfId="1499" xr:uid="{00000000-0005-0000-0000-0000B4070000}"/>
    <cellStyle name="Normal 7 6 5 10" xfId="10078" xr:uid="{DF3FBC87-0B9B-40A1-AE4C-0EAC5DF663CA}"/>
    <cellStyle name="Normal 7 6 5 10 2" xfId="20458" xr:uid="{4EC8ADD7-9EF6-408B-969E-A98714B64BE2}"/>
    <cellStyle name="Normal 7 6 5 11" xfId="24068" xr:uid="{E61F5D74-F8CC-4F82-8A62-7F385A9996D1}"/>
    <cellStyle name="Normal 7 6 5 12" xfId="12646" xr:uid="{FB75F0C5-BC27-4FA1-8CDF-8AB2BD8454C9}"/>
    <cellStyle name="Normal 7 6 5 2" xfId="1500" xr:uid="{00000000-0005-0000-0000-0000B5070000}"/>
    <cellStyle name="Normal 7 6 5 2 2" xfId="1501" xr:uid="{00000000-0005-0000-0000-0000B6070000}"/>
    <cellStyle name="Normal 7 6 5 2 2 2" xfId="5498" xr:uid="{E7D01064-A9DA-43E2-BD7F-8BE99A6CBE46}"/>
    <cellStyle name="Normal 7 6 5 2 2 2 2" xfId="24803" xr:uid="{D74CCB81-EE89-40BD-A651-D2397EED77F1}"/>
    <cellStyle name="Normal 7 6 5 2 2 2 3" xfId="27835" xr:uid="{858DF70D-599C-44FE-BC8D-CCEEAE3631E2}"/>
    <cellStyle name="Normal 7 6 5 2 2 2 4" xfId="14794" xr:uid="{5AFCEABD-88CD-4BC1-A9F3-858BA1A0DB98}"/>
    <cellStyle name="Normal 7 6 5 2 2 3" xfId="7247" xr:uid="{205E6962-B9B9-4764-A254-6B36C81DAA70}"/>
    <cellStyle name="Normal 7 6 5 2 2 3 2" xfId="27679" xr:uid="{903D530F-9213-4378-A3E2-20DB1D6D8E2E}"/>
    <cellStyle name="Normal 7 6 5 2 2 3 3" xfId="27829" xr:uid="{B8EB2944-3F2D-4394-970A-437B5D6F330F}"/>
    <cellStyle name="Normal 7 6 5 2 2 3 4" xfId="17627" xr:uid="{51A2E2CE-64DE-40DE-A6A2-316D44780599}"/>
    <cellStyle name="Normal 7 6 5 2 2 4" xfId="10080" xr:uid="{1A92C8BC-D39C-4639-8D36-28691DFCA540}"/>
    <cellStyle name="Normal 7 6 5 2 2 4 2" xfId="29467" xr:uid="{9F20443E-21B9-494F-B24D-1211805F4477}"/>
    <cellStyle name="Normal 7 6 5 2 2 4 3" xfId="20460" xr:uid="{93EC5B0D-A3C5-4AFE-ADC9-40F688624D8C}"/>
    <cellStyle name="Normal 7 6 5 2 2 5" xfId="24686" xr:uid="{DE10F9B7-7379-4872-8B6A-23698B840900}"/>
    <cellStyle name="Normal 7 6 5 2 2 6" xfId="14094" xr:uid="{B0BE8522-4076-441B-96EA-40824BB98BCA}"/>
    <cellStyle name="Normal 7 6 5 2 3" xfId="2847" xr:uid="{00000000-0005-0000-0000-000020090000}"/>
    <cellStyle name="Normal 7 6 5 2 3 2" xfId="6060" xr:uid="{2D925E2C-A4E9-4D58-917A-11A3E56E570C}"/>
    <cellStyle name="Normal 7 6 5 2 3 2 2" xfId="27686" xr:uid="{08579B00-37A0-4D2D-B741-0D76075C24B8}"/>
    <cellStyle name="Normal 7 6 5 2 3 2 3" xfId="15516" xr:uid="{937FC035-2C2E-4A21-989C-416B995AE6D9}"/>
    <cellStyle name="Normal 7 6 5 2 3 3" xfId="7969" xr:uid="{564FBD73-78CC-4849-8011-285DF5FAEA1D}"/>
    <cellStyle name="Normal 7 6 5 2 3 3 2" xfId="18349" xr:uid="{4B9EECFA-4E80-40F4-8D21-9F0CD286499E}"/>
    <cellStyle name="Normal 7 6 5 2 3 4" xfId="10802" xr:uid="{643B0A30-BEED-4CC2-9056-F8CB97C651AA}"/>
    <cellStyle name="Normal 7 6 5 2 3 4 2" xfId="21182" xr:uid="{BC6BBA72-C174-4E41-B37A-38CFFE3AF547}"/>
    <cellStyle name="Normal 7 6 5 2 3 5" xfId="24229" xr:uid="{2DD603A8-BED6-4F04-BFF2-A5BDD9C3C6AE}"/>
    <cellStyle name="Normal 7 6 5 2 3 6" xfId="13329" xr:uid="{E11FFCF2-C722-4897-80E4-2E9BB38A8AAB}"/>
    <cellStyle name="Normal 7 6 5 2 4" xfId="4229" xr:uid="{BEFF7DA6-1B62-4455-981F-FF52525144C4}"/>
    <cellStyle name="Normal 7 6 5 2 4 2" xfId="9001" xr:uid="{052E31BB-E2DA-475B-AF01-E6B7DC9A4042}"/>
    <cellStyle name="Normal 7 6 5 2 4 2 2" xfId="29076" xr:uid="{F6532E92-B218-496F-A9A0-A9A7BD61A0F8}"/>
    <cellStyle name="Normal 7 6 5 2 4 2 3" xfId="19381" xr:uid="{7DD29C7B-D90B-4FBB-A9F7-7C6E62FCEBD4}"/>
    <cellStyle name="Normal 7 6 5 2 4 3" xfId="11834" xr:uid="{33D767A8-829E-46E3-896D-5754A6CF897C}"/>
    <cellStyle name="Normal 7 6 5 2 4 3 2" xfId="22214" xr:uid="{DD737A68-9990-408A-95BA-F9BE69979620}"/>
    <cellStyle name="Normal 7 6 5 2 4 4" xfId="23843" xr:uid="{D76A78E7-45C2-4F5D-8A2F-1A50B7832796}"/>
    <cellStyle name="Normal 7 6 5 2 4 5" xfId="16548" xr:uid="{2890542C-1270-4BDE-AF4B-E1326976F566}"/>
    <cellStyle name="Normal 7 6 5 2 5" xfId="5497" xr:uid="{57B78EE6-7841-42ED-A2A6-9BDAEA7C889A}"/>
    <cellStyle name="Normal 7 6 5 2 5 2" xfId="27138" xr:uid="{3CB9700E-5A5C-4819-AB08-22F6E62D5BE7}"/>
    <cellStyle name="Normal 7 6 5 2 5 3" xfId="14793" xr:uid="{A7FE7C76-E922-4743-B111-09BC9106E9CC}"/>
    <cellStyle name="Normal 7 6 5 2 6" xfId="7246" xr:uid="{4862564F-D428-4D96-A80C-2DCBD8993F2B}"/>
    <cellStyle name="Normal 7 6 5 2 6 2" xfId="17626" xr:uid="{562F2376-9098-419C-95D0-4E76847DFC1B}"/>
    <cellStyle name="Normal 7 6 5 2 7" xfId="10079" xr:uid="{DC63A437-50E5-491A-AD3F-C1CABC2759BE}"/>
    <cellStyle name="Normal 7 6 5 2 7 2" xfId="20459" xr:uid="{5124A459-17B2-48D3-91D4-BD503E8A9CF2}"/>
    <cellStyle name="Normal 7 6 5 2 8" xfId="23237" xr:uid="{9E3CA18B-B945-400C-9C14-33091210BAF6}"/>
    <cellStyle name="Normal 7 6 5 2 9" xfId="12804" xr:uid="{C37684F4-A37F-4EA8-AAA9-4B7A6619FBB3}"/>
    <cellStyle name="Normal 7 6 5 3" xfId="1502" xr:uid="{00000000-0005-0000-0000-0000B7070000}"/>
    <cellStyle name="Normal 7 6 5 3 2" xfId="4608" xr:uid="{A31E5E11-9452-49DF-82C6-7A872B65B43C}"/>
    <cellStyle name="Normal 7 6 5 3 2 2" xfId="9380" xr:uid="{5D7F5286-3528-42BB-8D71-FDB46231D195}"/>
    <cellStyle name="Normal 7 6 5 3 2 2 2" xfId="29348" xr:uid="{6FA31A69-84ED-4BEC-A0E2-88DDF5E61206}"/>
    <cellStyle name="Normal 7 6 5 3 2 2 3" xfId="19760" xr:uid="{9FBC37E3-2557-4260-A526-F7BB117EF95D}"/>
    <cellStyle name="Normal 7 6 5 3 2 3" xfId="12213" xr:uid="{3BB80120-C50E-4D9B-8D76-121F08A551F3}"/>
    <cellStyle name="Normal 7 6 5 3 2 3 2" xfId="22593" xr:uid="{6BF84990-48C2-4EC4-9B8F-77256D126BCB}"/>
    <cellStyle name="Normal 7 6 5 3 2 4" xfId="23874" xr:uid="{A4373488-25F7-4AE1-A30A-4A24639504D8}"/>
    <cellStyle name="Normal 7 6 5 3 2 5" xfId="16927" xr:uid="{EAA94611-9138-4B12-9179-5EA06D298EEA}"/>
    <cellStyle name="Normal 7 6 5 3 3" xfId="5499" xr:uid="{E7DAD043-6AE3-4AC1-B786-9BBFE7339374}"/>
    <cellStyle name="Normal 7 6 5 3 3 2" xfId="25800" xr:uid="{44967C79-7D0B-4E84-A99E-681F3E8F24C1}"/>
    <cellStyle name="Normal 7 6 5 3 3 3" xfId="28113" xr:uid="{B93C29BC-09E4-4A66-8E44-8F0A6CF78288}"/>
    <cellStyle name="Normal 7 6 5 3 3 4" xfId="14795" xr:uid="{D165794D-EA70-4A47-8B38-33BA446E4169}"/>
    <cellStyle name="Normal 7 6 5 3 4" xfId="7248" xr:uid="{81B50CBF-AC87-4D6C-8852-00497000B5CD}"/>
    <cellStyle name="Normal 7 6 5 3 4 2" xfId="24854" xr:uid="{FE06049C-30C1-43B9-B38C-3DFFB8716974}"/>
    <cellStyle name="Normal 7 6 5 3 4 3" xfId="27205" xr:uid="{63796442-6B39-4ABD-BFF2-28A58284432A}"/>
    <cellStyle name="Normal 7 6 5 3 4 4" xfId="17628" xr:uid="{A5F050B3-85E0-4682-A9DB-664CDC9A79EF}"/>
    <cellStyle name="Normal 7 6 5 3 5" xfId="10081" xr:uid="{D7DC216D-1E73-4623-8389-1E20B8153073}"/>
    <cellStyle name="Normal 7 6 5 3 5 2" xfId="29468" xr:uid="{200210D5-41D4-42EC-8CE0-4DC6FEF33C50}"/>
    <cellStyle name="Normal 7 6 5 3 5 3" xfId="20461" xr:uid="{A19966B2-E5BB-4CC7-A122-3C1E264E1887}"/>
    <cellStyle name="Normal 7 6 5 3 6" xfId="23589" xr:uid="{82992022-37F0-40A8-9867-021839D0216E}"/>
    <cellStyle name="Normal 7 6 5 3 7" xfId="14095" xr:uid="{B9886D02-1060-421F-98E1-3B9D47822D62}"/>
    <cellStyle name="Normal 7 6 5 4" xfId="1503" xr:uid="{00000000-0005-0000-0000-0000B8070000}"/>
    <cellStyle name="Normal 7 6 5 4 2" xfId="5500" xr:uid="{0448C5CA-400A-4F9A-9F2C-FFC0C2A5BC16}"/>
    <cellStyle name="Normal 7 6 5 4 2 2" xfId="25064" xr:uid="{6D85387C-BEE5-4EA8-8562-29F7FEAF8C54}"/>
    <cellStyle name="Normal 7 6 5 4 2 3" xfId="28316" xr:uid="{5BA3CC29-3443-4898-BCAE-1DE0AD6F8EB1}"/>
    <cellStyle name="Normal 7 6 5 4 2 4" xfId="14796" xr:uid="{F6A537C0-D38D-49E9-A143-B03E526A3625}"/>
    <cellStyle name="Normal 7 6 5 4 3" xfId="7249" xr:uid="{D3E2AE04-D1F3-4C38-A891-B9B7297207D2}"/>
    <cellStyle name="Normal 7 6 5 4 3 2" xfId="27310" xr:uid="{96C97A13-D7ED-428C-8971-01428BF5CD64}"/>
    <cellStyle name="Normal 7 6 5 4 3 3" xfId="17629" xr:uid="{137D9BBF-689C-40AD-98C7-64A77D725B87}"/>
    <cellStyle name="Normal 7 6 5 4 4" xfId="10082" xr:uid="{0A5C38E3-CD4B-488F-97E0-91E36EEDF728}"/>
    <cellStyle name="Normal 7 6 5 4 4 2" xfId="20462" xr:uid="{39388F70-C8A2-4962-AC8A-626FD65554AC}"/>
    <cellStyle name="Normal 7 6 5 4 5" xfId="23553" xr:uid="{98F9B7CA-BCF9-44B6-A03D-846CA1C21B07}"/>
    <cellStyle name="Normal 7 6 5 4 6" xfId="13502" xr:uid="{8D2DF42F-EFC1-44D8-9472-20F47BF14A7E}"/>
    <cellStyle name="Normal 7 6 5 5" xfId="2516" xr:uid="{00000000-0005-0000-0000-000023090000}"/>
    <cellStyle name="Normal 7 6 5 5 2" xfId="5794" xr:uid="{A9F19D54-6E6A-46E2-9C4C-8DF33B402472}"/>
    <cellStyle name="Normal 7 6 5 5 2 2" xfId="26307" xr:uid="{60489D58-1A9D-4CF3-9EED-BEEB248944F9}"/>
    <cellStyle name="Normal 7 6 5 5 2 3" xfId="15188" xr:uid="{59C38AAD-98DE-48FB-8D51-B5ED5DB69078}"/>
    <cellStyle name="Normal 7 6 5 5 3" xfId="7641" xr:uid="{114DA3DD-D026-404F-B1D3-2312EE0C354A}"/>
    <cellStyle name="Normal 7 6 5 5 3 2" xfId="18021" xr:uid="{0DD8FB3C-2F4B-4FDF-AF12-910BBC8759CD}"/>
    <cellStyle name="Normal 7 6 5 5 4" xfId="10474" xr:uid="{3E356359-D060-4D23-991E-B97B13F06CB5}"/>
    <cellStyle name="Normal 7 6 5 5 4 2" xfId="20854" xr:uid="{44EECC84-9E0F-4F15-B137-F654756F5474}"/>
    <cellStyle name="Normal 7 6 5 5 5" xfId="23905" xr:uid="{E3F90392-059D-469A-AC0E-0BDACDF09501}"/>
    <cellStyle name="Normal 7 6 5 5 6" xfId="12904" xr:uid="{C1D38FF7-5C92-4681-BF21-05503F8663E1}"/>
    <cellStyle name="Normal 7 6 5 6" xfId="2412" xr:uid="{00000000-0005-0000-0000-00001D090000}"/>
    <cellStyle name="Normal 7 6 5 6 2" xfId="7539" xr:uid="{3508834D-B89E-46C8-B299-CDA7B4274BBE}"/>
    <cellStyle name="Normal 7 6 5 6 2 2" xfId="28430" xr:uid="{4C9CF324-6BA4-4F60-B99D-0370AA4F4A93}"/>
    <cellStyle name="Normal 7 6 5 6 2 3" xfId="17919" xr:uid="{99EA2127-49D3-4607-95F1-053C6827513B}"/>
    <cellStyle name="Normal 7 6 5 6 3" xfId="10372" xr:uid="{B72334EA-2842-42B8-AE23-5F70208D013F}"/>
    <cellStyle name="Normal 7 6 5 6 3 2" xfId="20752" xr:uid="{FA60AE56-242F-41F8-94D0-21A1BEDA3DB4}"/>
    <cellStyle name="Normal 7 6 5 6 4" xfId="24939" xr:uid="{CFE09879-813F-4BF0-BF6F-92F31AC8B8AC}"/>
    <cellStyle name="Normal 7 6 5 6 5" xfId="15086" xr:uid="{5E843A23-20EA-4DBC-8888-73032B54F864}"/>
    <cellStyle name="Normal 7 6 5 7" xfId="4085" xr:uid="{B50348EB-0804-4161-A015-D162F110C8BD}"/>
    <cellStyle name="Normal 7 6 5 7 2" xfId="8862" xr:uid="{24B99DFC-2ACB-4ED6-90AC-1BBEFE0B71C7}"/>
    <cellStyle name="Normal 7 6 5 7 2 2" xfId="19242" xr:uid="{4C2B3425-55F2-43B2-9249-D780CDF9D891}"/>
    <cellStyle name="Normal 7 6 5 7 3" xfId="11695" xr:uid="{2357267F-3C24-4CB3-8332-CAA36D5BC0A7}"/>
    <cellStyle name="Normal 7 6 5 7 3 2" xfId="22075" xr:uid="{2DD6BFAA-42BC-4F91-A4AF-9EC1FA3D0BA3}"/>
    <cellStyle name="Normal 7 6 5 7 4" xfId="27364" xr:uid="{DBD02698-3E7A-4D39-940A-E12FE30B168E}"/>
    <cellStyle name="Normal 7 6 5 7 5" xfId="16409" xr:uid="{A55057EA-B0DE-44A3-86F5-D09B84CC644A}"/>
    <cellStyle name="Normal 7 6 5 8" xfId="5496" xr:uid="{C4B4A565-1729-4507-AEF3-F0F3746693D0}"/>
    <cellStyle name="Normal 7 6 5 8 2" xfId="14792" xr:uid="{39D3E485-0063-4AE3-A647-329FAC49358D}"/>
    <cellStyle name="Normal 7 6 5 9" xfId="7245" xr:uid="{FDBB60B6-CCCA-4215-9EBD-417F9A818965}"/>
    <cellStyle name="Normal 7 6 5 9 2" xfId="17625" xr:uid="{4C1C3760-73F1-4520-AA0E-3E8190282C36}"/>
    <cellStyle name="Normal 7 6 6" xfId="1504" xr:uid="{00000000-0005-0000-0000-0000B9070000}"/>
    <cellStyle name="Normal 7 6 6 10" xfId="10083" xr:uid="{9B121F16-A290-4197-B44F-6E69836089B0}"/>
    <cellStyle name="Normal 7 6 6 10 2" xfId="20463" xr:uid="{30DC266A-56CA-4C6B-A34D-80F0098443A0}"/>
    <cellStyle name="Normal 7 6 6 11" xfId="24360" xr:uid="{6410A27D-6B69-46D0-8F51-0ED5BF83BC57}"/>
    <cellStyle name="Normal 7 6 6 12" xfId="12647" xr:uid="{E9519333-2B6F-4A8D-856E-C824E5F393D6}"/>
    <cellStyle name="Normal 7 6 6 2" xfId="1505" xr:uid="{00000000-0005-0000-0000-0000BA070000}"/>
    <cellStyle name="Normal 7 6 6 2 2" xfId="1506" xr:uid="{00000000-0005-0000-0000-0000BB070000}"/>
    <cellStyle name="Normal 7 6 6 2 2 2" xfId="5503" xr:uid="{66B9D532-A4E6-42C2-84FA-23C65AFFCF31}"/>
    <cellStyle name="Normal 7 6 6 2 2 2 2" xfId="25083" xr:uid="{6B52F8F8-4313-4B80-9398-0AA11670A4A1}"/>
    <cellStyle name="Normal 7 6 6 2 2 2 3" xfId="26241" xr:uid="{84E34A4D-CE0E-4BF4-81D8-3BF44BBD6CCA}"/>
    <cellStyle name="Normal 7 6 6 2 2 2 4" xfId="14799" xr:uid="{E26BC03C-90D7-4629-8D61-133D401B09F6}"/>
    <cellStyle name="Normal 7 6 6 2 2 3" xfId="7252" xr:uid="{E8C4E03D-37ED-4BEB-8E4B-2F11686E682B}"/>
    <cellStyle name="Normal 7 6 6 2 2 3 2" xfId="27681" xr:uid="{65B0E04E-FBEA-48B1-9F0A-4B5EAF851E1F}"/>
    <cellStyle name="Normal 7 6 6 2 2 3 3" xfId="27639" xr:uid="{D0868920-65DE-48FA-BE3C-429C1847C4D3}"/>
    <cellStyle name="Normal 7 6 6 2 2 3 4" xfId="17632" xr:uid="{1605AD8E-97AD-4CF4-BDFA-4E6722E783FB}"/>
    <cellStyle name="Normal 7 6 6 2 2 4" xfId="10085" xr:uid="{D4EFA8F4-58C7-4071-B63C-6B349D4907A1}"/>
    <cellStyle name="Normal 7 6 6 2 2 4 2" xfId="29469" xr:uid="{9D218204-F3AE-4304-ACCF-308F57A75CDE}"/>
    <cellStyle name="Normal 7 6 6 2 2 4 3" xfId="20465" xr:uid="{D9DB5CF1-0839-47D2-9A8B-2EB8139606C1}"/>
    <cellStyle name="Normal 7 6 6 2 2 5" xfId="23186" xr:uid="{8F807369-CD25-4CCE-A376-550BCE61BF84}"/>
    <cellStyle name="Normal 7 6 6 2 2 6" xfId="14096" xr:uid="{A23A3A3E-B6FB-4F24-99A8-FF3721C11DFB}"/>
    <cellStyle name="Normal 7 6 6 2 3" xfId="2848" xr:uid="{00000000-0005-0000-0000-000027090000}"/>
    <cellStyle name="Normal 7 6 6 2 3 2" xfId="6061" xr:uid="{EC8937D3-ACD6-45B5-BB65-2C456B8FDA71}"/>
    <cellStyle name="Normal 7 6 6 2 3 2 2" xfId="26789" xr:uid="{3C319A9D-AB1A-4A43-AF91-B55E12066FFB}"/>
    <cellStyle name="Normal 7 6 6 2 3 2 3" xfId="15517" xr:uid="{54B92E17-B78D-4634-8730-CE48B4B24AAB}"/>
    <cellStyle name="Normal 7 6 6 2 3 3" xfId="7970" xr:uid="{AD8F4644-535B-4915-883A-88DC203AB579}"/>
    <cellStyle name="Normal 7 6 6 2 3 3 2" xfId="18350" xr:uid="{87FB52A6-6CE3-4283-BEB4-B7E4BFC29F79}"/>
    <cellStyle name="Normal 7 6 6 2 3 4" xfId="10803" xr:uid="{C3DD5877-10AA-4D2E-9371-104F91F5B5C6}"/>
    <cellStyle name="Normal 7 6 6 2 3 4 2" xfId="21183" xr:uid="{884396C8-AED6-46D9-A577-228829186CC5}"/>
    <cellStyle name="Normal 7 6 6 2 3 5" xfId="24223" xr:uid="{C9354425-C819-4EC8-8BD8-F1436EE5B4A5}"/>
    <cellStyle name="Normal 7 6 6 2 3 6" xfId="13330" xr:uid="{48A48117-C8D3-4B37-9DDF-316FB5CE0346}"/>
    <cellStyle name="Normal 7 6 6 2 4" xfId="4230" xr:uid="{96586672-87B1-4913-984A-17E53571DCBA}"/>
    <cellStyle name="Normal 7 6 6 2 4 2" xfId="9002" xr:uid="{7AE56A67-32F7-4039-AA29-2DF78912FDB0}"/>
    <cellStyle name="Normal 7 6 6 2 4 2 2" xfId="29077" xr:uid="{85A50398-B79F-4714-9769-7B93ABC37BED}"/>
    <cellStyle name="Normal 7 6 6 2 4 2 3" xfId="19382" xr:uid="{74EAF74C-BCFA-4DE5-8BD8-45CE8CE70AEB}"/>
    <cellStyle name="Normal 7 6 6 2 4 3" xfId="11835" xr:uid="{CCE31F3E-1130-444E-ACBD-CC971A255CB3}"/>
    <cellStyle name="Normal 7 6 6 2 4 3 2" xfId="22215" xr:uid="{7676A053-1EDB-4EE4-ADD5-287BA4D75F4C}"/>
    <cellStyle name="Normal 7 6 6 2 4 4" xfId="23140" xr:uid="{7DACF0CB-2FDB-41C4-AE40-507DD9740409}"/>
    <cellStyle name="Normal 7 6 6 2 4 5" xfId="16549" xr:uid="{72D1934E-2114-4BE2-80BA-195B8E688A8F}"/>
    <cellStyle name="Normal 7 6 6 2 5" xfId="5502" xr:uid="{60C0B025-1DC6-42ED-8C10-81AF1593DD4B}"/>
    <cellStyle name="Normal 7 6 6 2 5 2" xfId="28109" xr:uid="{BEA1BF45-6A94-4922-B8F9-A7D08A4CAD92}"/>
    <cellStyle name="Normal 7 6 6 2 5 3" xfId="14798" xr:uid="{8011D1AE-A096-49B3-A833-5A3211D0A05D}"/>
    <cellStyle name="Normal 7 6 6 2 6" xfId="7251" xr:uid="{7CF328A4-4908-44FA-B972-75D59A28DDA1}"/>
    <cellStyle name="Normal 7 6 6 2 6 2" xfId="17631" xr:uid="{2938AFDE-3D6F-4AFC-A431-0AFC23B4817B}"/>
    <cellStyle name="Normal 7 6 6 2 7" xfId="10084" xr:uid="{B600220D-9330-452C-85B4-091C21D3E5D2}"/>
    <cellStyle name="Normal 7 6 6 2 7 2" xfId="20464" xr:uid="{1CF45A2F-4BDD-463E-8AE8-125CAD9CE958}"/>
    <cellStyle name="Normal 7 6 6 2 8" xfId="25386" xr:uid="{5569986E-846C-48E9-B343-C5A293E1820F}"/>
    <cellStyle name="Normal 7 6 6 2 9" xfId="12805" xr:uid="{C145EB29-7EE7-41FA-8EEE-0623BCB2FF8B}"/>
    <cellStyle name="Normal 7 6 6 3" xfId="1507" xr:uid="{00000000-0005-0000-0000-0000BC070000}"/>
    <cellStyle name="Normal 7 6 6 3 2" xfId="4609" xr:uid="{F14CE967-CAE8-4480-8105-4FCB90A37042}"/>
    <cellStyle name="Normal 7 6 6 3 2 2" xfId="9381" xr:uid="{C99E997D-08CD-4908-985C-5EC8E1428681}"/>
    <cellStyle name="Normal 7 6 6 3 2 2 2" xfId="29349" xr:uid="{8727CD08-8DE0-4178-8FAB-9EEDB235D22A}"/>
    <cellStyle name="Normal 7 6 6 3 2 2 3" xfId="19761" xr:uid="{06F669DE-4B87-41B7-8C2F-116D16D00B6F}"/>
    <cellStyle name="Normal 7 6 6 3 2 3" xfId="12214" xr:uid="{D7CCF65F-3506-4683-96F9-F5E823D11A84}"/>
    <cellStyle name="Normal 7 6 6 3 2 3 2" xfId="22594" xr:uid="{AAFEA359-EC7A-4C13-808A-D5B42C63E00B}"/>
    <cellStyle name="Normal 7 6 6 3 2 4" xfId="22978" xr:uid="{C7FDCBBD-6BCC-405C-A3A9-76D67F1E25D8}"/>
    <cellStyle name="Normal 7 6 6 3 2 5" xfId="16928" xr:uid="{4DC315E7-0311-4131-B8D5-1E08462052FA}"/>
    <cellStyle name="Normal 7 6 6 3 3" xfId="5504" xr:uid="{8522F306-649E-4170-97FC-7493F82F02D9}"/>
    <cellStyle name="Normal 7 6 6 3 3 2" xfId="26884" xr:uid="{01DA18E4-630B-407C-90D8-A91D7245FB40}"/>
    <cellStyle name="Normal 7 6 6 3 3 3" xfId="28168" xr:uid="{7C2D3BB2-4CDA-4B63-808A-80FBE4F1B9CF}"/>
    <cellStyle name="Normal 7 6 6 3 3 4" xfId="14800" xr:uid="{D8150843-5B72-4389-80BE-739888821749}"/>
    <cellStyle name="Normal 7 6 6 3 4" xfId="7253" xr:uid="{F509454B-227C-426F-970A-B489BD7153BC}"/>
    <cellStyle name="Normal 7 6 6 3 4 2" xfId="25900" xr:uid="{03B433BB-282D-4668-99EA-A3DFFEF34C56}"/>
    <cellStyle name="Normal 7 6 6 3 4 3" xfId="28639" xr:uid="{2FC4DC22-583C-4AE0-B574-3F4737361CF8}"/>
    <cellStyle name="Normal 7 6 6 3 4 4" xfId="17633" xr:uid="{632C8BC2-1B4E-4244-AC82-F2BB44834442}"/>
    <cellStyle name="Normal 7 6 6 3 5" xfId="10086" xr:uid="{33884DD8-7790-4C34-9D44-87B0B9071B03}"/>
    <cellStyle name="Normal 7 6 6 3 5 2" xfId="29470" xr:uid="{D657E74B-A85A-4BE1-B0EF-D68ABA591894}"/>
    <cellStyle name="Normal 7 6 6 3 5 3" xfId="20466" xr:uid="{17476645-C583-4B81-BAB9-3D431711E7D8}"/>
    <cellStyle name="Normal 7 6 6 3 6" xfId="24550" xr:uid="{7F04EA5A-7CA8-4E0F-A5D3-9DBD12856DA2}"/>
    <cellStyle name="Normal 7 6 6 3 7" xfId="14097" xr:uid="{2083B337-D404-4396-BEBD-396F3F4FB296}"/>
    <cellStyle name="Normal 7 6 6 4" xfId="1508" xr:uid="{00000000-0005-0000-0000-0000BD070000}"/>
    <cellStyle name="Normal 7 6 6 4 2" xfId="5505" xr:uid="{B1732BA7-F99E-4741-8EAB-B210D7C053B9}"/>
    <cellStyle name="Normal 7 6 6 4 2 2" xfId="24095" xr:uid="{FA1B13A7-D167-4EA2-A350-A98617B2D303}"/>
    <cellStyle name="Normal 7 6 6 4 2 3" xfId="28266" xr:uid="{56DBB3E1-308A-4947-82A4-B10BE50C8A1B}"/>
    <cellStyle name="Normal 7 6 6 4 2 4" xfId="14801" xr:uid="{7E7F5B2D-6716-44CD-94E9-DC067523BD92}"/>
    <cellStyle name="Normal 7 6 6 4 3" xfId="7254" xr:uid="{F8A11A8C-8BFF-48F3-A1FD-EF29614361A6}"/>
    <cellStyle name="Normal 7 6 6 4 3 2" xfId="28369" xr:uid="{FEF2D7E9-A34A-4940-8224-435FEFF01F1D}"/>
    <cellStyle name="Normal 7 6 6 4 3 3" xfId="17634" xr:uid="{4ED87E50-93AE-4538-9786-4F9D0E2789A3}"/>
    <cellStyle name="Normal 7 6 6 4 4" xfId="10087" xr:uid="{FEB4022C-F1E3-4EEA-BC90-D9D14035388A}"/>
    <cellStyle name="Normal 7 6 6 4 4 2" xfId="20467" xr:uid="{FF1819DC-C74B-4760-AC62-38CC67072738}"/>
    <cellStyle name="Normal 7 6 6 4 5" xfId="25458" xr:uid="{884E5F05-DE08-4D40-BA10-0149E35848F9}"/>
    <cellStyle name="Normal 7 6 6 4 6" xfId="13503" xr:uid="{FB128930-BA0C-4BB7-850E-07204CFDD584}"/>
    <cellStyle name="Normal 7 6 6 5" xfId="2579" xr:uid="{00000000-0005-0000-0000-00002A090000}"/>
    <cellStyle name="Normal 7 6 6 5 2" xfId="5844" xr:uid="{FC07E65B-AECC-4723-8B85-42B93FFCFF2A}"/>
    <cellStyle name="Normal 7 6 6 5 2 2" xfId="27771" xr:uid="{9518A7A9-2E88-4A12-8133-4CDBCE5423B9}"/>
    <cellStyle name="Normal 7 6 6 5 2 3" xfId="15251" xr:uid="{08C635A3-EA47-4E40-9C92-EBF23F30B52F}"/>
    <cellStyle name="Normal 7 6 6 5 3" xfId="7704" xr:uid="{0318551E-54D7-4162-BC80-5B7FEAC080D4}"/>
    <cellStyle name="Normal 7 6 6 5 3 2" xfId="18084" xr:uid="{AB883187-AEFB-401B-98C3-A91990143091}"/>
    <cellStyle name="Normal 7 6 6 5 4" xfId="10537" xr:uid="{623578DD-EDBB-4CB0-B8A4-201B6942FEDD}"/>
    <cellStyle name="Normal 7 6 6 5 4 2" xfId="20917" xr:uid="{30F4F925-14E5-44E2-A19C-94BA78423C76}"/>
    <cellStyle name="Normal 7 6 6 5 5" xfId="25130" xr:uid="{0B389366-22C8-49F9-AF34-069A9E312800}"/>
    <cellStyle name="Normal 7 6 6 5 6" xfId="12967" xr:uid="{797A1FFD-B612-440A-BE6B-1FFE202CD8F2}"/>
    <cellStyle name="Normal 7 6 6 6" xfId="2413" xr:uid="{00000000-0005-0000-0000-000024090000}"/>
    <cellStyle name="Normal 7 6 6 6 2" xfId="7540" xr:uid="{4FDC4E51-6D31-4A25-8512-CBBA185C9F63}"/>
    <cellStyle name="Normal 7 6 6 6 2 2" xfId="26819" xr:uid="{A4D45A25-76E5-4F37-89C4-1606FF657ECD}"/>
    <cellStyle name="Normal 7 6 6 6 2 3" xfId="17920" xr:uid="{D7558F3D-D4B8-467E-8F01-332C6031EECD}"/>
    <cellStyle name="Normal 7 6 6 6 3" xfId="10373" xr:uid="{EFA65DA9-A015-4BE6-BEA2-4A7A7C5A90AA}"/>
    <cellStyle name="Normal 7 6 6 6 3 2" xfId="20753" xr:uid="{48359B26-D60F-4260-833C-0AC33A063146}"/>
    <cellStyle name="Normal 7 6 6 6 4" xfId="24881" xr:uid="{817D6BB7-50E5-497B-B0F2-3248DEC74781}"/>
    <cellStyle name="Normal 7 6 6 6 5" xfId="15087" xr:uid="{BA3BE017-311B-43EA-8080-8C40EA3F788B}"/>
    <cellStyle name="Normal 7 6 6 7" xfId="4086" xr:uid="{AD82AA17-F863-4080-AE76-D5694A4D0A0D}"/>
    <cellStyle name="Normal 7 6 6 7 2" xfId="8863" xr:uid="{736F0F43-2BD4-47E7-955C-8BE517273D03}"/>
    <cellStyle name="Normal 7 6 6 7 2 2" xfId="19243" xr:uid="{C64B38B8-5287-4B1A-BE40-405A749A9673}"/>
    <cellStyle name="Normal 7 6 6 7 3" xfId="11696" xr:uid="{59C47437-3B8A-4A7D-8C7C-B854A9B0C1D9}"/>
    <cellStyle name="Normal 7 6 6 7 3 2" xfId="22076" xr:uid="{BBA0E55D-6FC3-47E8-A22A-86BC5E1155B7}"/>
    <cellStyle name="Normal 7 6 6 7 4" xfId="28089" xr:uid="{64006040-061F-4846-90B0-61C074CBA756}"/>
    <cellStyle name="Normal 7 6 6 7 5" xfId="16410" xr:uid="{89E87FA3-C5C8-4FE7-9FD5-82141A46A5F7}"/>
    <cellStyle name="Normal 7 6 6 8" xfId="5501" xr:uid="{8C2001EF-CE6E-4312-9B27-D4ED056D7F73}"/>
    <cellStyle name="Normal 7 6 6 8 2" xfId="14797" xr:uid="{AC29F6D8-C066-4EB8-8AAF-790769E45F74}"/>
    <cellStyle name="Normal 7 6 6 9" xfId="7250" xr:uid="{BCFA341F-BBF9-4B76-8716-B250CFC70BA2}"/>
    <cellStyle name="Normal 7 6 6 9 2" xfId="17630" xr:uid="{4A490468-A8E8-4FE8-9B9B-7E76C4A83845}"/>
    <cellStyle name="Normal 7 6 7" xfId="1509" xr:uid="{00000000-0005-0000-0000-0000BE070000}"/>
    <cellStyle name="Normal 7 6 7 10" xfId="12648" xr:uid="{6613BBB2-E1A1-4A0A-B1C4-F1A50DD76820}"/>
    <cellStyle name="Normal 7 6 7 2" xfId="1510" xr:uid="{00000000-0005-0000-0000-0000BF070000}"/>
    <cellStyle name="Normal 7 6 7 2 2" xfId="3002" xr:uid="{00000000-0005-0000-0000-00002D090000}"/>
    <cellStyle name="Normal 7 6 7 2 2 2" xfId="6151" xr:uid="{080ABE97-B2E2-4E61-8652-1A37699BBBF3}"/>
    <cellStyle name="Normal 7 6 7 2 2 2 2" xfId="27713" xr:uid="{27DD2297-39A5-4C35-A642-8D66ED12C58C}"/>
    <cellStyle name="Normal 7 6 7 2 2 2 3" xfId="28215" xr:uid="{6F8031B1-E034-4FD5-9844-F89DC6F10E87}"/>
    <cellStyle name="Normal 7 6 7 2 2 2 4" xfId="15629" xr:uid="{EFBAB4C5-27F5-4952-8540-ABD00479F2B5}"/>
    <cellStyle name="Normal 7 6 7 2 2 3" xfId="8082" xr:uid="{F1B62941-20EB-4DE6-8854-23C934EA88B7}"/>
    <cellStyle name="Normal 7 6 7 2 2 3 2" xfId="28772" xr:uid="{C802CC61-F50C-4C41-8073-E79A2A6DE01B}"/>
    <cellStyle name="Normal 7 6 7 2 2 3 3" xfId="18462" xr:uid="{192526C5-1B6C-409F-B402-201E9EAE43F4}"/>
    <cellStyle name="Normal 7 6 7 2 2 4" xfId="10915" xr:uid="{A810FF71-D6A1-4B30-B447-46D407037906}"/>
    <cellStyle name="Normal 7 6 7 2 2 4 2" xfId="21295" xr:uid="{EF98612A-D2AC-459E-AB5E-66F8C3EB41D6}"/>
    <cellStyle name="Normal 7 6 7 2 2 5" xfId="22731" xr:uid="{BDD1352B-9AF1-4EB1-839C-479DBC5D6CF0}"/>
    <cellStyle name="Normal 7 6 7 2 2 6" xfId="13504" xr:uid="{B40B867E-575C-48C2-96E2-8087B463203C}"/>
    <cellStyle name="Normal 7 6 7 2 3" xfId="5507" xr:uid="{0D1C3F98-7444-4796-9719-7935A150882F}"/>
    <cellStyle name="Normal 7 6 7 2 3 2" xfId="23506" xr:uid="{4B0EDB46-F5A1-417D-AA76-5E18DB7A653B}"/>
    <cellStyle name="Normal 7 6 7 2 3 3" xfId="26810" xr:uid="{A7DBD1A4-A307-40D4-A554-9B49C072DE4B}"/>
    <cellStyle name="Normal 7 6 7 2 3 4" xfId="14803" xr:uid="{6D8CDFE8-C924-40F1-BF4F-87F16F5C7BAF}"/>
    <cellStyle name="Normal 7 6 7 2 4" xfId="7256" xr:uid="{7B4AD736-9165-47FF-8869-95C08FC07855}"/>
    <cellStyle name="Normal 7 6 7 2 4 2" xfId="28088" xr:uid="{272CA894-78E3-437B-854F-B62209FDCA6A}"/>
    <cellStyle name="Normal 7 6 7 2 4 3" xfId="27579" xr:uid="{9381158D-9526-44F0-A16B-A01CC9FE2035}"/>
    <cellStyle name="Normal 7 6 7 2 4 4" xfId="17636" xr:uid="{4AB6D8D8-6B86-4136-BCAD-100867AD5B06}"/>
    <cellStyle name="Normal 7 6 7 2 5" xfId="10089" xr:uid="{5D942458-53FB-4B9E-9596-47BAB7BE0CC8}"/>
    <cellStyle name="Normal 7 6 7 2 5 2" xfId="29471" xr:uid="{E10E9DCB-37C1-4BED-B673-516D0B36DA47}"/>
    <cellStyle name="Normal 7 6 7 2 5 3" xfId="20469" xr:uid="{8CF82372-2F7F-460E-8D13-DE3A3C7EE63E}"/>
    <cellStyle name="Normal 7 6 7 2 6" xfId="24365" xr:uid="{F7B5B9B8-0479-469B-B68B-99E0D8F6747A}"/>
    <cellStyle name="Normal 7 6 7 2 7" xfId="12806" xr:uid="{8E4EE383-B604-480E-BBF7-9D69D7A8B6A6}"/>
    <cellStyle name="Normal 7 6 7 3" xfId="1511" xr:uid="{00000000-0005-0000-0000-0000C0070000}"/>
    <cellStyle name="Normal 7 6 7 3 2" xfId="5508" xr:uid="{34F986F0-B558-46D8-92F7-4FB60422883D}"/>
    <cellStyle name="Normal 7 6 7 3 2 2" xfId="28508" xr:uid="{409834E1-969F-4E1F-9261-1088BCA14ED7}"/>
    <cellStyle name="Normal 7 6 7 3 2 3" xfId="26981" xr:uid="{5045E64F-960D-4A8E-BC82-D7ABA7EF7E8E}"/>
    <cellStyle name="Normal 7 6 7 3 2 4" xfId="14804" xr:uid="{739C2D90-EC90-404C-BA85-EC612F0D9090}"/>
    <cellStyle name="Normal 7 6 7 3 3" xfId="7257" xr:uid="{14C9598E-269D-4F8B-8BB0-669E07821B82}"/>
    <cellStyle name="Normal 7 6 7 3 3 2" xfId="26876" xr:uid="{4BB77D7B-DE4F-4C44-A3AE-A9B7983EA802}"/>
    <cellStyle name="Normal 7 6 7 3 3 3" xfId="27974" xr:uid="{F7BB6B8E-073F-4937-85E9-F14842BDE935}"/>
    <cellStyle name="Normal 7 6 7 3 3 4" xfId="17637" xr:uid="{9D70DA91-48F7-4CD0-9518-4D629D7B8D35}"/>
    <cellStyle name="Normal 7 6 7 3 4" xfId="10090" xr:uid="{136BE510-F66E-4D9E-AF0B-D21EEA11AD1F}"/>
    <cellStyle name="Normal 7 6 7 3 4 2" xfId="29472" xr:uid="{C620F071-D9C4-44CC-8F65-4810C8762C5A}"/>
    <cellStyle name="Normal 7 6 7 3 4 3" xfId="20470" xr:uid="{2E6C462F-8B17-467B-992A-2AFF6727BFD9}"/>
    <cellStyle name="Normal 7 6 7 3 5" xfId="22720" xr:uid="{9EADBDAF-129B-48A4-B542-9DBCA21F384E}"/>
    <cellStyle name="Normal 7 6 7 3 6" xfId="13331" xr:uid="{4C52449C-8F2A-4028-A5A3-3704AF93FD5B}"/>
    <cellStyle name="Normal 7 6 7 4" xfId="2414" xr:uid="{00000000-0005-0000-0000-00002B090000}"/>
    <cellStyle name="Normal 7 6 7 4 2" xfId="7541" xr:uid="{08EB01D6-AB8E-4775-A28B-1EAF80F723E8}"/>
    <cellStyle name="Normal 7 6 7 4 2 2" xfId="28435" xr:uid="{96CDC6F0-1E1B-4294-95F6-6B4B18CFCCA2}"/>
    <cellStyle name="Normal 7 6 7 4 2 3" xfId="17921" xr:uid="{B996FC26-B713-4B53-919A-06E3B34AA916}"/>
    <cellStyle name="Normal 7 6 7 4 3" xfId="10374" xr:uid="{C82718F1-4981-4C5B-8D4B-47DEC2D44FA2}"/>
    <cellStyle name="Normal 7 6 7 4 3 2" xfId="20754" xr:uid="{33A6C9FE-E2BB-4FE8-A69E-B999139845C0}"/>
    <cellStyle name="Normal 7 6 7 4 4" xfId="23924" xr:uid="{8962E17B-97F8-422A-A065-8D564CAC16D7}"/>
    <cellStyle name="Normal 7 6 7 4 5" xfId="15088" xr:uid="{801BA0D2-29DD-457B-A574-172CF5D56217}"/>
    <cellStyle name="Normal 7 6 7 5" xfId="4087" xr:uid="{5447E32B-0A0F-40AE-B370-2B5373924D12}"/>
    <cellStyle name="Normal 7 6 7 5 2" xfId="8864" xr:uid="{4DD92BC6-9875-4460-9CFF-95B3697BAE4B}"/>
    <cellStyle name="Normal 7 6 7 5 2 2" xfId="28998" xr:uid="{2B955F8C-32A2-49D6-BD12-923BA7BE86AD}"/>
    <cellStyle name="Normal 7 6 7 5 2 3" xfId="19244" xr:uid="{339F6D67-D6EB-4190-A170-28821FB76135}"/>
    <cellStyle name="Normal 7 6 7 5 3" xfId="11697" xr:uid="{F50B4B69-54DE-4CA3-8803-277F5240FACE}"/>
    <cellStyle name="Normal 7 6 7 5 3 2" xfId="22077" xr:uid="{4AEA814F-AA9D-4EBF-BD8A-3ADC1E179C3F}"/>
    <cellStyle name="Normal 7 6 7 5 4" xfId="24984" xr:uid="{651AFEB9-E3F7-485D-9E17-42CBD082B1A7}"/>
    <cellStyle name="Normal 7 6 7 5 5" xfId="16411" xr:uid="{5240F479-5ADC-4124-99F2-2DF6F521B8DC}"/>
    <cellStyle name="Normal 7 6 7 6" xfId="5506" xr:uid="{7D013370-A388-4364-BB0A-927C952754BD}"/>
    <cellStyle name="Normal 7 6 7 6 2" xfId="28186" xr:uid="{27220882-AE72-42F7-9892-2AA2D872B6D2}"/>
    <cellStyle name="Normal 7 6 7 6 3" xfId="26096" xr:uid="{B8C32442-4CEC-40FB-826C-CAF41DCA68B8}"/>
    <cellStyle name="Normal 7 6 7 6 4" xfId="14802" xr:uid="{F3ACB335-189C-4282-8A6E-887CA1DA89CE}"/>
    <cellStyle name="Normal 7 6 7 7" xfId="7255" xr:uid="{9A0C3AF1-1982-425A-A7D2-2271FF6BE6FC}"/>
    <cellStyle name="Normal 7 6 7 7 2" xfId="25967" xr:uid="{DB732E0C-CE5D-46CF-8221-5040249B02DE}"/>
    <cellStyle name="Normal 7 6 7 7 3" xfId="17635" xr:uid="{8BA47303-40CB-4C40-85AD-3D9AF7C28189}"/>
    <cellStyle name="Normal 7 6 7 8" xfId="10088" xr:uid="{761919A9-7EFF-4657-BDAA-1C96AFE884F4}"/>
    <cellStyle name="Normal 7 6 7 8 2" xfId="20468" xr:uid="{11FFC442-1C67-45F5-A45D-85E4A1F393F1}"/>
    <cellStyle name="Normal 7 6 7 9" xfId="23149" xr:uid="{5BF4DAFD-94AD-489C-A856-6462CEAE81AE}"/>
    <cellStyle name="Normal 7 6 8" xfId="1512" xr:uid="{00000000-0005-0000-0000-0000C1070000}"/>
    <cellStyle name="Normal 7 6 8 10" xfId="12649" xr:uid="{554EF0C8-2CAF-4171-8C8E-D3D4A4494C79}"/>
    <cellStyle name="Normal 7 6 8 2" xfId="1513" xr:uid="{00000000-0005-0000-0000-0000C2070000}"/>
    <cellStyle name="Normal 7 6 8 2 2" xfId="3003" xr:uid="{00000000-0005-0000-0000-000031090000}"/>
    <cellStyle name="Normal 7 6 8 2 2 2" xfId="6152" xr:uid="{CC140979-0A8B-4FC7-A6E0-1DA3F65E100B}"/>
    <cellStyle name="Normal 7 6 8 2 2 2 2" xfId="27238" xr:uid="{1F315FCD-6B19-4D94-8E5D-3756A45B62F6}"/>
    <cellStyle name="Normal 7 6 8 2 2 2 3" xfId="27515" xr:uid="{2DEB4296-D487-454C-93AA-17F127C0E66A}"/>
    <cellStyle name="Normal 7 6 8 2 2 2 4" xfId="15630" xr:uid="{205D61BA-E6B1-40F9-B3D7-75B50B0AAF82}"/>
    <cellStyle name="Normal 7 6 8 2 2 3" xfId="8083" xr:uid="{826BCC74-F38F-4FEC-A952-AC965578CD6B}"/>
    <cellStyle name="Normal 7 6 8 2 2 3 2" xfId="28773" xr:uid="{656A6E39-2F70-452E-9E11-6A870201D508}"/>
    <cellStyle name="Normal 7 6 8 2 2 3 3" xfId="18463" xr:uid="{17E9700F-9E8B-40A8-BDD6-D59C4AFEF4C9}"/>
    <cellStyle name="Normal 7 6 8 2 2 4" xfId="10916" xr:uid="{5784923F-C5DA-4ED9-96C9-C9E735129722}"/>
    <cellStyle name="Normal 7 6 8 2 2 4 2" xfId="21296" xr:uid="{E094762C-B45A-4663-BAA3-BF7302EC2FD6}"/>
    <cellStyle name="Normal 7 6 8 2 2 5" xfId="24589" xr:uid="{B7D3F56C-7CBC-40E0-8725-AD3257430DA5}"/>
    <cellStyle name="Normal 7 6 8 2 2 6" xfId="13505" xr:uid="{817E433A-E7F3-491F-83E8-97ED8CB429A3}"/>
    <cellStyle name="Normal 7 6 8 2 3" xfId="5510" xr:uid="{52CF00B2-7171-4170-A4FE-F6A5EE947A9D}"/>
    <cellStyle name="Normal 7 6 8 2 3 2" xfId="25043" xr:uid="{DC7F0F18-D9DC-47CB-BA79-F5EB7F822477}"/>
    <cellStyle name="Normal 7 6 8 2 3 3" xfId="27051" xr:uid="{A7714589-F090-46F3-9ABF-D91F8E2BAFD3}"/>
    <cellStyle name="Normal 7 6 8 2 3 4" xfId="14806" xr:uid="{62FC836F-55EE-49EC-A952-822D62A01DDC}"/>
    <cellStyle name="Normal 7 6 8 2 4" xfId="7259" xr:uid="{CD7CFFB2-EE8E-4FEC-B5F5-93CCF6AC1410}"/>
    <cellStyle name="Normal 7 6 8 2 4 2" xfId="27801" xr:uid="{72607EB8-5B14-491F-90F5-7C9C14E39708}"/>
    <cellStyle name="Normal 7 6 8 2 4 3" xfId="26950" xr:uid="{33E49809-0D74-482A-B4ED-F288A9708BA5}"/>
    <cellStyle name="Normal 7 6 8 2 4 4" xfId="17639" xr:uid="{9FC55906-7CB2-4561-8C40-99CC00785CB7}"/>
    <cellStyle name="Normal 7 6 8 2 5" xfId="10092" xr:uid="{789D05B8-2E3D-4ECC-A80D-2993A33489FB}"/>
    <cellStyle name="Normal 7 6 8 2 5 2" xfId="29473" xr:uid="{667EB77B-1A80-4318-AD74-42920ADC3936}"/>
    <cellStyle name="Normal 7 6 8 2 5 3" xfId="20472" xr:uid="{F5E30A7E-E2DF-4D4B-B6B6-CB117F302806}"/>
    <cellStyle name="Normal 7 6 8 2 6" xfId="25132" xr:uid="{9A77F4ED-6C9E-4E29-BFBB-3F66EA865EB2}"/>
    <cellStyle name="Normal 7 6 8 2 7" xfId="12807" xr:uid="{B7D3FC20-7E19-4C7C-84AB-95CECF16A3AC}"/>
    <cellStyle name="Normal 7 6 8 3" xfId="1514" xr:uid="{00000000-0005-0000-0000-0000C3070000}"/>
    <cellStyle name="Normal 7 6 8 3 2" xfId="5511" xr:uid="{B72048B6-0134-4663-BD71-836DDABD42ED}"/>
    <cellStyle name="Normal 7 6 8 3 2 2" xfId="26431" xr:uid="{D360AD84-AB31-47D4-9B09-6CC34916B15E}"/>
    <cellStyle name="Normal 7 6 8 3 2 3" xfId="27464" xr:uid="{966EDC14-457F-4731-9E9E-9A7D295841F5}"/>
    <cellStyle name="Normal 7 6 8 3 2 4" xfId="14807" xr:uid="{4A3FC10F-15B4-4416-90A8-97C0218A902C}"/>
    <cellStyle name="Normal 7 6 8 3 3" xfId="7260" xr:uid="{DD2F54F9-01EF-41D5-8D71-BAEA5EB97AB2}"/>
    <cellStyle name="Normal 7 6 8 3 3 2" xfId="28731" xr:uid="{61D759C3-F0AF-4F79-8D32-4CD39E251A9F}"/>
    <cellStyle name="Normal 7 6 8 3 3 3" xfId="27143" xr:uid="{6079D208-AA83-4A3C-9F0C-DA77242C1108}"/>
    <cellStyle name="Normal 7 6 8 3 3 4" xfId="17640" xr:uid="{12C583DD-6D8F-43DD-81FA-89F597737CEB}"/>
    <cellStyle name="Normal 7 6 8 3 4" xfId="10093" xr:uid="{C6049051-5F2D-4558-9F0E-33787B49DD90}"/>
    <cellStyle name="Normal 7 6 8 3 4 2" xfId="29474" xr:uid="{C3490728-ADAD-44F7-9697-9906C012B277}"/>
    <cellStyle name="Normal 7 6 8 3 4 3" xfId="20473" xr:uid="{A75AB428-9466-42F3-B9BB-2CC6E5C59975}"/>
    <cellStyle name="Normal 7 6 8 3 5" xfId="22979" xr:uid="{F6DBF923-C9F4-4D49-9494-65B04710DE73}"/>
    <cellStyle name="Normal 7 6 8 3 6" xfId="13332" xr:uid="{1369D01F-A10E-49C7-82AB-9D1E5C89697F}"/>
    <cellStyle name="Normal 7 6 8 4" xfId="2415" xr:uid="{00000000-0005-0000-0000-00002F090000}"/>
    <cellStyle name="Normal 7 6 8 4 2" xfId="7542" xr:uid="{C11B5D9B-82E1-4B2F-A1E0-57C0FAA092D5}"/>
    <cellStyle name="Normal 7 6 8 4 2 2" xfId="26461" xr:uid="{99F765B3-02EF-448A-A5DE-D643F9456262}"/>
    <cellStyle name="Normal 7 6 8 4 2 3" xfId="17922" xr:uid="{5D816BAD-016A-4946-9938-937901AC8CE7}"/>
    <cellStyle name="Normal 7 6 8 4 3" xfId="10375" xr:uid="{2F18354F-5E69-4AA1-9CAE-C436E194D724}"/>
    <cellStyle name="Normal 7 6 8 4 3 2" xfId="20755" xr:uid="{69FD87EF-4DC7-4390-B4C4-2BFBBEBCC2CF}"/>
    <cellStyle name="Normal 7 6 8 4 4" xfId="24813" xr:uid="{604949DB-AF2B-489E-ADD6-7C677EF3D0E1}"/>
    <cellStyle name="Normal 7 6 8 4 5" xfId="15089" xr:uid="{5DED99FE-B5E4-4BD5-99B2-F71871C767A3}"/>
    <cellStyle name="Normal 7 6 8 5" xfId="4088" xr:uid="{D9041D1F-885D-434D-AAE9-9E4554E7130B}"/>
    <cellStyle name="Normal 7 6 8 5 2" xfId="8865" xr:uid="{227165F0-0C24-47CF-B5D0-CBC412E44D02}"/>
    <cellStyle name="Normal 7 6 8 5 2 2" xfId="28999" xr:uid="{E80C4487-2BB7-4CB7-86BD-0A5C32B56ADA}"/>
    <cellStyle name="Normal 7 6 8 5 2 3" xfId="19245" xr:uid="{0DACE2F1-CE37-44B0-A659-77EB73846BBE}"/>
    <cellStyle name="Normal 7 6 8 5 3" xfId="11698" xr:uid="{D90B6D2A-7125-4880-909F-BEC13BECF37D}"/>
    <cellStyle name="Normal 7 6 8 5 3 2" xfId="22078" xr:uid="{B07C2314-2E84-479C-95B7-AD9FAFB85B34}"/>
    <cellStyle name="Normal 7 6 8 5 4" xfId="22812" xr:uid="{62FF5670-8968-49EF-B138-03D58E0DC197}"/>
    <cellStyle name="Normal 7 6 8 5 5" xfId="16412" xr:uid="{D25DEB90-37FF-49D3-91CF-BEBF5CF42DB4}"/>
    <cellStyle name="Normal 7 6 8 6" xfId="5509" xr:uid="{158CAD52-D7BF-4F02-8F11-03D9841D0936}"/>
    <cellStyle name="Normal 7 6 8 6 2" xfId="27230" xr:uid="{C56D41CB-4D33-4319-B9D1-37B83C6813E8}"/>
    <cellStyle name="Normal 7 6 8 6 3" xfId="28505" xr:uid="{9A3C800A-03FC-41E2-9A02-1689263DA470}"/>
    <cellStyle name="Normal 7 6 8 6 4" xfId="14805" xr:uid="{7DE166AB-36BD-4CEF-B846-4F5428411E67}"/>
    <cellStyle name="Normal 7 6 8 7" xfId="7258" xr:uid="{6D67B509-3936-48F8-B3E7-C1597928E3DF}"/>
    <cellStyle name="Normal 7 6 8 7 2" xfId="26352" xr:uid="{14C69467-F8F7-4C34-9E1B-82A31847E70A}"/>
    <cellStyle name="Normal 7 6 8 7 3" xfId="17638" xr:uid="{E57FAD4F-7EDC-4D4A-85AE-C8312005B7E4}"/>
    <cellStyle name="Normal 7 6 8 8" xfId="10091" xr:uid="{81DB28D6-C3A6-426F-97FC-0A0E81209779}"/>
    <cellStyle name="Normal 7 6 8 8 2" xfId="20471" xr:uid="{5D1CE01E-DF35-4B11-8062-5C3761B2B427}"/>
    <cellStyle name="Normal 7 6 8 9" xfId="25387" xr:uid="{B3F5AD1B-E2A5-4545-A3E7-526CFA7A2F0B}"/>
    <cellStyle name="Normal 7 6 9" xfId="1515" xr:uid="{00000000-0005-0000-0000-0000C4070000}"/>
    <cellStyle name="Normal 7 6 9 2" xfId="30416" xr:uid="{AB45C2D4-D1A5-4191-A2B5-6B3B04A57500}"/>
    <cellStyle name="Normal 7 6 9 3" xfId="30417" xr:uid="{878EED05-4C5D-4667-BCA2-DAD249232A25}"/>
    <cellStyle name="Normal 7 6 9 3 2" xfId="30570" xr:uid="{1BBA716F-322A-443F-9F1C-34B4B91E48F1}"/>
    <cellStyle name="Normal 7 6 9 3 2 2" xfId="30609" xr:uid="{4BD1B694-F951-4017-95A9-FF534FEB7058}"/>
    <cellStyle name="Normal 7 6 9 3 2 3" xfId="30628" xr:uid="{D926D891-B7C7-4693-8B9F-A282844D3DAF}"/>
    <cellStyle name="Normal 7 6 9 3 2 4" xfId="30935" xr:uid="{D974361E-AECE-4B32-BC25-92B53BFBEF24}"/>
    <cellStyle name="Normal 7 6 9 3 3" xfId="30596" xr:uid="{1CB22FE2-C93E-4B7A-9F83-F05BC42F8988}"/>
    <cellStyle name="Normal 7 6 9 3 3 2" xfId="30637" xr:uid="{0E85BEEA-8502-4FB9-9D7B-9B39FC6894C4}"/>
    <cellStyle name="Normal 7 6 9 3 3 3" xfId="30948" xr:uid="{10A0B2B1-C014-460B-B97B-1F8715293478}"/>
    <cellStyle name="Normal 7 6 9 3 4" xfId="30625" xr:uid="{D5B2EEA1-BA41-4ECF-8645-DC7FCB362E6F}"/>
    <cellStyle name="Normal 7 6 9 3 5" xfId="30923" xr:uid="{59272B79-6782-498A-A565-B27F383EE7E8}"/>
    <cellStyle name="Normal 7 6 9 4" xfId="30573" xr:uid="{AF443EFD-BF75-488F-8C96-3A07A286175C}"/>
    <cellStyle name="Normal 7 6 9 4 2" xfId="30612" xr:uid="{93E0A71D-1FCA-4C1A-8893-2D82F9B7C858}"/>
    <cellStyle name="Normal 7 6 9 4 3" xfId="30631" xr:uid="{32F1BC2F-10D3-4E71-AD07-986C280704B2}"/>
    <cellStyle name="Normal 7 6 9 4 4" xfId="30939" xr:uid="{D4C2894F-E69E-46C0-825F-9DFEC6921BF8}"/>
    <cellStyle name="Normal 7 7" xfId="1516" xr:uid="{00000000-0005-0000-0000-0000C5070000}"/>
    <cellStyle name="Normal 7 7 10" xfId="5512" xr:uid="{B65931B3-EFA4-461D-A169-E0EDDDD36F2D}"/>
    <cellStyle name="Normal 7 7 10 2" xfId="14808" xr:uid="{0644F959-A9B9-428F-B781-384083067488}"/>
    <cellStyle name="Normal 7 7 11" xfId="7261" xr:uid="{F781D481-6E98-44FC-931A-7A16F23FEF0F}"/>
    <cellStyle name="Normal 7 7 11 2" xfId="17641" xr:uid="{882EE3F5-913E-4D35-BF8A-106AC651D1DB}"/>
    <cellStyle name="Normal 7 7 12" xfId="10094" xr:uid="{0A216596-F8DE-459F-BF6E-75A6C3E8BDD6}"/>
    <cellStyle name="Normal 7 7 12 2" xfId="20474" xr:uid="{8091C60B-559A-4150-8F18-7605712FBE1A}"/>
    <cellStyle name="Normal 7 7 13" xfId="24126" xr:uid="{76ABBC37-BB4A-4EAE-8FEE-A63D322C2D72}"/>
    <cellStyle name="Normal 7 7 14" xfId="12416" xr:uid="{A1FE8148-2A66-4DAD-8241-526212D23733}"/>
    <cellStyle name="Normal 7 7 2" xfId="1517" xr:uid="{00000000-0005-0000-0000-0000C6070000}"/>
    <cellStyle name="Normal 7 7 2 10" xfId="7262" xr:uid="{5725BABE-2C86-4433-A52E-0A0E203CEAA2}"/>
    <cellStyle name="Normal 7 7 2 10 2" xfId="17642" xr:uid="{2CF5C8C6-EF94-41E7-AE84-942A241CE748}"/>
    <cellStyle name="Normal 7 7 2 11" xfId="10095" xr:uid="{503BA08A-61CD-4257-80A0-F8CED33380E4}"/>
    <cellStyle name="Normal 7 7 2 11 2" xfId="20475" xr:uid="{1CE5763B-B8A7-4049-AAB9-D0EFD31794BE}"/>
    <cellStyle name="Normal 7 7 2 12" xfId="23661" xr:uid="{203F4F39-A45F-4E4A-BC0F-0D7F44832D20}"/>
    <cellStyle name="Normal 7 7 2 13" xfId="12476" xr:uid="{FE7C9CD0-B5EC-4C63-98D6-58344E375680}"/>
    <cellStyle name="Normal 7 7 2 2" xfId="1518" xr:uid="{00000000-0005-0000-0000-0000C7070000}"/>
    <cellStyle name="Normal 7 7 2 2 10" xfId="13041" xr:uid="{68D862B1-D3A2-4966-8087-882C6E650677}"/>
    <cellStyle name="Normal 7 7 2 2 2" xfId="2851" xr:uid="{00000000-0005-0000-0000-000037090000}"/>
    <cellStyle name="Normal 7 7 2 2 2 2" xfId="3502" xr:uid="{00000000-0005-0000-0000-000038090000}"/>
    <cellStyle name="Normal 7 7 2 2 2 2 2" xfId="6554" xr:uid="{8A7F56BB-97F8-43CC-8A61-6B07154BC05C}"/>
    <cellStyle name="Normal 7 7 2 2 2 2 2 2" xfId="28594" xr:uid="{97BDA337-4F9D-4FD6-A3AC-7B1075FE8142}"/>
    <cellStyle name="Normal 7 7 2 2 2 2 2 3" xfId="16127" xr:uid="{749F2506-1275-4FE1-9B3C-CDBBA18209C4}"/>
    <cellStyle name="Normal 7 7 2 2 2 2 3" xfId="8580" xr:uid="{A27FDD61-B51F-4FF3-A34D-50C81E058EA0}"/>
    <cellStyle name="Normal 7 7 2 2 2 2 3 2" xfId="18960" xr:uid="{070E0826-5C0A-4EAC-A5D5-B9B8AE0D3F26}"/>
    <cellStyle name="Normal 7 7 2 2 2 2 4" xfId="11413" xr:uid="{AD85F889-70BF-4B6F-86E2-4CAF020A8D65}"/>
    <cellStyle name="Normal 7 7 2 2 2 2 4 2" xfId="21793" xr:uid="{666F27A8-083A-41CF-B434-33B854BF45B3}"/>
    <cellStyle name="Normal 7 7 2 2 2 2 5" xfId="23128" xr:uid="{1544CB35-C14E-4597-954C-49812D8BC5E9}"/>
    <cellStyle name="Normal 7 7 2 2 2 2 6" xfId="14100" xr:uid="{39E9F013-8260-4ABF-8905-3CF26F0B8C49}"/>
    <cellStyle name="Normal 7 7 2 2 2 3" xfId="4380" xr:uid="{85F90BBB-79EA-478E-BDB4-7E8FEF344D4D}"/>
    <cellStyle name="Normal 7 7 2 2 2 3 2" xfId="9152" xr:uid="{38B64029-21D7-4897-BA77-1B347FF4F390}"/>
    <cellStyle name="Normal 7 7 2 2 2 3 2 2" xfId="29195" xr:uid="{06DD33A1-CE5A-4EB3-BCBC-B5C0CA49173F}"/>
    <cellStyle name="Normal 7 7 2 2 2 3 2 3" xfId="19532" xr:uid="{A598D3CF-E9CF-409E-8B97-CC87BF0FF12F}"/>
    <cellStyle name="Normal 7 7 2 2 2 3 3" xfId="11985" xr:uid="{D373C97D-45CF-4BEF-A073-82DDB7413D83}"/>
    <cellStyle name="Normal 7 7 2 2 2 3 3 2" xfId="22365" xr:uid="{BEC795A3-CE18-4BE7-BBEC-62059D814D08}"/>
    <cellStyle name="Normal 7 7 2 2 2 3 4" xfId="25310" xr:uid="{1D2493A3-FDCA-495A-A00D-9054AC1C4C25}"/>
    <cellStyle name="Normal 7 7 2 2 2 3 5" xfId="16699" xr:uid="{BA564E98-3E95-425F-9FA4-5844E35C1F0A}"/>
    <cellStyle name="Normal 7 7 2 2 2 4" xfId="6064" xr:uid="{4913AD3F-20F7-4BDA-9BB3-4CE0BCC21811}"/>
    <cellStyle name="Normal 7 7 2 2 2 4 2" xfId="27102" xr:uid="{8A02BD49-AC21-4A59-ABA4-8342BADB1107}"/>
    <cellStyle name="Normal 7 7 2 2 2 4 3" xfId="15520" xr:uid="{EDB941BA-97FF-4D0B-8BF8-E415CA77F7C7}"/>
    <cellStyle name="Normal 7 7 2 2 2 5" xfId="7973" xr:uid="{83DC090E-6FEF-4203-A51F-15D01AE05D3E}"/>
    <cellStyle name="Normal 7 7 2 2 2 5 2" xfId="18353" xr:uid="{2B273C8A-00DB-48EA-81A1-692E752B9199}"/>
    <cellStyle name="Normal 7 7 2 2 2 6" xfId="10806" xr:uid="{ECE1C341-1B68-4022-8AEA-999CFBB31D2C}"/>
    <cellStyle name="Normal 7 7 2 2 2 6 2" xfId="21186" xr:uid="{2C6C8BF7-8425-4C9F-9CE3-1FD679234A8B}"/>
    <cellStyle name="Normal 7 7 2 2 2 7" xfId="22808" xr:uid="{9745E6A6-F7C5-449A-A002-2EFF8514DA9F}"/>
    <cellStyle name="Normal 7 7 2 2 2 8" xfId="13335" xr:uid="{F701AE6D-CFB1-425D-8A6E-47148B9CE4F5}"/>
    <cellStyle name="Normal 7 7 2 2 3" xfId="3503" xr:uid="{00000000-0005-0000-0000-000039090000}"/>
    <cellStyle name="Normal 7 7 2 2 3 2" xfId="4610" xr:uid="{CE2BAE83-4160-4C93-BE4F-5776AB29D064}"/>
    <cellStyle name="Normal 7 7 2 2 3 2 2" xfId="9382" xr:uid="{611FFDF8-3421-4D2D-8B18-059E921A591E}"/>
    <cellStyle name="Normal 7 7 2 2 3 2 2 2" xfId="19762" xr:uid="{60986F51-A049-4B2D-98B9-635DA865E423}"/>
    <cellStyle name="Normal 7 7 2 2 3 2 3" xfId="12215" xr:uid="{B849224E-1C69-47F9-A9C3-81F3BDC81132}"/>
    <cellStyle name="Normal 7 7 2 2 3 2 3 2" xfId="22595" xr:uid="{9A475CEB-EAD1-42D7-A212-781A1D748227}"/>
    <cellStyle name="Normal 7 7 2 2 3 2 4" xfId="27483" xr:uid="{2695481F-4E16-4567-94BC-F425171C3220}"/>
    <cellStyle name="Normal 7 7 2 2 3 2 5" xfId="16929" xr:uid="{CFFD335A-CFC9-483B-9AA9-8A636E873DAD}"/>
    <cellStyle name="Normal 7 7 2 2 3 3" xfId="6555" xr:uid="{6A997E21-21D9-4D28-BB9F-EFF44D1DEC54}"/>
    <cellStyle name="Normal 7 7 2 2 3 3 2" xfId="16128" xr:uid="{98EA32EC-176A-4F2A-A1E5-AB0855E7FDF9}"/>
    <cellStyle name="Normal 7 7 2 2 3 4" xfId="8581" xr:uid="{A94759A3-7CAD-458E-AFD5-E11467111F6E}"/>
    <cellStyle name="Normal 7 7 2 2 3 4 2" xfId="18961" xr:uid="{F67D37A4-7FAD-4B31-817F-AD4EC7DD8553}"/>
    <cellStyle name="Normal 7 7 2 2 3 5" xfId="11414" xr:uid="{4FDF9CA4-E128-44DD-9D8E-A74EA72AE15C}"/>
    <cellStyle name="Normal 7 7 2 2 3 5 2" xfId="21794" xr:uid="{2124FE84-72A1-4CA6-9CBA-212E6C07F703}"/>
    <cellStyle name="Normal 7 7 2 2 3 6" xfId="25124" xr:uid="{CA259301-9E2C-45FF-8833-2E2A107B0C1C}"/>
    <cellStyle name="Normal 7 7 2 2 3 7" xfId="14101" xr:uid="{05C014A3-96AE-4AB2-AC0C-ECF1386EEE7D}"/>
    <cellStyle name="Normal 7 7 2 2 4" xfId="3501" xr:uid="{00000000-0005-0000-0000-00003A090000}"/>
    <cellStyle name="Normal 7 7 2 2 4 2" xfId="6553" xr:uid="{B95E6696-FDC6-4E21-8239-05764AEE9548}"/>
    <cellStyle name="Normal 7 7 2 2 4 2 2" xfId="28429" xr:uid="{06B56C5B-3707-41FB-BA0C-C9CA506A321E}"/>
    <cellStyle name="Normal 7 7 2 2 4 2 3" xfId="16126" xr:uid="{EC1CB896-F84C-4D63-9AA4-FA793E838C91}"/>
    <cellStyle name="Normal 7 7 2 2 4 3" xfId="8579" xr:uid="{195E87B3-5AA1-4A48-A601-AD26DCC7C1F0}"/>
    <cellStyle name="Normal 7 7 2 2 4 3 2" xfId="18959" xr:uid="{F962E145-9005-4470-9F8D-C8C2B973C01D}"/>
    <cellStyle name="Normal 7 7 2 2 4 4" xfId="11412" xr:uid="{DA19A551-FC06-42D2-8792-781DC09997D7}"/>
    <cellStyle name="Normal 7 7 2 2 4 4 2" xfId="21792" xr:uid="{8174A278-1E41-4832-A302-CBBAE22B57A2}"/>
    <cellStyle name="Normal 7 7 2 2 4 5" xfId="22769" xr:uid="{A0C9C968-AA72-45F4-9E8F-B6D3CF0D4FC2}"/>
    <cellStyle name="Normal 7 7 2 2 4 6" xfId="14099" xr:uid="{353CAE13-8D4C-46D6-9905-B586747E12DF}"/>
    <cellStyle name="Normal 7 7 2 2 5" xfId="4242" xr:uid="{02C7555F-C4FD-492B-8F94-B1D216A041FD}"/>
    <cellStyle name="Normal 7 7 2 2 5 2" xfId="9014" xr:uid="{7DF9B4B5-E7FA-41F8-B2DB-8E3BC72C2903}"/>
    <cellStyle name="Normal 7 7 2 2 5 2 2" xfId="29085" xr:uid="{BBB082D7-D16D-4803-ABDB-876E5E068720}"/>
    <cellStyle name="Normal 7 7 2 2 5 2 3" xfId="19394" xr:uid="{F570B7DD-221F-47C6-9633-EBAF1981BB43}"/>
    <cellStyle name="Normal 7 7 2 2 5 3" xfId="11847" xr:uid="{76711169-FECD-4892-B761-A9AFAFC415D1}"/>
    <cellStyle name="Normal 7 7 2 2 5 3 2" xfId="22227" xr:uid="{4BB2516E-AEFA-4EA7-A252-4C1E062D57F0}"/>
    <cellStyle name="Normal 7 7 2 2 5 4" xfId="24415" xr:uid="{170A7A7D-C5AD-4006-AFF0-83ABD7F0A9D6}"/>
    <cellStyle name="Normal 7 7 2 2 5 5" xfId="16561" xr:uid="{25434C06-C725-4848-8B23-7CB867832F3D}"/>
    <cellStyle name="Normal 7 7 2 2 6" xfId="5514" xr:uid="{EA6BF84F-EF85-44FD-B505-0BD2CD2D6439}"/>
    <cellStyle name="Normal 7 7 2 2 6 2" xfId="26751" xr:uid="{535669B0-D7BE-4815-953A-A0E07F2ECAA3}"/>
    <cellStyle name="Normal 7 7 2 2 6 3" xfId="14810" xr:uid="{4A8885DF-14D8-480D-ABE4-644DA944A0A4}"/>
    <cellStyle name="Normal 7 7 2 2 7" xfId="7263" xr:uid="{AA3516CF-9252-4C9E-9A3F-AAC0CBFA7F80}"/>
    <cellStyle name="Normal 7 7 2 2 7 2" xfId="17643" xr:uid="{7FFE5E33-05BA-4D50-A39E-539BBC0007B4}"/>
    <cellStyle name="Normal 7 7 2 2 8" xfId="10096" xr:uid="{334158FD-A5F5-4E42-A86B-BA8B0A40062D}"/>
    <cellStyle name="Normal 7 7 2 2 8 2" xfId="20476" xr:uid="{9DE1F241-217F-4C6A-9172-1BFCA0E5912A}"/>
    <cellStyle name="Normal 7 7 2 2 9" xfId="22728" xr:uid="{BB04A600-8A16-4C3E-9E6F-DC38BB302AC7}"/>
    <cellStyle name="Normal 7 7 2 3" xfId="2850" xr:uid="{00000000-0005-0000-0000-00003B090000}"/>
    <cellStyle name="Normal 7 7 2 3 2" xfId="3504" xr:uid="{00000000-0005-0000-0000-00003C090000}"/>
    <cellStyle name="Normal 7 7 2 3 2 2" xfId="6556" xr:uid="{74C32873-4400-4FDE-BE43-EBFF4EB983DA}"/>
    <cellStyle name="Normal 7 7 2 3 2 2 2" xfId="28232" xr:uid="{CC7EF20A-BAF7-4373-81C4-99490C3B13DD}"/>
    <cellStyle name="Normal 7 7 2 3 2 2 3" xfId="16129" xr:uid="{C8D02C5F-17F1-4725-9205-7E487E442A5B}"/>
    <cellStyle name="Normal 7 7 2 3 2 3" xfId="8582" xr:uid="{75B88EDC-E732-4C87-8875-B89974FECFEF}"/>
    <cellStyle name="Normal 7 7 2 3 2 3 2" xfId="18962" xr:uid="{47FD6994-A31C-4DA0-826F-BB8704FBEB0B}"/>
    <cellStyle name="Normal 7 7 2 3 2 4" xfId="11415" xr:uid="{360655D1-6344-4F6B-BF55-EE289793D602}"/>
    <cellStyle name="Normal 7 7 2 3 2 4 2" xfId="21795" xr:uid="{2C9FEAA2-CA1A-4DDB-B8E3-59DB57CAF968}"/>
    <cellStyle name="Normal 7 7 2 3 2 5" xfId="24327" xr:uid="{E303D694-140B-447F-A192-9E37FB506793}"/>
    <cellStyle name="Normal 7 7 2 3 2 6" xfId="14102" xr:uid="{D99ABD0F-A978-4142-958A-BDD5E38D9E01}"/>
    <cellStyle name="Normal 7 7 2 3 3" xfId="4379" xr:uid="{11705BEB-5E02-4E11-AB5F-7A28B705A6EB}"/>
    <cellStyle name="Normal 7 7 2 3 3 2" xfId="9151" xr:uid="{DC88A757-CBE9-4871-98FB-470EF2AF4483}"/>
    <cellStyle name="Normal 7 7 2 3 3 2 2" xfId="29194" xr:uid="{CE364987-8BB2-408D-A423-FE4299C75767}"/>
    <cellStyle name="Normal 7 7 2 3 3 2 3" xfId="19531" xr:uid="{D6DF9143-5493-4087-869E-2B14BCB446BF}"/>
    <cellStyle name="Normal 7 7 2 3 3 3" xfId="11984" xr:uid="{441CD3BF-032E-462C-8A92-46A68399F7E4}"/>
    <cellStyle name="Normal 7 7 2 3 3 3 2" xfId="22364" xr:uid="{767C7C25-FFA2-4DD6-B662-D9ECA62A27F9}"/>
    <cellStyle name="Normal 7 7 2 3 3 4" xfId="23599" xr:uid="{6C98C5C0-C0B6-48E1-9DC3-5C7AFA9B2A2C}"/>
    <cellStyle name="Normal 7 7 2 3 3 5" xfId="16698" xr:uid="{26064FA9-A3CF-49E6-A2AE-E6CFDEF805AB}"/>
    <cellStyle name="Normal 7 7 2 3 4" xfId="6063" xr:uid="{910300EE-64A3-4AA8-9876-D5905525DDE7}"/>
    <cellStyle name="Normal 7 7 2 3 4 2" xfId="27192" xr:uid="{D6837CDE-3448-4E7A-8B46-01FF125A9F72}"/>
    <cellStyle name="Normal 7 7 2 3 4 3" xfId="15519" xr:uid="{ECF19E94-8C03-4482-B0B9-EDF99F2F95F9}"/>
    <cellStyle name="Normal 7 7 2 3 5" xfId="7972" xr:uid="{8D198D18-1126-4592-9441-15F49CA4550B}"/>
    <cellStyle name="Normal 7 7 2 3 5 2" xfId="18352" xr:uid="{4BB0996E-FB10-4A95-A636-B4C9250FCC36}"/>
    <cellStyle name="Normal 7 7 2 3 6" xfId="10805" xr:uid="{8AE028EE-40DB-4E3F-B2AC-45A6795FA071}"/>
    <cellStyle name="Normal 7 7 2 3 6 2" xfId="21185" xr:uid="{442527F8-D175-426B-8BCF-89A0BDD12D2A}"/>
    <cellStyle name="Normal 7 7 2 3 7" xfId="23249" xr:uid="{FE9FFA83-38C0-434F-9212-EDB55AC66800}"/>
    <cellStyle name="Normal 7 7 2 3 8" xfId="13334" xr:uid="{2AB79A17-E891-4166-B5A1-3B7735F0A94E}"/>
    <cellStyle name="Normal 7 7 2 4" xfId="3505" xr:uid="{00000000-0005-0000-0000-00003D090000}"/>
    <cellStyle name="Normal 7 7 2 4 2" xfId="4611" xr:uid="{18CAA640-6556-42AE-8F98-37BA36952E4C}"/>
    <cellStyle name="Normal 7 7 2 4 2 2" xfId="9383" xr:uid="{F93D302A-ABD3-47F5-ABAC-118282B8BA8D}"/>
    <cellStyle name="Normal 7 7 2 4 2 2 2" xfId="19763" xr:uid="{3BAB0E7C-A9A2-4610-B07F-49103E3E2BFF}"/>
    <cellStyle name="Normal 7 7 2 4 2 3" xfId="12216" xr:uid="{0290D4EB-95E3-4800-B034-DE84BE33121E}"/>
    <cellStyle name="Normal 7 7 2 4 2 3 2" xfId="22596" xr:uid="{63B5A958-CD44-4AA4-8665-DFA2B6927A0F}"/>
    <cellStyle name="Normal 7 7 2 4 2 4" xfId="26734" xr:uid="{83471AB3-1BEA-47B6-A89A-DC88358E0FC5}"/>
    <cellStyle name="Normal 7 7 2 4 2 5" xfId="16930" xr:uid="{01CBAAEA-9B2E-4411-A2DF-09E44DB7863D}"/>
    <cellStyle name="Normal 7 7 2 4 3" xfId="6557" xr:uid="{2C4972A3-539A-4EEF-81DF-322B26E56178}"/>
    <cellStyle name="Normal 7 7 2 4 3 2" xfId="16130" xr:uid="{7F54276A-4DED-4EE8-B380-72562D86ADE1}"/>
    <cellStyle name="Normal 7 7 2 4 4" xfId="8583" xr:uid="{02F6784B-F759-42E7-B1D2-3BF47A98356E}"/>
    <cellStyle name="Normal 7 7 2 4 4 2" xfId="18963" xr:uid="{5394B1FA-B686-44C9-AB3D-FD4E8C76B3BF}"/>
    <cellStyle name="Normal 7 7 2 4 5" xfId="11416" xr:uid="{78A4CAEC-81D6-4084-A8BB-60CCFA5D6450}"/>
    <cellStyle name="Normal 7 7 2 4 5 2" xfId="21796" xr:uid="{FB44EFB1-93E2-4525-8CD0-5B3A0590DE40}"/>
    <cellStyle name="Normal 7 7 2 4 6" xfId="25476" xr:uid="{FC04CEE0-1EF2-49D9-B678-B5E49C2DCCC7}"/>
    <cellStyle name="Normal 7 7 2 4 7" xfId="14103" xr:uid="{2DF58188-7F74-40DC-81D6-0BE8F5911262}"/>
    <cellStyle name="Normal 7 7 2 5" xfId="3500" xr:uid="{00000000-0005-0000-0000-00003E090000}"/>
    <cellStyle name="Normal 7 7 2 5 2" xfId="6552" xr:uid="{744E8FEC-BB66-403F-9219-1A9096D30CA3}"/>
    <cellStyle name="Normal 7 7 2 5 2 2" xfId="27446" xr:uid="{4318EE14-9EA5-4287-A009-C15F27EE49EF}"/>
    <cellStyle name="Normal 7 7 2 5 2 3" xfId="16125" xr:uid="{7CDE6C64-659F-4DE3-BD73-7B8A01EE1139}"/>
    <cellStyle name="Normal 7 7 2 5 3" xfId="8578" xr:uid="{4F0CB3D6-4986-472E-916C-8026CE28F1AA}"/>
    <cellStyle name="Normal 7 7 2 5 3 2" xfId="18958" xr:uid="{4A82204B-4A83-43F6-A1E7-B1AC6F7EF695}"/>
    <cellStyle name="Normal 7 7 2 5 4" xfId="11411" xr:uid="{2A46D254-9B3E-4597-946D-E560017E6407}"/>
    <cellStyle name="Normal 7 7 2 5 4 2" xfId="21791" xr:uid="{A75CC807-F6BC-48DB-9BFC-9CBCF0E393EB}"/>
    <cellStyle name="Normal 7 7 2 5 5" xfId="23076" xr:uid="{38185F1E-9A85-4922-ACD6-988073C3BE36}"/>
    <cellStyle name="Normal 7 7 2 5 6" xfId="14098" xr:uid="{AD4F087C-6797-4F8B-BC18-D91177481C8F}"/>
    <cellStyle name="Normal 7 7 2 6" xfId="2550" xr:uid="{00000000-0005-0000-0000-00003F090000}"/>
    <cellStyle name="Normal 7 7 2 6 2" xfId="5822" xr:uid="{55FDA0E5-B7A5-4C7D-A6AE-4E27236F019B}"/>
    <cellStyle name="Normal 7 7 2 6 2 2" xfId="26759" xr:uid="{FF5A90EE-9ED1-4201-8BAA-0570895F5DFD}"/>
    <cellStyle name="Normal 7 7 2 6 2 3" xfId="15222" xr:uid="{A1833B6B-45CB-4E2E-A29F-F98B210BA2AC}"/>
    <cellStyle name="Normal 7 7 2 6 3" xfId="7675" xr:uid="{0C046EB4-3079-4CF8-9250-B840841387EF}"/>
    <cellStyle name="Normal 7 7 2 6 3 2" xfId="18055" xr:uid="{A1819B08-C3E9-4709-9A61-311CE1A80C26}"/>
    <cellStyle name="Normal 7 7 2 6 4" xfId="10508" xr:uid="{E135B376-9EE0-4910-850C-9FF8DEC2F005}"/>
    <cellStyle name="Normal 7 7 2 6 4 2" xfId="20888" xr:uid="{D478F345-D789-4531-974D-0DB27AF6DCEE}"/>
    <cellStyle name="Normal 7 7 2 6 5" xfId="22828" xr:uid="{F828551F-C002-41D8-91B3-2456343F7AB8}"/>
    <cellStyle name="Normal 7 7 2 6 6" xfId="12938" xr:uid="{6466CFE4-7C87-4F70-A313-C28E5FA435CD}"/>
    <cellStyle name="Normal 7 7 2 7" xfId="2244" xr:uid="{00000000-0005-0000-0000-000035090000}"/>
    <cellStyle name="Normal 7 7 2 7 2" xfId="7371" xr:uid="{C90A7C76-9FBA-4F49-B74D-620A284E05B2}"/>
    <cellStyle name="Normal 7 7 2 7 2 2" xfId="17751" xr:uid="{214AC6BA-9E2E-4049-869A-D296B8488A81}"/>
    <cellStyle name="Normal 7 7 2 7 3" xfId="10204" xr:uid="{222B8ACB-F360-48CC-9C41-5C5F6E216311}"/>
    <cellStyle name="Normal 7 7 2 7 3 2" xfId="20584" xr:uid="{8EBA7DCE-D183-4FAA-B2B3-C3CAC029ADDA}"/>
    <cellStyle name="Normal 7 7 2 7 4" xfId="25369" xr:uid="{A2861691-64ED-4C59-A9EB-142B63F50E5A}"/>
    <cellStyle name="Normal 7 7 2 7 5" xfId="14918" xr:uid="{933DB0ED-1D3B-4955-BC4C-3152E12FEF4D}"/>
    <cellStyle name="Normal 7 7 2 8" xfId="3797" xr:uid="{E5E400FB-C358-4E4D-B459-DD38D66E6E48}"/>
    <cellStyle name="Normal 7 7 2 8 2" xfId="8633" xr:uid="{9C5CA804-3A2C-4EA5-A190-E58CF3A306D5}"/>
    <cellStyle name="Normal 7 7 2 8 2 2" xfId="19013" xr:uid="{DE7F16E4-AA72-4DC9-8C67-2B6F6F4E7487}"/>
    <cellStyle name="Normal 7 7 2 8 3" xfId="11466" xr:uid="{5F8BF3F2-0546-426E-919A-D58EB0D5EC30}"/>
    <cellStyle name="Normal 7 7 2 8 3 2" xfId="21846" xr:uid="{18DD9CC4-9F3D-449B-974E-5EA1558F48CB}"/>
    <cellStyle name="Normal 7 7 2 8 4" xfId="16180" xr:uid="{1695695F-2464-41D6-AAB1-EFDD296FE4A2}"/>
    <cellStyle name="Normal 7 7 2 9" xfId="5513" xr:uid="{67402623-62A7-484C-BBBD-29B0747A30AE}"/>
    <cellStyle name="Normal 7 7 2 9 2" xfId="14809" xr:uid="{C623544B-77DF-432D-98B2-3EFA6A5FBC1B}"/>
    <cellStyle name="Normal 7 7 3" xfId="1519" xr:uid="{00000000-0005-0000-0000-0000C8070000}"/>
    <cellStyle name="Normal 7 7 3 10" xfId="10097" xr:uid="{E889C744-B608-43B5-BB3E-ACFE2A4C50EA}"/>
    <cellStyle name="Normal 7 7 3 10 2" xfId="20477" xr:uid="{8D285B90-6549-4EE6-AB9F-079A362A9800}"/>
    <cellStyle name="Normal 7 7 3 11" xfId="22640" xr:uid="{A5951408-860D-411A-BD5F-CA66E2B35D51}"/>
    <cellStyle name="Normal 7 7 3 12" xfId="12650" xr:uid="{03EE881B-1C63-4E95-9385-147D60493E94}"/>
    <cellStyle name="Normal 7 7 3 2" xfId="2852" xr:uid="{00000000-0005-0000-0000-000041090000}"/>
    <cellStyle name="Normal 7 7 3 2 2" xfId="3507" xr:uid="{00000000-0005-0000-0000-000042090000}"/>
    <cellStyle name="Normal 7 7 3 2 2 2" xfId="6559" xr:uid="{2C71E10F-77E2-480D-992A-F093AC9F1BCE}"/>
    <cellStyle name="Normal 7 7 3 2 2 2 2" xfId="25911" xr:uid="{98416AC1-7510-4ECC-8DB9-CA572F2882A9}"/>
    <cellStyle name="Normal 7 7 3 2 2 2 3" xfId="16132" xr:uid="{D062C442-F187-4EAD-91F9-D04044821CDA}"/>
    <cellStyle name="Normal 7 7 3 2 2 3" xfId="8585" xr:uid="{B7C43149-46D8-4831-A649-740A5B6F2BDD}"/>
    <cellStyle name="Normal 7 7 3 2 2 3 2" xfId="18965" xr:uid="{E547BB34-0BE3-4C17-8AF5-1E2A567BE5AB}"/>
    <cellStyle name="Normal 7 7 3 2 2 4" xfId="11418" xr:uid="{FF2A3025-8A1F-441D-ACE8-64BDE0D1135C}"/>
    <cellStyle name="Normal 7 7 3 2 2 4 2" xfId="21798" xr:uid="{EA46ECA1-2BDF-4F03-977D-5861686BFB7C}"/>
    <cellStyle name="Normal 7 7 3 2 2 5" xfId="24042" xr:uid="{DE9FD3CB-5AE4-43AC-BED0-8D042F99DAA2}"/>
    <cellStyle name="Normal 7 7 3 2 2 6" xfId="14105" xr:uid="{759737F0-C4A8-4FBA-82DF-065AEDEA5EAA}"/>
    <cellStyle name="Normal 7 7 3 2 3" xfId="4381" xr:uid="{3C28BC18-1B7B-43C7-8BF0-93A4A445BB24}"/>
    <cellStyle name="Normal 7 7 3 2 3 2" xfId="9153" xr:uid="{2D561BC2-362F-450B-825F-BA789CCF5760}"/>
    <cellStyle name="Normal 7 7 3 2 3 2 2" xfId="29196" xr:uid="{A0E574BF-9E24-48E1-A271-0DFCAA34FABA}"/>
    <cellStyle name="Normal 7 7 3 2 3 2 3" xfId="19533" xr:uid="{ED971030-3520-4518-A462-0354BF77764C}"/>
    <cellStyle name="Normal 7 7 3 2 3 3" xfId="11986" xr:uid="{89053BC3-BE6D-4BA1-A02E-7C814AAD062A}"/>
    <cellStyle name="Normal 7 7 3 2 3 3 2" xfId="22366" xr:uid="{8FB6A495-6AAC-4A79-958E-26038FB2225B}"/>
    <cellStyle name="Normal 7 7 3 2 3 4" xfId="24518" xr:uid="{DABB4DE9-D7AF-438F-B64E-5FCAFC4C9344}"/>
    <cellStyle name="Normal 7 7 3 2 3 5" xfId="16700" xr:uid="{EC4484C3-4297-406D-8770-5C9C01B586CD}"/>
    <cellStyle name="Normal 7 7 3 2 4" xfId="6065" xr:uid="{6D51BC33-05C7-4AA0-91CE-E2E28C585877}"/>
    <cellStyle name="Normal 7 7 3 2 4 2" xfId="27250" xr:uid="{B1C0F13B-5457-42CF-BF0D-1810B67828FE}"/>
    <cellStyle name="Normal 7 7 3 2 4 3" xfId="15521" xr:uid="{3A80E960-9A1C-4E96-93ED-B76F8CFDB768}"/>
    <cellStyle name="Normal 7 7 3 2 5" xfId="7974" xr:uid="{DC3F4607-8FBF-4229-ABF0-992CE51C53E7}"/>
    <cellStyle name="Normal 7 7 3 2 5 2" xfId="18354" xr:uid="{FBCE5760-87AC-4838-A3E6-27D17E88049E}"/>
    <cellStyle name="Normal 7 7 3 2 6" xfId="10807" xr:uid="{33977F88-70FF-460E-B122-E4355F19D071}"/>
    <cellStyle name="Normal 7 7 3 2 6 2" xfId="21187" xr:uid="{CF81CA87-9367-4294-9F2C-D29238041B5A}"/>
    <cellStyle name="Normal 7 7 3 2 7" xfId="24267" xr:uid="{227AD105-8158-4CA4-8393-6C398F7799EA}"/>
    <cellStyle name="Normal 7 7 3 2 8" xfId="13336" xr:uid="{8548A3FC-6708-4D3D-8F1C-19F3CF3BD883}"/>
    <cellStyle name="Normal 7 7 3 3" xfId="3508" xr:uid="{00000000-0005-0000-0000-000043090000}"/>
    <cellStyle name="Normal 7 7 3 3 2" xfId="4612" xr:uid="{89F2C6BD-23ED-462B-BE28-A288060C0DFC}"/>
    <cellStyle name="Normal 7 7 3 3 2 2" xfId="9384" xr:uid="{6BD16B65-C7FD-4472-AF20-AED7BF8EB114}"/>
    <cellStyle name="Normal 7 7 3 3 2 2 2" xfId="29350" xr:uid="{CE945988-CE41-416F-9389-6C5A28DBEFB9}"/>
    <cellStyle name="Normal 7 7 3 3 2 2 3" xfId="19764" xr:uid="{4871CDDE-717F-4676-912F-B3C6676B08B2}"/>
    <cellStyle name="Normal 7 7 3 3 2 3" xfId="12217" xr:uid="{D5B51F42-3B77-4B7B-B20B-0F6862F78B2B}"/>
    <cellStyle name="Normal 7 7 3 3 2 3 2" xfId="22597" xr:uid="{DF955F6C-3FD3-4721-8986-CBB2F531CE8D}"/>
    <cellStyle name="Normal 7 7 3 3 2 4" xfId="22966" xr:uid="{B54F08A6-E4F0-4C15-9364-FFD55D32FD72}"/>
    <cellStyle name="Normal 7 7 3 3 2 5" xfId="16931" xr:uid="{7ED0E923-34C2-470F-8D78-EEDED3F9E55E}"/>
    <cellStyle name="Normal 7 7 3 3 3" xfId="6560" xr:uid="{C11160E3-667A-4FC9-A89C-BF99B699CA8C}"/>
    <cellStyle name="Normal 7 7 3 3 3 2" xfId="27297" xr:uid="{0C310A5A-8FD1-44F7-98A7-2D659CAC8830}"/>
    <cellStyle name="Normal 7 7 3 3 3 3" xfId="16133" xr:uid="{0AAD95AE-B8C3-43CD-AF1F-1564868FFB79}"/>
    <cellStyle name="Normal 7 7 3 3 4" xfId="8586" xr:uid="{E6D5297D-ED60-439D-AD45-2F6585040639}"/>
    <cellStyle name="Normal 7 7 3 3 4 2" xfId="18966" xr:uid="{88B25C48-3C6A-49D7-9A4F-506E5F76E153}"/>
    <cellStyle name="Normal 7 7 3 3 5" xfId="11419" xr:uid="{1429B78B-9DFC-4CD1-A4F4-38C8711203FD}"/>
    <cellStyle name="Normal 7 7 3 3 5 2" xfId="21799" xr:uid="{DD683835-E77C-4AFC-AD20-495BB7C4E235}"/>
    <cellStyle name="Normal 7 7 3 3 6" xfId="24141" xr:uid="{93DCECB9-975E-42C3-9907-5E74D5D2E8DB}"/>
    <cellStyle name="Normal 7 7 3 3 7" xfId="14106" xr:uid="{C4399ED8-7591-46FE-B310-02CB5B65204B}"/>
    <cellStyle name="Normal 7 7 3 4" xfId="3506" xr:uid="{00000000-0005-0000-0000-000044090000}"/>
    <cellStyle name="Normal 7 7 3 4 2" xfId="6558" xr:uid="{1984D6E0-282E-4076-8C31-6CB41BBB2BAF}"/>
    <cellStyle name="Normal 7 7 3 4 2 2" xfId="28592" xr:uid="{390798B3-EDAD-47F5-8E0D-7DF5B23894E0}"/>
    <cellStyle name="Normal 7 7 3 4 2 3" xfId="16131" xr:uid="{A16C6FA9-2BC2-409C-9085-BDEFC89B3A64}"/>
    <cellStyle name="Normal 7 7 3 4 3" xfId="8584" xr:uid="{F71AF641-77A0-4621-B5FD-59ADB04C380B}"/>
    <cellStyle name="Normal 7 7 3 4 3 2" xfId="18964" xr:uid="{20B68CA9-8F1E-4ABA-B033-087AE22CDEA6}"/>
    <cellStyle name="Normal 7 7 3 4 4" xfId="11417" xr:uid="{51AB0A02-1BA8-4DC5-968C-E30C5C243333}"/>
    <cellStyle name="Normal 7 7 3 4 4 2" xfId="21797" xr:uid="{C679DD6D-B400-4C98-A3D8-7480E708AAA5}"/>
    <cellStyle name="Normal 7 7 3 4 5" xfId="25214" xr:uid="{0D2936A6-6A59-4AD1-A31C-86CF60E30A99}"/>
    <cellStyle name="Normal 7 7 3 4 6" xfId="14104" xr:uid="{FB82D7A7-6D4D-4CCD-9DC5-6079FA52C303}"/>
    <cellStyle name="Normal 7 7 3 5" xfId="2593" xr:uid="{00000000-0005-0000-0000-000045090000}"/>
    <cellStyle name="Normal 7 7 3 5 2" xfId="5858" xr:uid="{65C0C5E9-B5FE-4B00-BB73-6D05B81BECA7}"/>
    <cellStyle name="Normal 7 7 3 5 2 2" xfId="27494" xr:uid="{8976DB23-6182-4E09-BB4E-85FDB6028B0E}"/>
    <cellStyle name="Normal 7 7 3 5 2 3" xfId="15265" xr:uid="{68F632A7-3E9A-4977-ACA3-0D0FB789A307}"/>
    <cellStyle name="Normal 7 7 3 5 3" xfId="7718" xr:uid="{9503F60A-FB99-424D-8528-B8769E72E29A}"/>
    <cellStyle name="Normal 7 7 3 5 3 2" xfId="18098" xr:uid="{A4130C95-0520-48FA-8FC7-9EB54D98CAC0}"/>
    <cellStyle name="Normal 7 7 3 5 4" xfId="10551" xr:uid="{CCC5433F-11C5-45BC-BBF3-AC5C8DDC16DB}"/>
    <cellStyle name="Normal 7 7 3 5 4 2" xfId="20931" xr:uid="{670411DC-1AAF-4A0F-9FCA-321B4DF9CB56}"/>
    <cellStyle name="Normal 7 7 3 5 5" xfId="23410" xr:uid="{12B9F687-3FC5-4F87-8D20-81FD6AA3783F}"/>
    <cellStyle name="Normal 7 7 3 5 6" xfId="12981" xr:uid="{1166DE3E-3C7B-42CF-B559-6D09ACE261F3}"/>
    <cellStyle name="Normal 7 7 3 6" xfId="2416" xr:uid="{00000000-0005-0000-0000-000040090000}"/>
    <cellStyle name="Normal 7 7 3 6 2" xfId="7543" xr:uid="{6B297C61-A426-42E2-BEFD-15D95033E98E}"/>
    <cellStyle name="Normal 7 7 3 6 2 2" xfId="17923" xr:uid="{2A0680CD-4EBA-46BD-9693-B834435C83CD}"/>
    <cellStyle name="Normal 7 7 3 6 3" xfId="10376" xr:uid="{AB717565-D3D4-4787-9882-274138B115C6}"/>
    <cellStyle name="Normal 7 7 3 6 3 2" xfId="20756" xr:uid="{62D5210C-DF24-409A-8CF5-423136382B68}"/>
    <cellStyle name="Normal 7 7 3 6 4" xfId="25472" xr:uid="{A8F125F6-B67B-425C-B4CD-736F07ADCDA6}"/>
    <cellStyle name="Normal 7 7 3 6 5" xfId="15090" xr:uid="{4EB859A2-46E3-428E-9E46-011564E713B6}"/>
    <cellStyle name="Normal 7 7 3 7" xfId="4109" xr:uid="{B189E86A-2154-44E9-9A33-0D9EF6B4E6B6}"/>
    <cellStyle name="Normal 7 7 3 7 2" xfId="8881" xr:uid="{43DA4BAD-E702-449B-8FA6-6CD0B1F3A39D}"/>
    <cellStyle name="Normal 7 7 3 7 2 2" xfId="19261" xr:uid="{2AEDCD54-9FC7-4366-9AB8-7514E84CF886}"/>
    <cellStyle name="Normal 7 7 3 7 3" xfId="11714" xr:uid="{C913724C-EE6F-4A03-9599-9950CD04EF4A}"/>
    <cellStyle name="Normal 7 7 3 7 3 2" xfId="22094" xr:uid="{261D23D1-D351-4F14-B881-34DEF734E131}"/>
    <cellStyle name="Normal 7 7 3 7 4" xfId="16428" xr:uid="{372E77CC-B278-4852-AA7D-CFAA1E13DB5F}"/>
    <cellStyle name="Normal 7 7 3 8" xfId="5515" xr:uid="{38CDE3D7-BD94-440F-BC4A-FFA35C9DF975}"/>
    <cellStyle name="Normal 7 7 3 8 2" xfId="14811" xr:uid="{2FD30E6F-6ED0-43C8-9631-418C3989C55B}"/>
    <cellStyle name="Normal 7 7 3 9" xfId="7264" xr:uid="{04B2EFA9-4445-41FD-8320-BF4E5323E45F}"/>
    <cellStyle name="Normal 7 7 3 9 2" xfId="17644" xr:uid="{6ACD7728-431E-47FD-8FFF-C9592A3F86FA}"/>
    <cellStyle name="Normal 7 7 4" xfId="1520" xr:uid="{00000000-0005-0000-0000-0000C9070000}"/>
    <cellStyle name="Normal 7 7 4 2" xfId="3509" xr:uid="{00000000-0005-0000-0000-000047090000}"/>
    <cellStyle name="Normal 7 7 4 2 2" xfId="6561" xr:uid="{5951E54E-719C-4037-AD11-C2C8F91FDB72}"/>
    <cellStyle name="Normal 7 7 4 2 2 2" xfId="27804" xr:uid="{DD56CBD4-AEC2-4087-8477-E394135DF909}"/>
    <cellStyle name="Normal 7 7 4 2 2 3" xfId="16134" xr:uid="{BD0338E6-F04C-4F98-B34C-AF7E98B7DEF8}"/>
    <cellStyle name="Normal 7 7 4 2 3" xfId="8587" xr:uid="{746314BD-1259-4FA7-9646-1C695E3C3E75}"/>
    <cellStyle name="Normal 7 7 4 2 3 2" xfId="18967" xr:uid="{B9FF924B-6B07-42E7-A558-E33F607CD720}"/>
    <cellStyle name="Normal 7 7 4 2 4" xfId="11420" xr:uid="{CDC3E7EF-FCED-47C5-9289-48FC29A3F926}"/>
    <cellStyle name="Normal 7 7 4 2 4 2" xfId="21800" xr:uid="{37B0ED64-278B-42A4-B264-31715841ADD8}"/>
    <cellStyle name="Normal 7 7 4 2 5" xfId="24848" xr:uid="{72FDC550-40FB-4880-A159-156CB101B6C4}"/>
    <cellStyle name="Normal 7 7 4 2 6" xfId="14107" xr:uid="{F3F1CB74-2384-47B2-9530-1C3EEAA9B51E}"/>
    <cellStyle name="Normal 7 7 4 3" xfId="2849" xr:uid="{00000000-0005-0000-0000-000048090000}"/>
    <cellStyle name="Normal 7 7 4 3 2" xfId="6062" xr:uid="{600D4439-761D-4C8F-B0E5-3E1CA5CB2EB5}"/>
    <cellStyle name="Normal 7 7 4 3 2 2" xfId="27961" xr:uid="{53570348-B679-4121-BCCE-C8F2FB6B97B7}"/>
    <cellStyle name="Normal 7 7 4 3 2 3" xfId="15518" xr:uid="{D2E905DC-110E-4CFC-A27D-AFBD9F6A5ACC}"/>
    <cellStyle name="Normal 7 7 4 3 3" xfId="7971" xr:uid="{6E0010E1-752C-4732-958B-C8C972E03978}"/>
    <cellStyle name="Normal 7 7 4 3 3 2" xfId="18351" xr:uid="{5C8CF515-945F-4F4F-A02D-D88D97E072F7}"/>
    <cellStyle name="Normal 7 7 4 3 4" xfId="10804" xr:uid="{2921DA33-5276-4965-97F6-DE9E839BA630}"/>
    <cellStyle name="Normal 7 7 4 3 4 2" xfId="21184" xr:uid="{7D8DC2DD-D5F1-4A0D-B41B-C5E71C854740}"/>
    <cellStyle name="Normal 7 7 4 3 5" xfId="24539" xr:uid="{C84E83C0-9320-4903-A72B-389578FC6790}"/>
    <cellStyle name="Normal 7 7 4 3 6" xfId="13333" xr:uid="{32DADDCA-2A3F-4968-9F75-3570127E37B7}"/>
    <cellStyle name="Normal 7 7 4 4" xfId="4231" xr:uid="{FED24733-1034-41B0-B4E3-3EAB52254506}"/>
    <cellStyle name="Normal 7 7 4 4 2" xfId="9003" xr:uid="{6DE852C9-6ECD-4166-B3D5-7D3FB8C76CB6}"/>
    <cellStyle name="Normal 7 7 4 4 2 2" xfId="19383" xr:uid="{AE2D6D5C-5F6E-4488-85D8-83AD15BFD4B8}"/>
    <cellStyle name="Normal 7 7 4 4 3" xfId="11836" xr:uid="{9D85BA2E-63D2-4AC6-9058-7570338D4AB8}"/>
    <cellStyle name="Normal 7 7 4 4 3 2" xfId="22216" xr:uid="{A11DE655-8593-432C-B1CE-9692FB6EBDE7}"/>
    <cellStyle name="Normal 7 7 4 4 4" xfId="22832" xr:uid="{3545043A-97C3-4BEB-9A86-224F9F340D6F}"/>
    <cellStyle name="Normal 7 7 4 4 5" xfId="16550" xr:uid="{A86AA6D0-CDE3-4675-9D71-9C1166E80231}"/>
    <cellStyle name="Normal 7 7 4 5" xfId="5516" xr:uid="{073EF0F5-9C31-416A-9755-CFE675F63728}"/>
    <cellStyle name="Normal 7 7 4 5 2" xfId="14812" xr:uid="{690DDAB2-3F10-4C76-8258-BAC99B58EFA9}"/>
    <cellStyle name="Normal 7 7 4 6" xfId="7265" xr:uid="{E72904BC-11DC-4089-A0A0-68665237A9C1}"/>
    <cellStyle name="Normal 7 7 4 6 2" xfId="17645" xr:uid="{5593957B-21CB-467A-A601-0DFB57B04A95}"/>
    <cellStyle name="Normal 7 7 4 7" xfId="10098" xr:uid="{6E160AC4-EE6C-4514-B4B6-94E8D49BF565}"/>
    <cellStyle name="Normal 7 7 4 7 2" xfId="20478" xr:uid="{7E63E60C-F133-4A48-A85B-351F15CEBEB1}"/>
    <cellStyle name="Normal 7 7 4 8" xfId="24254" xr:uid="{B4BBCC62-20CB-4D6D-9BA8-7EC9921C9202}"/>
    <cellStyle name="Normal 7 7 4 9" xfId="12808" xr:uid="{6248B075-03D7-4527-8BD0-355FE7F0EA73}"/>
    <cellStyle name="Normal 7 7 5" xfId="3510" xr:uid="{00000000-0005-0000-0000-000049090000}"/>
    <cellStyle name="Normal 7 7 5 2" xfId="4613" xr:uid="{AD7F6475-AC25-498F-97D9-95AEF50804B2}"/>
    <cellStyle name="Normal 7 7 5 2 2" xfId="9385" xr:uid="{8F7F0EAE-C9BE-4744-9F60-6386BF527B9E}"/>
    <cellStyle name="Normal 7 7 5 2 2 2" xfId="29351" xr:uid="{ECEBF970-57BF-4F36-B9D8-7772EBF484F1}"/>
    <cellStyle name="Normal 7 7 5 2 2 3" xfId="19765" xr:uid="{C0207E13-6EB3-430B-9E3B-7459000F30F7}"/>
    <cellStyle name="Normal 7 7 5 2 3" xfId="12218" xr:uid="{637C8A77-C2DA-41C7-B1C7-7452C0212BD0}"/>
    <cellStyle name="Normal 7 7 5 2 3 2" xfId="22598" xr:uid="{4642DD10-6988-4B16-8DC5-3B2E4EF5DFD9}"/>
    <cellStyle name="Normal 7 7 5 2 4" xfId="23408" xr:uid="{68B934D2-16B5-4574-930C-5F70319B41D6}"/>
    <cellStyle name="Normal 7 7 5 2 5" xfId="16932" xr:uid="{CD8851BF-4305-4276-A211-853AAEB2E18C}"/>
    <cellStyle name="Normal 7 7 5 3" xfId="6562" xr:uid="{D9F50B8A-EAE6-45D2-9757-96D41910DF33}"/>
    <cellStyle name="Normal 7 7 5 3 2" xfId="27704" xr:uid="{E24BC1D6-99A1-4DFF-A3D3-2E93013892F2}"/>
    <cellStyle name="Normal 7 7 5 3 3" xfId="16135" xr:uid="{982AD3F0-373E-4885-8FBF-EDF3A9C70E74}"/>
    <cellStyle name="Normal 7 7 5 4" xfId="8588" xr:uid="{1B986D95-9C6A-4E78-AC0F-DB0EAB511753}"/>
    <cellStyle name="Normal 7 7 5 4 2" xfId="18968" xr:uid="{054C9D3C-8909-4487-87C0-31393BA9DA6E}"/>
    <cellStyle name="Normal 7 7 5 5" xfId="11421" xr:uid="{37B2F39E-A31F-4EAB-87D8-22284A59451D}"/>
    <cellStyle name="Normal 7 7 5 5 2" xfId="21801" xr:uid="{90949D72-122E-4068-81F4-C737F6C36E51}"/>
    <cellStyle name="Normal 7 7 5 6" xfId="24023" xr:uid="{AC4AA60D-E46F-45B2-8D9C-0D4D1CE5B437}"/>
    <cellStyle name="Normal 7 7 5 7" xfId="14108" xr:uid="{5F579650-634B-44AB-A3C2-A2A1102691CD}"/>
    <cellStyle name="Normal 7 7 6" xfId="3004" xr:uid="{00000000-0005-0000-0000-00004A090000}"/>
    <cellStyle name="Normal 7 7 6 2" xfId="6153" xr:uid="{3F76595B-7A70-4313-AD98-64C64CE90066}"/>
    <cellStyle name="Normal 7 7 6 2 2" xfId="26631" xr:uid="{8EFD9527-C9BA-4589-9728-404461208850}"/>
    <cellStyle name="Normal 7 7 6 2 3" xfId="15631" xr:uid="{B92DC15A-9E26-41CE-9CF7-2BEEEA6C274F}"/>
    <cellStyle name="Normal 7 7 6 3" xfId="8084" xr:uid="{D3D83652-7AB7-46DC-88C3-874F8B321725}"/>
    <cellStyle name="Normal 7 7 6 3 2" xfId="18464" xr:uid="{9767A66B-EFCD-4145-A061-7C4934BCFCA5}"/>
    <cellStyle name="Normal 7 7 6 4" xfId="10917" xr:uid="{DB7ADFAE-CF2D-467F-807B-BA750E3358BE}"/>
    <cellStyle name="Normal 7 7 6 4 2" xfId="21297" xr:uid="{66578466-A08C-4AFA-B5BC-5E4E89791B6D}"/>
    <cellStyle name="Normal 7 7 6 5" xfId="22990" xr:uid="{816A3C82-EF97-4D9A-B226-C5314D42E218}"/>
    <cellStyle name="Normal 7 7 6 6" xfId="13506" xr:uid="{6E0DF169-7B30-43CB-8A82-A2C432D548E4}"/>
    <cellStyle name="Normal 7 7 7" xfId="2490" xr:uid="{00000000-0005-0000-0000-00004B090000}"/>
    <cellStyle name="Normal 7 7 7 2" xfId="5775" xr:uid="{615CF55C-5858-42D6-9029-1D0E586CDA6B}"/>
    <cellStyle name="Normal 7 7 7 2 2" xfId="28097" xr:uid="{769996D8-286A-491D-A186-0B38D0DFAC63}"/>
    <cellStyle name="Normal 7 7 7 2 3" xfId="15162" xr:uid="{C65C49A5-3E9C-4503-8446-C9AEC63DAC9E}"/>
    <cellStyle name="Normal 7 7 7 3" xfId="7615" xr:uid="{92F93284-4B3E-428B-B6C2-ED6E69337A90}"/>
    <cellStyle name="Normal 7 7 7 3 2" xfId="17995" xr:uid="{B72C03A7-4BE7-4FD8-9CD2-E00C8E50581D}"/>
    <cellStyle name="Normal 7 7 7 4" xfId="10448" xr:uid="{16A95490-056D-447E-A776-9D50F4B56E51}"/>
    <cellStyle name="Normal 7 7 7 4 2" xfId="20828" xr:uid="{885B6FAB-364E-4C48-8C9F-4A2E219AAB58}"/>
    <cellStyle name="Normal 7 7 7 5" xfId="23313" xr:uid="{D84AA36F-B8A6-41BB-B4EF-78ABA913D2CD}"/>
    <cellStyle name="Normal 7 7 7 6" xfId="12878" xr:uid="{51741595-A603-4C13-8BE4-D5040003A8A2}"/>
    <cellStyle name="Normal 7 7 8" xfId="2184" xr:uid="{00000000-0005-0000-0000-000034090000}"/>
    <cellStyle name="Normal 7 7 8 2" xfId="7311" xr:uid="{8A50AE7F-CCBF-4D2F-BFB9-C1DB2900D60F}"/>
    <cellStyle name="Normal 7 7 8 2 2" xfId="17691" xr:uid="{C0AD61CF-C327-4565-A0B7-69375C2AFFA1}"/>
    <cellStyle name="Normal 7 7 8 3" xfId="10144" xr:uid="{DA9A460A-D310-4A38-B03C-688489590AC9}"/>
    <cellStyle name="Normal 7 7 8 3 2" xfId="20524" xr:uid="{190AFA82-0FA9-45BA-8F06-D61F6BC89869}"/>
    <cellStyle name="Normal 7 7 8 4" xfId="25029" xr:uid="{92A3C3C0-6143-4185-B2A5-8EF3EAEDE877}"/>
    <cellStyle name="Normal 7 7 8 5" xfId="14858" xr:uid="{5BC75154-B7D6-411C-8490-0363E25D9F80}"/>
    <cellStyle name="Normal 7 7 9" xfId="4089" xr:uid="{E2D62470-0D7C-4BCF-8C41-AF626EEE8446}"/>
    <cellStyle name="Normal 7 7 9 2" xfId="8866" xr:uid="{CF944BA7-FF91-4800-BCE3-BDFB2D3CF169}"/>
    <cellStyle name="Normal 7 7 9 2 2" xfId="19246" xr:uid="{F6804887-5FD8-46C0-93BF-ABEB1F4B4B99}"/>
    <cellStyle name="Normal 7 7 9 3" xfId="11699" xr:uid="{DEF9A11B-AF1B-4FC1-8C44-FAF365916466}"/>
    <cellStyle name="Normal 7 7 9 3 2" xfId="22079" xr:uid="{6C9F6523-AC60-46B2-A5DC-FBC016E9FE01}"/>
    <cellStyle name="Normal 7 7 9 4" xfId="16413" xr:uid="{C660FAB7-D96F-4E6C-833A-6DA3D1214498}"/>
    <cellStyle name="Normal 7 8" xfId="1521" xr:uid="{00000000-0005-0000-0000-0000CA070000}"/>
    <cellStyle name="Normal 7 8 10" xfId="5517" xr:uid="{7981F872-048D-44EB-862C-1863490B0EF3}"/>
    <cellStyle name="Normal 7 8 10 2" xfId="14813" xr:uid="{B43B2494-97F5-4498-91B3-E36B565F3B59}"/>
    <cellStyle name="Normal 7 8 11" xfId="7266" xr:uid="{ED7C597E-FD30-4964-9838-BC946C5800E4}"/>
    <cellStyle name="Normal 7 8 11 2" xfId="17646" xr:uid="{CCE1DC93-0221-401E-AF5B-99672ED397DD}"/>
    <cellStyle name="Normal 7 8 12" xfId="10099" xr:uid="{AE0BFB9E-5501-4680-9948-5E84422DA893}"/>
    <cellStyle name="Normal 7 8 12 2" xfId="20479" xr:uid="{4A988483-51E0-412E-9E59-46CEE99C3B41}"/>
    <cellStyle name="Normal 7 8 13" xfId="23701" xr:uid="{BC4496E3-8A18-485B-A7D4-66FE424DFB75}"/>
    <cellStyle name="Normal 7 8 14" xfId="12450" xr:uid="{245E7DAD-1C66-4C24-A686-F0D68E215EC8}"/>
    <cellStyle name="Normal 7 8 2" xfId="1522" xr:uid="{00000000-0005-0000-0000-0000CB070000}"/>
    <cellStyle name="Normal 7 8 2 10" xfId="10100" xr:uid="{98E6AF7D-E713-489B-BFB7-2D85F6E3108B}"/>
    <cellStyle name="Normal 7 8 2 10 2" xfId="20480" xr:uid="{EB056CE6-575B-4DD8-9AFC-FBB7EE22E1AB}"/>
    <cellStyle name="Normal 7 8 2 11" xfId="22983" xr:uid="{45D0F1E6-4DB8-4B08-A92C-FB3701D67A71}"/>
    <cellStyle name="Normal 7 8 2 12" xfId="12651" xr:uid="{1E636B80-57F4-4836-93F8-5F92C02DB4FD}"/>
    <cellStyle name="Normal 7 8 2 2" xfId="1523" xr:uid="{00000000-0005-0000-0000-0000CC070000}"/>
    <cellStyle name="Normal 7 8 2 2 2" xfId="3512" xr:uid="{00000000-0005-0000-0000-00004F090000}"/>
    <cellStyle name="Normal 7 8 2 2 2 2" xfId="6564" xr:uid="{EB11A89A-2A16-486D-9877-94B0133CC7BB}"/>
    <cellStyle name="Normal 7 8 2 2 2 2 2" xfId="27806" xr:uid="{D4D9D707-88A0-4231-85BB-C83530677E72}"/>
    <cellStyle name="Normal 7 8 2 2 2 2 3" xfId="27971" xr:uid="{0E38C2FA-C142-40C2-AC01-E3CDFBC457DD}"/>
    <cellStyle name="Normal 7 8 2 2 2 2 4" xfId="16137" xr:uid="{775AB728-5859-44E1-B041-0F14552B37AC}"/>
    <cellStyle name="Normal 7 8 2 2 2 3" xfId="8590" xr:uid="{C295360B-1DD4-49F9-A210-3E30A3B4ADA7}"/>
    <cellStyle name="Normal 7 8 2 2 2 3 2" xfId="28955" xr:uid="{A96E8B5A-B5E3-4393-A017-1CF35E2FEC4F}"/>
    <cellStyle name="Normal 7 8 2 2 2 3 3" xfId="18970" xr:uid="{69662BF9-DE8D-4BE4-884F-6374471AD8D6}"/>
    <cellStyle name="Normal 7 8 2 2 2 4" xfId="11423" xr:uid="{A392603C-B2DC-4FBE-8CDC-44E8105A13FA}"/>
    <cellStyle name="Normal 7 8 2 2 2 4 2" xfId="21803" xr:uid="{5E996602-E6E7-481C-8178-70C4707EBA3B}"/>
    <cellStyle name="Normal 7 8 2 2 2 5" xfId="23014" xr:uid="{DCD7C034-9A83-4037-97BF-2FD1AA3ACAE2}"/>
    <cellStyle name="Normal 7 8 2 2 2 6" xfId="14110" xr:uid="{F9FEBBAB-0B1B-47DF-9D61-26E2BD920E60}"/>
    <cellStyle name="Normal 7 8 2 2 3" xfId="4383" xr:uid="{181487C5-ED9A-4A37-894D-630747EF6A82}"/>
    <cellStyle name="Normal 7 8 2 2 3 2" xfId="9155" xr:uid="{B92BA703-193B-443E-B6AF-1260F9C458B3}"/>
    <cellStyle name="Normal 7 8 2 2 3 2 2" xfId="29198" xr:uid="{FC43AD86-1E18-423C-B688-0218500738C7}"/>
    <cellStyle name="Normal 7 8 2 2 3 2 3" xfId="19535" xr:uid="{0FE7F98E-D0D4-4966-A9D9-4239B84E8749}"/>
    <cellStyle name="Normal 7 8 2 2 3 3" xfId="11988" xr:uid="{B856DF8E-EF2D-498F-84DC-D1432C8127B4}"/>
    <cellStyle name="Normal 7 8 2 2 3 3 2" xfId="22368" xr:uid="{2358B23F-1DEE-4F07-B59D-A3292C0A2663}"/>
    <cellStyle name="Normal 7 8 2 2 3 4" xfId="23073" xr:uid="{F1BD4026-BDBC-4F07-91C3-4E30BDC3DF85}"/>
    <cellStyle name="Normal 7 8 2 2 3 5" xfId="16702" xr:uid="{FD13EB93-12BC-4106-97A5-C49FF5588DA9}"/>
    <cellStyle name="Normal 7 8 2 2 4" xfId="5519" xr:uid="{EB844901-5740-434A-ABC2-996F0C577A1A}"/>
    <cellStyle name="Normal 7 8 2 2 4 2" xfId="26186" xr:uid="{7FA8E3E1-04EC-4115-A9E7-91413201C243}"/>
    <cellStyle name="Normal 7 8 2 2 4 3" xfId="14815" xr:uid="{DCF72E2C-A73D-4F52-94E9-921263AA7C3D}"/>
    <cellStyle name="Normal 7 8 2 2 5" xfId="7268" xr:uid="{1F8FFE9A-266A-4C02-A0C9-CB629DCE7BAD}"/>
    <cellStyle name="Normal 7 8 2 2 5 2" xfId="17648" xr:uid="{0801D49D-F350-43B3-85F7-61957A26FD37}"/>
    <cellStyle name="Normal 7 8 2 2 6" xfId="10101" xr:uid="{CF486B53-1EF7-4F7D-B81D-F3F7AA9623BB}"/>
    <cellStyle name="Normal 7 8 2 2 6 2" xfId="20481" xr:uid="{80E59977-4A31-44FE-85B3-9C47708D4A4C}"/>
    <cellStyle name="Normal 7 8 2 2 7" xfId="23682" xr:uid="{0F8BCB19-1DD6-48E6-9826-552942CAF682}"/>
    <cellStyle name="Normal 7 8 2 2 8" xfId="13338" xr:uid="{BE9509A6-58F3-4D8C-80F0-E71C155159CC}"/>
    <cellStyle name="Normal 7 8 2 3" xfId="3513" xr:uid="{00000000-0005-0000-0000-000050090000}"/>
    <cellStyle name="Normal 7 8 2 3 2" xfId="4614" xr:uid="{5A62E504-BFEF-479B-8457-B6A288D1F681}"/>
    <cellStyle name="Normal 7 8 2 3 2 2" xfId="9386" xr:uid="{DD36251F-A545-494E-9EB8-8B904ACA1F5C}"/>
    <cellStyle name="Normal 7 8 2 3 2 2 2" xfId="29352" xr:uid="{705B83BD-F576-4B59-AA3B-6007ABF9EC06}"/>
    <cellStyle name="Normal 7 8 2 3 2 2 3" xfId="19766" xr:uid="{A8D76510-D2B7-4243-943D-05D55F002E54}"/>
    <cellStyle name="Normal 7 8 2 3 2 3" xfId="12219" xr:uid="{DBCF99F1-5F0F-4C40-BA23-FA3AD5209E84}"/>
    <cellStyle name="Normal 7 8 2 3 2 3 2" xfId="22599" xr:uid="{FD9CC561-FB12-4D75-9BE3-1579F0A75E0E}"/>
    <cellStyle name="Normal 7 8 2 3 2 4" xfId="25438" xr:uid="{00CB64E5-E46F-41F4-BAA8-8E628BDE07F1}"/>
    <cellStyle name="Normal 7 8 2 3 2 5" xfId="16933" xr:uid="{62A17E90-746E-4F3A-8C7B-70DBF6036AF8}"/>
    <cellStyle name="Normal 7 8 2 3 3" xfId="6565" xr:uid="{27986DCB-B1DC-40F6-A174-53689B211438}"/>
    <cellStyle name="Normal 7 8 2 3 3 2" xfId="26976" xr:uid="{84F835E7-00DF-47D1-8CAE-1B42976D3EDF}"/>
    <cellStyle name="Normal 7 8 2 3 3 3" xfId="16138" xr:uid="{5206AF1D-AFCA-4ECA-BBF7-E6417F40CA01}"/>
    <cellStyle name="Normal 7 8 2 3 4" xfId="8591" xr:uid="{E3CDF305-8586-426D-9FF9-0AFA0D1F449F}"/>
    <cellStyle name="Normal 7 8 2 3 4 2" xfId="18971" xr:uid="{C0408242-D425-4401-968C-5AD5688825AE}"/>
    <cellStyle name="Normal 7 8 2 3 5" xfId="11424" xr:uid="{9E6A4A17-DB2E-4A2A-A3D6-F787EBD6A00B}"/>
    <cellStyle name="Normal 7 8 2 3 5 2" xfId="21804" xr:uid="{89D1F1E4-DBBB-482E-BFF2-27141B03EE8C}"/>
    <cellStyle name="Normal 7 8 2 3 6" xfId="23662" xr:uid="{4B1DE66C-64F1-41DA-91DC-73742ADDC37F}"/>
    <cellStyle name="Normal 7 8 2 3 7" xfId="14111" xr:uid="{17E11527-AF05-4F78-8691-C27919B2D701}"/>
    <cellStyle name="Normal 7 8 2 4" xfId="3511" xr:uid="{00000000-0005-0000-0000-000051090000}"/>
    <cellStyle name="Normal 7 8 2 4 2" xfId="6563" xr:uid="{A6D4913D-5879-467B-A280-0C48BB6872C3}"/>
    <cellStyle name="Normal 7 8 2 4 2 2" xfId="27380" xr:uid="{38B4BD07-92A6-42D7-AAD5-D9D8C7CF672E}"/>
    <cellStyle name="Normal 7 8 2 4 2 3" xfId="16136" xr:uid="{020DC34B-CADE-4C90-993B-F559A47C1798}"/>
    <cellStyle name="Normal 7 8 2 4 3" xfId="8589" xr:uid="{18B383CC-7CD2-4F2C-9F70-5A3D988943B0}"/>
    <cellStyle name="Normal 7 8 2 4 3 2" xfId="18969" xr:uid="{7949896A-5AB4-4936-8AF7-98E234A13FBA}"/>
    <cellStyle name="Normal 7 8 2 4 4" xfId="11422" xr:uid="{2760F4C4-2CCD-4E6E-ADEA-FDBBC7FFEAB8}"/>
    <cellStyle name="Normal 7 8 2 4 4 2" xfId="21802" xr:uid="{C91E5146-3111-48B7-AC29-114C970974AA}"/>
    <cellStyle name="Normal 7 8 2 4 5" xfId="24266" xr:uid="{05B3E0F6-BC97-4AC7-9F0E-E28B1BE63821}"/>
    <cellStyle name="Normal 7 8 2 4 6" xfId="14109" xr:uid="{AF3D29FE-8396-43E5-86B9-0CC7B8E94F3A}"/>
    <cellStyle name="Normal 7 8 2 5" xfId="2524" xr:uid="{00000000-0005-0000-0000-000052090000}"/>
    <cellStyle name="Normal 7 8 2 5 2" xfId="5801" xr:uid="{B5E01D43-3B65-45FA-A334-039D61490BF7}"/>
    <cellStyle name="Normal 7 8 2 5 2 2" xfId="27360" xr:uid="{860D3B7A-9709-4DE5-A844-0E7D2CDA4383}"/>
    <cellStyle name="Normal 7 8 2 5 2 3" xfId="15196" xr:uid="{92547474-EEB8-4256-AB79-31E1D271515A}"/>
    <cellStyle name="Normal 7 8 2 5 3" xfId="7649" xr:uid="{F5A21145-6AA2-46FC-B6FF-81E2D06AC58C}"/>
    <cellStyle name="Normal 7 8 2 5 3 2" xfId="18029" xr:uid="{C28AEDC6-7965-4FB7-B0D8-88E2ECAA28CF}"/>
    <cellStyle name="Normal 7 8 2 5 4" xfId="10482" xr:uid="{A3AF72E2-FBA7-47F0-B7EC-992385FAF200}"/>
    <cellStyle name="Normal 7 8 2 5 4 2" xfId="20862" xr:uid="{CAAB38BC-F8F5-4C05-A3B4-F1F3DAE5FC85}"/>
    <cellStyle name="Normal 7 8 2 5 5" xfId="23629" xr:uid="{91EAADE9-98CE-48E2-9C65-3474F363B367}"/>
    <cellStyle name="Normal 7 8 2 5 6" xfId="12912" xr:uid="{D53D1181-2B21-4600-962D-26238A4D91B1}"/>
    <cellStyle name="Normal 7 8 2 6" xfId="2417" xr:uid="{00000000-0005-0000-0000-00004D090000}"/>
    <cellStyle name="Normal 7 8 2 6 2" xfId="7544" xr:uid="{4BBDB844-567D-4F2C-918E-588DED154556}"/>
    <cellStyle name="Normal 7 8 2 6 2 2" xfId="17924" xr:uid="{1E5AD033-D5DB-41D3-AC15-3E4616AAABCD}"/>
    <cellStyle name="Normal 7 8 2 6 3" xfId="10377" xr:uid="{A80789FB-8635-4088-8FB8-1F154118F636}"/>
    <cellStyle name="Normal 7 8 2 6 3 2" xfId="20757" xr:uid="{F3D022AC-844C-4D9A-BCC4-9E246CB032AA}"/>
    <cellStyle name="Normal 7 8 2 6 4" xfId="22926" xr:uid="{72711CE9-B1EE-440C-B2C6-02F2ADAE74D3}"/>
    <cellStyle name="Normal 7 8 2 6 5" xfId="15091" xr:uid="{59E52D30-B7AF-4FE1-9D2D-00F8595557E6}"/>
    <cellStyle name="Normal 7 8 2 7" xfId="4110" xr:uid="{A481A10B-6E2C-4D73-8310-D857334E757C}"/>
    <cellStyle name="Normal 7 8 2 7 2" xfId="8882" xr:uid="{9F4FE084-34DE-42B7-880E-5C144E9AF5DE}"/>
    <cellStyle name="Normal 7 8 2 7 2 2" xfId="19262" xr:uid="{1594C506-60B3-4F43-BDCD-E05CFA137F95}"/>
    <cellStyle name="Normal 7 8 2 7 3" xfId="11715" xr:uid="{221CF922-AADE-46AC-8510-BF7EF408F268}"/>
    <cellStyle name="Normal 7 8 2 7 3 2" xfId="22095" xr:uid="{754F14C5-F2C0-4DC5-9C13-87EB84D1F0E1}"/>
    <cellStyle name="Normal 7 8 2 7 4" xfId="16429" xr:uid="{BBA87A2A-AE38-4409-81BF-80B51726EA15}"/>
    <cellStyle name="Normal 7 8 2 8" xfId="5518" xr:uid="{262D6E35-57B3-4303-BEF9-07EB06D78BCE}"/>
    <cellStyle name="Normal 7 8 2 8 2" xfId="14814" xr:uid="{BD40D288-C787-445D-8DD7-A64D12806929}"/>
    <cellStyle name="Normal 7 8 2 9" xfId="7267" xr:uid="{3AD3D8CB-D44E-45C6-BA13-F38440D6FD94}"/>
    <cellStyle name="Normal 7 8 2 9 2" xfId="17647" xr:uid="{5393AD59-4FE1-414E-AEA6-1176CD8E42A3}"/>
    <cellStyle name="Normal 7 8 3" xfId="1524" xr:uid="{00000000-0005-0000-0000-0000CD070000}"/>
    <cellStyle name="Normal 7 8 3 10" xfId="24305" xr:uid="{8C96402B-7A63-440D-9D79-E19639779125}"/>
    <cellStyle name="Normal 7 8 3 11" xfId="12809" xr:uid="{DB3E63EC-B741-4DAA-97A4-C7A717BB0536}"/>
    <cellStyle name="Normal 7 8 3 2" xfId="2853" xr:uid="{00000000-0005-0000-0000-000054090000}"/>
    <cellStyle name="Normal 7 8 3 2 2" xfId="3515" xr:uid="{00000000-0005-0000-0000-000055090000}"/>
    <cellStyle name="Normal 7 8 3 2 2 2" xfId="6567" xr:uid="{5F679275-388E-4DF5-A8C1-F368856D0BE9}"/>
    <cellStyle name="Normal 7 8 3 2 2 2 2" xfId="27417" xr:uid="{EA4A2A04-CA1C-4799-8E31-F36759F6D1EB}"/>
    <cellStyle name="Normal 7 8 3 2 2 2 3" xfId="16140" xr:uid="{AE97444A-3633-4376-9F42-1EF7704EE280}"/>
    <cellStyle name="Normal 7 8 3 2 2 3" xfId="8593" xr:uid="{D94C4494-9D51-476C-B06F-86FD219070DF}"/>
    <cellStyle name="Normal 7 8 3 2 2 3 2" xfId="18973" xr:uid="{86417FD9-8B80-42FD-8C16-BECDA3492506}"/>
    <cellStyle name="Normal 7 8 3 2 2 4" xfId="11426" xr:uid="{F321C522-BC0B-4F7F-9F94-B7DD28CE0DAA}"/>
    <cellStyle name="Normal 7 8 3 2 2 4 2" xfId="21806" xr:uid="{0491B24F-58A0-4377-91A8-0057DE8B8BA6}"/>
    <cellStyle name="Normal 7 8 3 2 2 5" xfId="23668" xr:uid="{4A3BB38C-4BD3-4D97-A6F2-6AF8C60051A1}"/>
    <cellStyle name="Normal 7 8 3 2 2 6" xfId="14113" xr:uid="{262A541D-2908-49D0-AE47-9CFEB11EA45E}"/>
    <cellStyle name="Normal 7 8 3 2 3" xfId="4384" xr:uid="{447CA688-1CB5-4488-9688-F0FC39F457E7}"/>
    <cellStyle name="Normal 7 8 3 2 3 2" xfId="9156" xr:uid="{9472ADC6-5FA7-43C5-8E8A-FC179E3C965A}"/>
    <cellStyle name="Normal 7 8 3 2 3 2 2" xfId="29199" xr:uid="{29046802-CC24-4D7A-97D1-C3E5B361E82A}"/>
    <cellStyle name="Normal 7 8 3 2 3 2 3" xfId="19536" xr:uid="{78C00EF1-E993-453F-A9DF-3151A693D284}"/>
    <cellStyle name="Normal 7 8 3 2 3 3" xfId="11989" xr:uid="{F27D3773-2AA8-43BA-B778-7D928EBDAE17}"/>
    <cellStyle name="Normal 7 8 3 2 3 3 2" xfId="22369" xr:uid="{39E55BE9-DC07-48E4-938A-830D20F99EC9}"/>
    <cellStyle name="Normal 7 8 3 2 3 4" xfId="25250" xr:uid="{72DB413B-53DF-4302-A428-E119E4495B88}"/>
    <cellStyle name="Normal 7 8 3 2 3 5" xfId="16703" xr:uid="{F6B356A3-9255-4D6C-9E61-6390C91C9D69}"/>
    <cellStyle name="Normal 7 8 3 2 4" xfId="6066" xr:uid="{F968D605-7D64-40BF-8CCB-FB2DAB6C391A}"/>
    <cellStyle name="Normal 7 8 3 2 4 2" xfId="26984" xr:uid="{01D9B581-A7A8-4BAB-A7E1-FCE3D2974942}"/>
    <cellStyle name="Normal 7 8 3 2 4 3" xfId="15522" xr:uid="{42C00365-0F2D-4BAB-842E-0E709346EBA4}"/>
    <cellStyle name="Normal 7 8 3 2 5" xfId="7975" xr:uid="{95BC407F-F74C-4E3D-9938-50C2F949768F}"/>
    <cellStyle name="Normal 7 8 3 2 5 2" xfId="18355" xr:uid="{DCE5B817-D74A-4CD3-8147-595558D089EF}"/>
    <cellStyle name="Normal 7 8 3 2 6" xfId="10808" xr:uid="{B8C225DB-6078-4482-AA5C-1C70A3895AF3}"/>
    <cellStyle name="Normal 7 8 3 2 6 2" xfId="21188" xr:uid="{7A6018B2-F374-4CED-9AAA-90AC3E99C4C4}"/>
    <cellStyle name="Normal 7 8 3 2 7" xfId="24729" xr:uid="{3DEB3E29-5202-498B-9D0F-C835644731F1}"/>
    <cellStyle name="Normal 7 8 3 2 8" xfId="13339" xr:uid="{45B8B451-7B5F-44E6-A86D-77E56F8D188B}"/>
    <cellStyle name="Normal 7 8 3 3" xfId="3516" xr:uid="{00000000-0005-0000-0000-000056090000}"/>
    <cellStyle name="Normal 7 8 3 3 2" xfId="4615" xr:uid="{545C96D4-53A4-49FE-9E61-2C15736C90CB}"/>
    <cellStyle name="Normal 7 8 3 3 2 2" xfId="9387" xr:uid="{79A5723C-07FD-4F6D-8631-A40327F1065A}"/>
    <cellStyle name="Normal 7 8 3 3 2 2 2" xfId="29353" xr:uid="{FA4ED228-F7FE-4F02-BF64-E3A775127185}"/>
    <cellStyle name="Normal 7 8 3 3 2 2 3" xfId="19767" xr:uid="{7A33493D-C470-49B0-B617-A56BDBDEA11A}"/>
    <cellStyle name="Normal 7 8 3 3 2 3" xfId="12220" xr:uid="{B4894758-74D8-4921-A4D7-B66873D171CA}"/>
    <cellStyle name="Normal 7 8 3 3 2 3 2" xfId="22600" xr:uid="{6B41FE89-1689-48EF-BE8F-8A3D18258DE4}"/>
    <cellStyle name="Normal 7 8 3 3 2 4" xfId="25783" xr:uid="{4A8C765C-CE60-4E05-BCBA-80F518920950}"/>
    <cellStyle name="Normal 7 8 3 3 2 5" xfId="16934" xr:uid="{EBEF5521-10CD-46EA-A47F-0CA96F92D68D}"/>
    <cellStyle name="Normal 7 8 3 3 3" xfId="6568" xr:uid="{8E31F363-C67B-425F-A763-46AC5E51AADC}"/>
    <cellStyle name="Normal 7 8 3 3 3 2" xfId="28444" xr:uid="{24FD860C-ACFE-4DA1-8D63-3D4E4A5ACE6D}"/>
    <cellStyle name="Normal 7 8 3 3 3 3" xfId="16141" xr:uid="{D01109C0-C637-4BA0-BF8C-67A36E087A4C}"/>
    <cellStyle name="Normal 7 8 3 3 4" xfId="8594" xr:uid="{21B59F37-7245-4146-91DC-8214B393B363}"/>
    <cellStyle name="Normal 7 8 3 3 4 2" xfId="18974" xr:uid="{D4EF6D4B-8CA2-4100-B044-8B08F70C3AA3}"/>
    <cellStyle name="Normal 7 8 3 3 5" xfId="11427" xr:uid="{6BA334D7-A339-4E1C-A101-90B4533033C5}"/>
    <cellStyle name="Normal 7 8 3 3 5 2" xfId="21807" xr:uid="{B14DC5FE-3B6E-4953-8326-7B0E87E8BE07}"/>
    <cellStyle name="Normal 7 8 3 3 6" xfId="25435" xr:uid="{F714C0B9-5AF8-4523-95D8-0AF3A974EF37}"/>
    <cellStyle name="Normal 7 8 3 3 7" xfId="14114" xr:uid="{571135B5-1290-4B03-B84F-33EE4686B6E3}"/>
    <cellStyle name="Normal 7 8 3 4" xfId="3514" xr:uid="{00000000-0005-0000-0000-000057090000}"/>
    <cellStyle name="Normal 7 8 3 4 2" xfId="6566" xr:uid="{0A120DE1-A606-42C0-B188-7FF0CEB52057}"/>
    <cellStyle name="Normal 7 8 3 4 2 2" xfId="27833" xr:uid="{CB827B41-6E34-4485-ADF1-2424F31EE4F3}"/>
    <cellStyle name="Normal 7 8 3 4 2 3" xfId="16139" xr:uid="{87A7B19C-47C8-4535-9ECA-16F61EDCFC87}"/>
    <cellStyle name="Normal 7 8 3 4 3" xfId="8592" xr:uid="{2AD1F471-9932-47D3-B35E-0B1E1456D63B}"/>
    <cellStyle name="Normal 7 8 3 4 3 2" xfId="18972" xr:uid="{17DBC5E4-D4A5-4CBF-9C48-6D8177A2F7FD}"/>
    <cellStyle name="Normal 7 8 3 4 4" xfId="11425" xr:uid="{A5A26F8D-83E1-4ED5-B907-64DBEFD8ECEC}"/>
    <cellStyle name="Normal 7 8 3 4 4 2" xfId="21805" xr:uid="{2B10B68B-EEA4-4EF7-9927-FB2122CB3644}"/>
    <cellStyle name="Normal 7 8 3 4 5" xfId="23153" xr:uid="{96A3161C-7C39-4EF4-9CBE-677777A6DA38}"/>
    <cellStyle name="Normal 7 8 3 4 6" xfId="14112" xr:uid="{F3F77F57-0BEA-4D8A-864B-0CCC9678FEBF}"/>
    <cellStyle name="Normal 7 8 3 5" xfId="2627" xr:uid="{00000000-0005-0000-0000-000058090000}"/>
    <cellStyle name="Normal 7 8 3 5 2" xfId="5889" xr:uid="{10DE449B-772F-403E-B53E-8F527E3E956C}"/>
    <cellStyle name="Normal 7 8 3 5 2 2" xfId="27198" xr:uid="{6AC8801F-B639-4F85-919C-F455858033E1}"/>
    <cellStyle name="Normal 7 8 3 5 2 3" xfId="15299" xr:uid="{6EB7D2AB-226F-4261-B766-566EE5A8D4DE}"/>
    <cellStyle name="Normal 7 8 3 5 3" xfId="7752" xr:uid="{B4427FDC-18D8-4BF0-9AA9-3DCBE6FB5CB6}"/>
    <cellStyle name="Normal 7 8 3 5 3 2" xfId="18132" xr:uid="{E05F336D-BAC6-4831-9BD5-5EF0C803FCAF}"/>
    <cellStyle name="Normal 7 8 3 5 4" xfId="10585" xr:uid="{E35B07AF-51EB-49EB-8D64-5176635FF471}"/>
    <cellStyle name="Normal 7 8 3 5 4 2" xfId="20965" xr:uid="{D9107844-D4B9-4D7C-BB1D-5797A487AD57}"/>
    <cellStyle name="Normal 7 8 3 5 5" xfId="23742" xr:uid="{9BF79791-BE4B-4383-B162-A69EE8B513CC}"/>
    <cellStyle name="Normal 7 8 3 5 6" xfId="13015" xr:uid="{ED86C5AD-79C9-48EC-B39F-81359DA56D05}"/>
    <cellStyle name="Normal 7 8 3 6" xfId="4232" xr:uid="{59BA6427-845F-4501-AB9A-91D75CDD42EA}"/>
    <cellStyle name="Normal 7 8 3 6 2" xfId="9004" xr:uid="{D698A893-5EAB-4217-B9C3-E2C0C41057C9}"/>
    <cellStyle name="Normal 7 8 3 6 2 2" xfId="19384" xr:uid="{0F0FA002-57F2-45EE-83D3-ECFD5AF5B1AF}"/>
    <cellStyle name="Normal 7 8 3 6 3" xfId="11837" xr:uid="{5F2CCC17-7C1C-4996-8E38-7FCD9236367C}"/>
    <cellStyle name="Normal 7 8 3 6 3 2" xfId="22217" xr:uid="{E03DF7B2-2269-4CD3-9101-3E3AA292BE16}"/>
    <cellStyle name="Normal 7 8 3 6 4" xfId="24181" xr:uid="{B644EC93-CDF4-401E-82A2-1272E92688F2}"/>
    <cellStyle name="Normal 7 8 3 6 5" xfId="16551" xr:uid="{26DEA9EB-1A5A-4FBB-9ADB-0ADCAAD6F035}"/>
    <cellStyle name="Normal 7 8 3 7" xfId="5520" xr:uid="{1255BA54-6F4F-4228-B965-919623B1C04F}"/>
    <cellStyle name="Normal 7 8 3 7 2" xfId="14816" xr:uid="{B74EE7AC-B2ED-4026-9452-F278D7571678}"/>
    <cellStyle name="Normal 7 8 3 8" xfId="7269" xr:uid="{9E615E01-71BB-4B3F-9E38-5297BC321302}"/>
    <cellStyle name="Normal 7 8 3 8 2" xfId="17649" xr:uid="{98EB6D51-3516-4C0D-AD2E-2AD1BC33568F}"/>
    <cellStyle name="Normal 7 8 3 9" xfId="10102" xr:uid="{A57FA0DA-9FD7-4CA6-9CB7-82C9D1601774}"/>
    <cellStyle name="Normal 7 8 3 9 2" xfId="20482" xr:uid="{0A58600F-6701-41B4-8111-EC37D917DB22}"/>
    <cellStyle name="Normal 7 8 4" xfId="1525" xr:uid="{00000000-0005-0000-0000-0000CE070000}"/>
    <cellStyle name="Normal 7 8 4 2" xfId="3517" xr:uid="{00000000-0005-0000-0000-00005A090000}"/>
    <cellStyle name="Normal 7 8 4 2 2" xfId="6569" xr:uid="{2D3B1732-C0C4-4184-9529-9D3397680CCF}"/>
    <cellStyle name="Normal 7 8 4 2 2 2" xfId="26340" xr:uid="{18BA798C-1CAB-4154-8A00-6F8B20C7677C}"/>
    <cellStyle name="Normal 7 8 4 2 2 3" xfId="16142" xr:uid="{2EC925BB-FC79-43F7-9189-F3E0AEB2AAC6}"/>
    <cellStyle name="Normal 7 8 4 2 3" xfId="8595" xr:uid="{E889EDAF-AC51-4E64-B90A-68E56389DFF1}"/>
    <cellStyle name="Normal 7 8 4 2 3 2" xfId="18975" xr:uid="{CF1ED609-EDFD-4B74-BCFC-93DB78C9BEE4}"/>
    <cellStyle name="Normal 7 8 4 2 4" xfId="11428" xr:uid="{C14DD82C-EB00-41EA-81C7-986D104E753A}"/>
    <cellStyle name="Normal 7 8 4 2 4 2" xfId="21808" xr:uid="{28EDE53E-4E23-4C8E-803B-8CF54ADE71C3}"/>
    <cellStyle name="Normal 7 8 4 2 5" xfId="23869" xr:uid="{DAF8F0C6-D633-4834-AF21-6EB4864E869F}"/>
    <cellStyle name="Normal 7 8 4 2 6" xfId="14115" xr:uid="{FC4B95CA-7630-4D5E-9F99-47E4DE000F79}"/>
    <cellStyle name="Normal 7 8 4 3" xfId="4382" xr:uid="{DDDC4B48-D8E9-4CFF-BC48-3733A2D9C0DB}"/>
    <cellStyle name="Normal 7 8 4 3 2" xfId="9154" xr:uid="{88E149B4-AEE7-4B2B-8FC2-3B3D63800B72}"/>
    <cellStyle name="Normal 7 8 4 3 2 2" xfId="29197" xr:uid="{13EE9B69-83F2-4861-9BB9-B19C3E5A5F7A}"/>
    <cellStyle name="Normal 7 8 4 3 2 3" xfId="19534" xr:uid="{146A8993-573F-4BA9-938B-F93667F4DF6B}"/>
    <cellStyle name="Normal 7 8 4 3 3" xfId="11987" xr:uid="{D8F0375E-D6EF-4256-9453-2256BA4E9CE2}"/>
    <cellStyle name="Normal 7 8 4 3 3 2" xfId="22367" xr:uid="{7BB54D95-9672-4655-A145-127DD140A5F0}"/>
    <cellStyle name="Normal 7 8 4 3 4" xfId="25003" xr:uid="{97038F17-365A-4DF1-A989-2DB0119DA142}"/>
    <cellStyle name="Normal 7 8 4 3 5" xfId="16701" xr:uid="{15D63064-F809-4432-A947-3CD3660D0709}"/>
    <cellStyle name="Normal 7 8 4 4" xfId="5521" xr:uid="{12700FF1-E859-4A50-834D-53FEE56265D2}"/>
    <cellStyle name="Normal 7 8 4 4 2" xfId="27926" xr:uid="{7C539E13-FE66-4E42-80B7-588329FD1E86}"/>
    <cellStyle name="Normal 7 8 4 4 3" xfId="14817" xr:uid="{3BC6BBA6-D823-4391-BFF5-F62FFCA43906}"/>
    <cellStyle name="Normal 7 8 4 5" xfId="7270" xr:uid="{09E4D0D4-DD47-4C28-BA61-BC050682ED6E}"/>
    <cellStyle name="Normal 7 8 4 5 2" xfId="17650" xr:uid="{3B1BE631-D436-4B36-A9FC-9578B0B4D703}"/>
    <cellStyle name="Normal 7 8 4 6" xfId="10103" xr:uid="{6EC9376E-3E00-4354-AE8C-26D2158FBB93}"/>
    <cellStyle name="Normal 7 8 4 6 2" xfId="20483" xr:uid="{4470BBFB-6868-457E-AF5E-D56EEAF443BE}"/>
    <cellStyle name="Normal 7 8 4 7" xfId="24921" xr:uid="{5C022206-BF20-4DB4-ACFA-19E9DD733230}"/>
    <cellStyle name="Normal 7 8 4 8" xfId="13337" xr:uid="{C03A58B5-F03B-40CC-8671-B10B50CF5463}"/>
    <cellStyle name="Normal 7 8 5" xfId="3518" xr:uid="{00000000-0005-0000-0000-00005B090000}"/>
    <cellStyle name="Normal 7 8 5 2" xfId="4616" xr:uid="{6FE2DECE-CF5D-4EA3-B482-2923A49B0CAE}"/>
    <cellStyle name="Normal 7 8 5 2 2" xfId="9388" xr:uid="{EB7FA5EB-7F5C-4DD4-ACB2-AEAB0F7C18F4}"/>
    <cellStyle name="Normal 7 8 5 2 2 2" xfId="29354" xr:uid="{7E7B8F39-C9D1-4B60-9B39-DF7E143DCFA4}"/>
    <cellStyle name="Normal 7 8 5 2 2 3" xfId="19768" xr:uid="{B159F4FE-C009-45E2-A5B6-8C6524487467}"/>
    <cellStyle name="Normal 7 8 5 2 3" xfId="12221" xr:uid="{C7BAC334-97E7-456D-B63A-44008174535C}"/>
    <cellStyle name="Normal 7 8 5 2 3 2" xfId="22601" xr:uid="{33603211-998B-4CBE-AD4A-461612197449}"/>
    <cellStyle name="Normal 7 8 5 2 4" xfId="24637" xr:uid="{16505472-9B54-4E8E-A907-73F926F8CEBC}"/>
    <cellStyle name="Normal 7 8 5 2 5" xfId="16935" xr:uid="{F45452EC-FE44-479B-9E32-60AB2B62D4E2}"/>
    <cellStyle name="Normal 7 8 5 3" xfId="6570" xr:uid="{5C36BBD4-913A-4277-A9D3-4A7F6C8E6197}"/>
    <cellStyle name="Normal 7 8 5 3 2" xfId="28509" xr:uid="{56C0E03D-EDAC-4478-B152-E33DFB8842C2}"/>
    <cellStyle name="Normal 7 8 5 3 3" xfId="16143" xr:uid="{7CA00030-135D-4E3B-9825-4467B971B465}"/>
    <cellStyle name="Normal 7 8 5 4" xfId="8596" xr:uid="{3EF1D7D6-C217-49AF-9C72-2054E589F6B3}"/>
    <cellStyle name="Normal 7 8 5 4 2" xfId="18976" xr:uid="{72959006-9EC3-463A-9313-2524A79B09CD}"/>
    <cellStyle name="Normal 7 8 5 5" xfId="11429" xr:uid="{685EB8FE-A462-4983-B49D-13FB883C5612}"/>
    <cellStyle name="Normal 7 8 5 5 2" xfId="21809" xr:uid="{80E81E97-8C0A-4EBE-BAF1-B83D64823B71}"/>
    <cellStyle name="Normal 7 8 5 6" xfId="24438" xr:uid="{560FF643-4B9B-4EF0-A996-EBF2BE331482}"/>
    <cellStyle name="Normal 7 8 5 7" xfId="14116" xr:uid="{889DBCD3-4D9D-4D56-AED3-0D3D13B08F28}"/>
    <cellStyle name="Normal 7 8 6" xfId="3005" xr:uid="{00000000-0005-0000-0000-00005C090000}"/>
    <cellStyle name="Normal 7 8 6 2" xfId="6154" xr:uid="{ECB7BE2F-F1BF-4158-969C-F9ECBA07135F}"/>
    <cellStyle name="Normal 7 8 6 2 2" xfId="28651" xr:uid="{80419F36-A086-4067-833D-EBD603F8F0E4}"/>
    <cellStyle name="Normal 7 8 6 2 3" xfId="15632" xr:uid="{CF2628DF-893E-4F73-A427-DA1C36416A14}"/>
    <cellStyle name="Normal 7 8 6 3" xfId="8085" xr:uid="{9B558696-2698-4280-A3BA-786C8B9EB28D}"/>
    <cellStyle name="Normal 7 8 6 3 2" xfId="18465" xr:uid="{539FCDB9-9685-4A12-88FB-F7D5E54DEA17}"/>
    <cellStyle name="Normal 7 8 6 4" xfId="10918" xr:uid="{BBA3631A-F5B5-4D2E-BC5C-476E2AEBE074}"/>
    <cellStyle name="Normal 7 8 6 4 2" xfId="21298" xr:uid="{8243ADB7-0152-45E1-BCEC-7B4C35B31788}"/>
    <cellStyle name="Normal 7 8 6 5" xfId="23925" xr:uid="{5248020E-73F8-4BD7-B357-541AFA29F228}"/>
    <cellStyle name="Normal 7 8 6 6" xfId="13507" xr:uid="{8526138E-9324-496C-AED5-8C55EE1A18A0}"/>
    <cellStyle name="Normal 7 8 7" xfId="2464" xr:uid="{00000000-0005-0000-0000-00005D090000}"/>
    <cellStyle name="Normal 7 8 7 2" xfId="5755" xr:uid="{C11A75DA-8194-440B-9B8C-0D34AA248DDB}"/>
    <cellStyle name="Normal 7 8 7 2 2" xfId="26765" xr:uid="{807FB85F-D401-4E4D-B3E3-50260B76AA88}"/>
    <cellStyle name="Normal 7 8 7 2 3" xfId="15136" xr:uid="{74DEED31-889A-4695-836C-C5D98706DCF3}"/>
    <cellStyle name="Normal 7 8 7 3" xfId="7589" xr:uid="{542CD4D7-15E3-43F7-8EAA-FCF5E44DFBDF}"/>
    <cellStyle name="Normal 7 8 7 3 2" xfId="17969" xr:uid="{F90E9161-0A68-425A-8227-C2EF28C4EE8A}"/>
    <cellStyle name="Normal 7 8 7 4" xfId="10422" xr:uid="{EC31E704-79D0-40EA-8D9C-CD2D93D13E36}"/>
    <cellStyle name="Normal 7 8 7 4 2" xfId="20802" xr:uid="{9C889ABF-4886-479A-BA81-31468C2AB18D}"/>
    <cellStyle name="Normal 7 8 7 5" xfId="23210" xr:uid="{E84ED942-BD3F-4A1B-980D-B708E4354395}"/>
    <cellStyle name="Normal 7 8 7 6" xfId="12852" xr:uid="{FA02A863-7404-4A05-B219-E910A08E343C}"/>
    <cellStyle name="Normal 7 8 8" xfId="2218" xr:uid="{00000000-0005-0000-0000-00004C090000}"/>
    <cellStyle name="Normal 7 8 8 2" xfId="7345" xr:uid="{61DDE688-2A70-4F2A-B6EE-DE4DE9B40FD2}"/>
    <cellStyle name="Normal 7 8 8 2 2" xfId="17725" xr:uid="{F547AF6E-3139-4C19-B29C-9F548C32EF0D}"/>
    <cellStyle name="Normal 7 8 8 3" xfId="10178" xr:uid="{CF8ECEF6-1BD3-423E-8735-1B48A9AC7EBF}"/>
    <cellStyle name="Normal 7 8 8 3 2" xfId="20558" xr:uid="{760FCA6F-6B42-44AB-B086-38F9E5CE5D2F}"/>
    <cellStyle name="Normal 7 8 8 4" xfId="24355" xr:uid="{59B7BEB4-E380-44D7-965B-F4AE71DC9ECA}"/>
    <cellStyle name="Normal 7 8 8 5" xfId="14892" xr:uid="{4FAD8375-0A0D-4BB1-BDA6-9363022E60FB}"/>
    <cellStyle name="Normal 7 8 9" xfId="4090" xr:uid="{FEACF0C8-3B18-49F1-89D3-9F76FFBE9C2B}"/>
    <cellStyle name="Normal 7 8 9 2" xfId="8867" xr:uid="{044108D4-921D-454F-BC77-7FEBD8D9F1BE}"/>
    <cellStyle name="Normal 7 8 9 2 2" xfId="19247" xr:uid="{3963D2D1-7D47-4D3F-8EEF-DFA1EBBFAD56}"/>
    <cellStyle name="Normal 7 8 9 3" xfId="11700" xr:uid="{7CC49168-E851-4172-8B55-2E2123A2E074}"/>
    <cellStyle name="Normal 7 8 9 3 2" xfId="22080" xr:uid="{1F00B042-48FB-473F-BBE8-03A7A9D3718B}"/>
    <cellStyle name="Normal 7 8 9 4" xfId="16414" xr:uid="{9ECAB39F-081A-4BCF-91F5-E4AF0193581E}"/>
    <cellStyle name="Normal 7 9" xfId="1526" xr:uid="{00000000-0005-0000-0000-0000CF070000}"/>
    <cellStyle name="Normal 7 9 10" xfId="7271" xr:uid="{76B76404-D632-40A0-BB9A-59637784038A}"/>
    <cellStyle name="Normal 7 9 10 2" xfId="17651" xr:uid="{9FC1061D-EC27-4D99-933D-B09A5D9C7F27}"/>
    <cellStyle name="Normal 7 9 11" xfId="10104" xr:uid="{D870EB85-AD4D-4FEB-92BD-E2F68463C43F}"/>
    <cellStyle name="Normal 7 9 11 2" xfId="20484" xr:uid="{B025CEB8-359C-41A1-95E0-E003A49FD9C1}"/>
    <cellStyle name="Normal 7 9 12" xfId="24206" xr:uid="{69CE26CE-3A4C-454E-8F2D-CB9244761167}"/>
    <cellStyle name="Normal 7 9 13" xfId="12433" xr:uid="{AC04919D-675B-4B08-8270-6BD19B73D1B5}"/>
    <cellStyle name="Normal 7 9 2" xfId="1527" xr:uid="{00000000-0005-0000-0000-0000D0070000}"/>
    <cellStyle name="Normal 7 9 2 10" xfId="10105" xr:uid="{E8C46142-E8B2-4D5F-8EE2-1212BE095953}"/>
    <cellStyle name="Normal 7 9 2 10 2" xfId="20485" xr:uid="{3961B3AA-27FD-4F2D-81A3-D6F4042000D3}"/>
    <cellStyle name="Normal 7 9 2 11" xfId="24030" xr:uid="{47681A00-42C3-4ED8-88C1-F08154E55A54}"/>
    <cellStyle name="Normal 7 9 2 12" xfId="12652" xr:uid="{8C56996B-E01D-467A-82C7-7D82C4130E86}"/>
    <cellStyle name="Normal 7 9 2 2" xfId="1528" xr:uid="{00000000-0005-0000-0000-0000D1070000}"/>
    <cellStyle name="Normal 7 9 2 2 2" xfId="3520" xr:uid="{00000000-0005-0000-0000-000061090000}"/>
    <cellStyle name="Normal 7 9 2 2 2 2" xfId="6572" xr:uid="{08851B5F-A0C6-4173-92C6-3E7000C8619F}"/>
    <cellStyle name="Normal 7 9 2 2 2 2 2" xfId="27104" xr:uid="{CEE07C7C-3E03-42D2-943B-38879DADD3F3}"/>
    <cellStyle name="Normal 7 9 2 2 2 2 3" xfId="26805" xr:uid="{D5E4D8DD-3FA5-4219-8507-710DA5DB159F}"/>
    <cellStyle name="Normal 7 9 2 2 2 2 4" xfId="16145" xr:uid="{F0204F73-FBE0-4809-A492-AAEF4FFB1D37}"/>
    <cellStyle name="Normal 7 9 2 2 2 3" xfId="8598" xr:uid="{89A1D3EC-64C2-4849-B353-0D2924A8D8FC}"/>
    <cellStyle name="Normal 7 9 2 2 2 3 2" xfId="28956" xr:uid="{5F917D48-4F1B-4B93-A25D-AD1D9110EBB6}"/>
    <cellStyle name="Normal 7 9 2 2 2 3 3" xfId="18978" xr:uid="{5F01B0CE-0AEF-40AE-8AF6-6394A42860FE}"/>
    <cellStyle name="Normal 7 9 2 2 2 4" xfId="11431" xr:uid="{5B92965B-4502-425D-8343-5002168817EF}"/>
    <cellStyle name="Normal 7 9 2 2 2 4 2" xfId="21811" xr:uid="{EC4382FD-FB15-4D27-8555-27EFDA1B470C}"/>
    <cellStyle name="Normal 7 9 2 2 2 5" xfId="25292" xr:uid="{99CC8E3D-D4B8-4B8A-BCE4-EDCA6176E377}"/>
    <cellStyle name="Normal 7 9 2 2 2 6" xfId="14118" xr:uid="{57595528-7EB4-4445-8F59-1E354DAFFCE0}"/>
    <cellStyle name="Normal 7 9 2 2 3" xfId="4385" xr:uid="{EB528A48-2B64-4BDC-8BAB-0FE57D1C1D8E}"/>
    <cellStyle name="Normal 7 9 2 2 3 2" xfId="9157" xr:uid="{E8D964A0-F164-4946-80DB-AB8D069D5C9F}"/>
    <cellStyle name="Normal 7 9 2 2 3 2 2" xfId="29200" xr:uid="{D58B8F9A-5BDF-468E-8C95-FE715D3C18B6}"/>
    <cellStyle name="Normal 7 9 2 2 3 2 3" xfId="19537" xr:uid="{C3ACBE5E-39B4-4333-B2B5-F5429CC797E6}"/>
    <cellStyle name="Normal 7 9 2 2 3 3" xfId="11990" xr:uid="{0D94B800-EF91-4226-824B-57DB58AA52C0}"/>
    <cellStyle name="Normal 7 9 2 2 3 3 2" xfId="22370" xr:uid="{A565410B-6B4B-47B2-A417-B3C674410799}"/>
    <cellStyle name="Normal 7 9 2 2 3 4" xfId="25316" xr:uid="{EA531831-9B22-4B41-ACD8-704165E0FA10}"/>
    <cellStyle name="Normal 7 9 2 2 3 5" xfId="16704" xr:uid="{9C4EFBA3-6C6E-49BD-AC85-870512FC7371}"/>
    <cellStyle name="Normal 7 9 2 2 4" xfId="5524" xr:uid="{18BC8DA5-668A-4E08-B837-D6E5D5825294}"/>
    <cellStyle name="Normal 7 9 2 2 4 2" xfId="28166" xr:uid="{389B0291-07E3-4E2E-9500-1F54470578F6}"/>
    <cellStyle name="Normal 7 9 2 2 4 3" xfId="14820" xr:uid="{4A15D896-DA51-48D9-8AAD-A328E02E30F3}"/>
    <cellStyle name="Normal 7 9 2 2 5" xfId="7273" xr:uid="{02FE9ED2-AE5C-4F82-AC53-CE84C785F709}"/>
    <cellStyle name="Normal 7 9 2 2 5 2" xfId="17653" xr:uid="{E1DCDE85-C82F-40FA-9E8E-32D8F09DF505}"/>
    <cellStyle name="Normal 7 9 2 2 6" xfId="10106" xr:uid="{9A763DA3-65C7-470B-B90A-0B57D73D284E}"/>
    <cellStyle name="Normal 7 9 2 2 6 2" xfId="20486" xr:uid="{491B9786-B64D-46A4-9AB6-CF8D6286570A}"/>
    <cellStyle name="Normal 7 9 2 2 7" xfId="25341" xr:uid="{E73C036E-A05A-4DA2-9D76-D70653EB3182}"/>
    <cellStyle name="Normal 7 9 2 2 8" xfId="13341" xr:uid="{E35BAE62-FA84-42DC-B6E0-509D12519BE2}"/>
    <cellStyle name="Normal 7 9 2 3" xfId="3521" xr:uid="{00000000-0005-0000-0000-000062090000}"/>
    <cellStyle name="Normal 7 9 2 3 2" xfId="4617" xr:uid="{3CBC5E3B-62D7-4DB8-815F-3B4712A8F13D}"/>
    <cellStyle name="Normal 7 9 2 3 2 2" xfId="9389" xr:uid="{7AABAB45-D7FE-46BE-9046-290BB631FB24}"/>
    <cellStyle name="Normal 7 9 2 3 2 2 2" xfId="29355" xr:uid="{324F7A9F-FE78-4615-8C4D-FF47E462CCC9}"/>
    <cellStyle name="Normal 7 9 2 3 2 2 3" xfId="19769" xr:uid="{F5587A6F-B2B0-4149-839D-414E408BA8D0}"/>
    <cellStyle name="Normal 7 9 2 3 2 3" xfId="12222" xr:uid="{B475D31E-70F6-438B-8C9E-ECB57843A29A}"/>
    <cellStyle name="Normal 7 9 2 3 2 3 2" xfId="22602" xr:uid="{BADAC9A4-43D9-4F92-BD81-0DADED5F81E3}"/>
    <cellStyle name="Normal 7 9 2 3 2 4" xfId="22800" xr:uid="{FCC204BA-D332-4134-B6DB-AEF25B42614C}"/>
    <cellStyle name="Normal 7 9 2 3 2 5" xfId="16936" xr:uid="{CCB1FEA2-2B68-4F1C-9FD9-C4B2B1D7B967}"/>
    <cellStyle name="Normal 7 9 2 3 3" xfId="6573" xr:uid="{71E69CFC-40E7-4104-BFBA-4DBE33C2F82D}"/>
    <cellStyle name="Normal 7 9 2 3 3 2" xfId="26623" xr:uid="{F58E0E78-8ECE-42E0-96CB-0D7D2E1A5464}"/>
    <cellStyle name="Normal 7 9 2 3 3 3" xfId="16146" xr:uid="{8D530DF0-F5EF-41BD-A2D4-B3FC36911876}"/>
    <cellStyle name="Normal 7 9 2 3 4" xfId="8599" xr:uid="{CDA5547D-2F80-4A49-B0B1-AB2FA1B1084B}"/>
    <cellStyle name="Normal 7 9 2 3 4 2" xfId="18979" xr:uid="{2236DDA7-9D03-4C60-B54C-5924CE083B3C}"/>
    <cellStyle name="Normal 7 9 2 3 5" xfId="11432" xr:uid="{9791950E-AE78-4758-9E42-C1AECEDCC64D}"/>
    <cellStyle name="Normal 7 9 2 3 5 2" xfId="21812" xr:uid="{83B9B04D-4243-406B-ABFC-78F92A017694}"/>
    <cellStyle name="Normal 7 9 2 3 6" xfId="23913" xr:uid="{E58699ED-2530-462B-88C0-F1DA833FB6D3}"/>
    <cellStyle name="Normal 7 9 2 3 7" xfId="14119" xr:uid="{2D4AAA1A-2B8B-40C1-9A1E-00B7BC6FC7D8}"/>
    <cellStyle name="Normal 7 9 2 4" xfId="3519" xr:uid="{00000000-0005-0000-0000-000063090000}"/>
    <cellStyle name="Normal 7 9 2 4 2" xfId="6571" xr:uid="{0678E052-A05D-47FC-9CF2-7856977E5B03}"/>
    <cellStyle name="Normal 7 9 2 4 2 2" xfId="27944" xr:uid="{3A9EC0DA-80EC-450F-9518-A60478D3153D}"/>
    <cellStyle name="Normal 7 9 2 4 2 3" xfId="16144" xr:uid="{35D206DD-1A1E-4F56-BB7A-53C0916F54B3}"/>
    <cellStyle name="Normal 7 9 2 4 3" xfId="8597" xr:uid="{CDC1C0DC-7ED4-43F3-A6D6-B09549999CB6}"/>
    <cellStyle name="Normal 7 9 2 4 3 2" xfId="18977" xr:uid="{CC7E147F-2D79-4243-B86F-0A56D99A4F7D}"/>
    <cellStyle name="Normal 7 9 2 4 4" xfId="11430" xr:uid="{780E7390-0FB8-4182-9798-6692B3F5C71A}"/>
    <cellStyle name="Normal 7 9 2 4 4 2" xfId="21810" xr:uid="{B7712B30-F3F0-4E71-95FB-C62553CC3BDF}"/>
    <cellStyle name="Normal 7 9 2 4 5" xfId="24356" xr:uid="{8A7F2BD6-0CA8-4A18-9356-1337DE2860AA}"/>
    <cellStyle name="Normal 7 9 2 4 6" xfId="14117" xr:uid="{0AE5AA18-0D24-4CE0-A9B1-8E4BFA177CD5}"/>
    <cellStyle name="Normal 7 9 2 5" xfId="2610" xr:uid="{00000000-0005-0000-0000-000064090000}"/>
    <cellStyle name="Normal 7 9 2 5 2" xfId="5874" xr:uid="{02EC3617-103E-479F-BD91-557718149D0F}"/>
    <cellStyle name="Normal 7 9 2 5 2 2" xfId="27173" xr:uid="{B13239FD-9AD8-4D87-BD9B-30459B012047}"/>
    <cellStyle name="Normal 7 9 2 5 2 3" xfId="15282" xr:uid="{525DCEDE-148E-4FA1-9F80-FA1DD04D1FD9}"/>
    <cellStyle name="Normal 7 9 2 5 3" xfId="7735" xr:uid="{205D57FB-2FDB-4E35-995D-6CAC7E85399C}"/>
    <cellStyle name="Normal 7 9 2 5 3 2" xfId="18115" xr:uid="{5EB5B4F1-ADC4-4B88-A39E-84C73F0E9D54}"/>
    <cellStyle name="Normal 7 9 2 5 4" xfId="10568" xr:uid="{4D04A9D9-B538-4A30-9770-CDF7E0117AE7}"/>
    <cellStyle name="Normal 7 9 2 5 4 2" xfId="20948" xr:uid="{18912B82-CF5D-4537-98C1-8DAAB5D0F50B}"/>
    <cellStyle name="Normal 7 9 2 5 5" xfId="24967" xr:uid="{2F0DDD04-8A76-43E6-BA13-A08E98458436}"/>
    <cellStyle name="Normal 7 9 2 5 6" xfId="12998" xr:uid="{C487D90F-46AF-4631-AB02-F6BE425059FA}"/>
    <cellStyle name="Normal 7 9 2 6" xfId="2418" xr:uid="{00000000-0005-0000-0000-00005F090000}"/>
    <cellStyle name="Normal 7 9 2 6 2" xfId="7545" xr:uid="{F30F222B-9441-437C-A6E0-AB2324CAF431}"/>
    <cellStyle name="Normal 7 9 2 6 2 2" xfId="17925" xr:uid="{D512FE79-C220-4CDE-BC43-6B9FBDDEB87F}"/>
    <cellStyle name="Normal 7 9 2 6 3" xfId="10378" xr:uid="{D89C89ED-B3E0-4384-BC77-325D7C4FD9B0}"/>
    <cellStyle name="Normal 7 9 2 6 3 2" xfId="20758" xr:uid="{2474CED3-A43B-4BE4-8430-346C113529AC}"/>
    <cellStyle name="Normal 7 9 2 6 4" xfId="24960" xr:uid="{550406FD-A150-47E6-9976-E76297CE33A1}"/>
    <cellStyle name="Normal 7 9 2 6 5" xfId="15092" xr:uid="{C83A44F1-13EB-40E5-8915-4667757BAC52}"/>
    <cellStyle name="Normal 7 9 2 7" xfId="4111" xr:uid="{36B8797F-B026-4C66-AFCC-B9C1561C0C3E}"/>
    <cellStyle name="Normal 7 9 2 7 2" xfId="8883" xr:uid="{43CDC3D9-BA1E-48A2-A621-662AA63CF995}"/>
    <cellStyle name="Normal 7 9 2 7 2 2" xfId="19263" xr:uid="{E3962313-9FA7-4DD6-996F-E16BB0636A3E}"/>
    <cellStyle name="Normal 7 9 2 7 3" xfId="11716" xr:uid="{4161F892-B5CC-433F-905F-6E4810BBB2DC}"/>
    <cellStyle name="Normal 7 9 2 7 3 2" xfId="22096" xr:uid="{90F7AEA4-E403-4901-A36D-A8A0F46E7D5C}"/>
    <cellStyle name="Normal 7 9 2 7 4" xfId="16430" xr:uid="{E259559B-E094-468A-B09B-CD3885E79875}"/>
    <cellStyle name="Normal 7 9 2 8" xfId="5523" xr:uid="{98E0A974-EB5B-4BF5-B155-2665B9E0977B}"/>
    <cellStyle name="Normal 7 9 2 8 2" xfId="14819" xr:uid="{6E89D7F4-0805-46B7-9E60-9A344E5140B1}"/>
    <cellStyle name="Normal 7 9 2 9" xfId="7272" xr:uid="{D2DBE619-47FE-4865-9554-1EE6952CBB47}"/>
    <cellStyle name="Normal 7 9 2 9 2" xfId="17652" xr:uid="{F78EBC94-14F7-4DF1-8ADE-C5E769662C9F}"/>
    <cellStyle name="Normal 7 9 3" xfId="1529" xr:uid="{00000000-0005-0000-0000-0000D2070000}"/>
    <cellStyle name="Normal 7 9 3 2" xfId="3522" xr:uid="{00000000-0005-0000-0000-000066090000}"/>
    <cellStyle name="Normal 7 9 3 2 2" xfId="6574" xr:uid="{9F0A2FA7-3928-4EB9-A863-E47676CD7690}"/>
    <cellStyle name="Normal 7 9 3 2 2 2" xfId="25686" xr:uid="{7C940A72-1C14-4D0A-B528-F3F82AED5172}"/>
    <cellStyle name="Normal 7 9 3 2 2 3" xfId="26415" xr:uid="{0CC7C559-802F-4B94-AA77-4C0A16656359}"/>
    <cellStyle name="Normal 7 9 3 2 2 4" xfId="16147" xr:uid="{49D0CC1E-D9B2-48D9-8085-08641E1A7354}"/>
    <cellStyle name="Normal 7 9 3 2 3" xfId="8600" xr:uid="{5D1E7105-FCF4-4747-80CD-AAF0B5E4D8EC}"/>
    <cellStyle name="Normal 7 9 3 2 3 2" xfId="28957" xr:uid="{32FBB707-5394-4C92-83F9-7C9EF9C45FD5}"/>
    <cellStyle name="Normal 7 9 3 2 3 3" xfId="18980" xr:uid="{E4638DAA-1718-4007-9964-207D65BA3D50}"/>
    <cellStyle name="Normal 7 9 3 2 4" xfId="11433" xr:uid="{8F06EF70-C52F-4EE6-A142-976E630723EC}"/>
    <cellStyle name="Normal 7 9 3 2 4 2" xfId="21813" xr:uid="{5E25D8AD-D880-4A1C-A626-6B9B0DB887FF}"/>
    <cellStyle name="Normal 7 9 3 2 5" xfId="24037" xr:uid="{B900FF44-0CD6-47EE-BE3E-92F621776826}"/>
    <cellStyle name="Normal 7 9 3 2 6" xfId="14120" xr:uid="{92C9E29A-A929-4803-9480-90B080FCCAA0}"/>
    <cellStyle name="Normal 7 9 3 3" xfId="2854" xr:uid="{00000000-0005-0000-0000-000067090000}"/>
    <cellStyle name="Normal 7 9 3 3 2" xfId="6067" xr:uid="{552C9DB8-F2FE-4DB7-87DD-2637543458B4}"/>
    <cellStyle name="Normal 7 9 3 3 2 2" xfId="27099" xr:uid="{C305AF17-1FC2-42EB-9385-6EB7FB692611}"/>
    <cellStyle name="Normal 7 9 3 3 2 3" xfId="15523" xr:uid="{00B05003-6DAD-46AB-8D7A-3081755121F7}"/>
    <cellStyle name="Normal 7 9 3 3 3" xfId="7976" xr:uid="{96CEEA5A-E54D-4FE3-8D32-B1F5FE07FF7E}"/>
    <cellStyle name="Normal 7 9 3 3 3 2" xfId="18356" xr:uid="{C2185AB7-E1D9-4136-A3D8-3FE27D6DAC9A}"/>
    <cellStyle name="Normal 7 9 3 3 4" xfId="10809" xr:uid="{56A3599A-7953-459B-A1A3-4A71B18D1E50}"/>
    <cellStyle name="Normal 7 9 3 3 4 2" xfId="21189" xr:uid="{04356900-E566-4A9B-AB64-9298087B8874}"/>
    <cellStyle name="Normal 7 9 3 3 5" xfId="22977" xr:uid="{80DE1E42-C673-47AD-B52E-CA9A21F5EB24}"/>
    <cellStyle name="Normal 7 9 3 3 6" xfId="13340" xr:uid="{2EBF2D73-5A9B-4896-A377-105375220801}"/>
    <cellStyle name="Normal 7 9 3 4" xfId="4233" xr:uid="{009F3A9E-D472-4C57-A8C3-6EC8071C48E8}"/>
    <cellStyle name="Normal 7 9 3 4 2" xfId="9005" xr:uid="{89A1C875-00DB-4A28-BCFE-966AC653E27C}"/>
    <cellStyle name="Normal 7 9 3 4 2 2" xfId="29078" xr:uid="{3407352C-E7D0-44FC-BE36-DC3434CC1F7E}"/>
    <cellStyle name="Normal 7 9 3 4 2 3" xfId="19385" xr:uid="{6A467CD1-AD66-4DE1-A7EC-FE546128C4B6}"/>
    <cellStyle name="Normal 7 9 3 4 3" xfId="11838" xr:uid="{94A68735-F083-4BB4-A6F2-891A9D3076A4}"/>
    <cellStyle name="Normal 7 9 3 4 3 2" xfId="22218" xr:uid="{DF5D69F8-067E-4B5B-9C60-25DFF1B221CF}"/>
    <cellStyle name="Normal 7 9 3 4 4" xfId="25301" xr:uid="{A333E4D4-8266-4CAC-9652-DF09A9050DE2}"/>
    <cellStyle name="Normal 7 9 3 4 5" xfId="16552" xr:uid="{BA17A702-172F-4B25-A816-765D2D3BF28F}"/>
    <cellStyle name="Normal 7 9 3 5" xfId="5525" xr:uid="{E23AF0C2-CA43-438E-8DB3-48A5553C1FFF}"/>
    <cellStyle name="Normal 7 9 3 5 2" xfId="26741" xr:uid="{9A010853-80A8-43CE-9504-53BB5BD6511A}"/>
    <cellStyle name="Normal 7 9 3 5 3" xfId="14821" xr:uid="{EBC047F0-F2C2-4A19-B843-85B9C3176CDD}"/>
    <cellStyle name="Normal 7 9 3 6" xfId="7274" xr:uid="{270FBFB5-488C-4813-B979-BE8050EF08E5}"/>
    <cellStyle name="Normal 7 9 3 6 2" xfId="17654" xr:uid="{380EE030-134D-4F2D-B8F3-937D0548DDD5}"/>
    <cellStyle name="Normal 7 9 3 7" xfId="10107" xr:uid="{AACECB7E-D3E8-45EC-9BA8-3B9034382EBF}"/>
    <cellStyle name="Normal 7 9 3 7 2" xfId="20487" xr:uid="{FF0948E6-3860-47FA-8C35-5FB7EBF99BE8}"/>
    <cellStyle name="Normal 7 9 3 8" xfId="25236" xr:uid="{2B26FE36-D5EB-49E0-8D5B-041DA3CE7730}"/>
    <cellStyle name="Normal 7 9 3 9" xfId="12810" xr:uid="{1E100D0D-8A53-490A-AD82-5F618450BFD0}"/>
    <cellStyle name="Normal 7 9 4" xfId="1530" xr:uid="{00000000-0005-0000-0000-0000D3070000}"/>
    <cellStyle name="Normal 7 9 4 2" xfId="4618" xr:uid="{D8ADD1F9-5E09-4A26-B899-6466160604EE}"/>
    <cellStyle name="Normal 7 9 4 2 2" xfId="9390" xr:uid="{AC745180-8B0D-4883-BD43-41C6A6499E9B}"/>
    <cellStyle name="Normal 7 9 4 2 2 2" xfId="29356" xr:uid="{BDA279B8-AB6C-4947-86E1-AE57EF99F92E}"/>
    <cellStyle name="Normal 7 9 4 2 2 3" xfId="19770" xr:uid="{7EB3FA25-948C-443D-B0D2-DD14CCA3A367}"/>
    <cellStyle name="Normal 7 9 4 2 3" xfId="12223" xr:uid="{538A9DFF-DB48-4A6F-A5FB-46A052E34D48}"/>
    <cellStyle name="Normal 7 9 4 2 3 2" xfId="22603" xr:uid="{47F9D50A-E47B-4A77-9DE0-3A0EF4481ACF}"/>
    <cellStyle name="Normal 7 9 4 2 4" xfId="23199" xr:uid="{93A2BE3E-37AB-4CCA-9D02-CC359A5B0EFC}"/>
    <cellStyle name="Normal 7 9 4 2 5" xfId="16937" xr:uid="{F6F170E3-636C-4A4C-B98C-D8444EF2B468}"/>
    <cellStyle name="Normal 7 9 4 3" xfId="5526" xr:uid="{A396F996-239A-445A-A6F4-F14DAC58772C}"/>
    <cellStyle name="Normal 7 9 4 3 2" xfId="26859" xr:uid="{5FCF35A9-5BF2-4855-B4E3-941F78CE0889}"/>
    <cellStyle name="Normal 7 9 4 3 3" xfId="14822" xr:uid="{E3A07064-7A3C-4C6B-9FE2-6C6913CA03C8}"/>
    <cellStyle name="Normal 7 9 4 4" xfId="7275" xr:uid="{99717AD7-F2BA-465A-A409-687E2EDF3698}"/>
    <cellStyle name="Normal 7 9 4 4 2" xfId="17655" xr:uid="{89BFB8D1-6EF1-45D4-AEBC-6E948CAC5C3F}"/>
    <cellStyle name="Normal 7 9 4 5" xfId="10108" xr:uid="{9C473F4B-F41A-4FED-8117-317196EB172E}"/>
    <cellStyle name="Normal 7 9 4 5 2" xfId="20488" xr:uid="{548150CA-1959-42AD-A8A0-4CD85AEC1CF9}"/>
    <cellStyle name="Normal 7 9 4 6" xfId="23317" xr:uid="{90438584-0BBD-4922-A6AD-5FA93D3E3B84}"/>
    <cellStyle name="Normal 7 9 4 7" xfId="14121" xr:uid="{8BCF2BE3-836B-4051-A553-2CD533FD4E0B}"/>
    <cellStyle name="Normal 7 9 5" xfId="3006" xr:uid="{00000000-0005-0000-0000-000069090000}"/>
    <cellStyle name="Normal 7 9 5 2" xfId="6155" xr:uid="{B6FA53FF-BD14-4883-9FCA-C451B43DC22F}"/>
    <cellStyle name="Normal 7 9 5 2 2" xfId="23781" xr:uid="{AB3A175D-8D8C-4590-9045-6040641ADC6E}"/>
    <cellStyle name="Normal 7 9 5 2 3" xfId="26293" xr:uid="{86D19EBE-A986-4E9E-846A-05B5E7E4364F}"/>
    <cellStyle name="Normal 7 9 5 2 4" xfId="15633" xr:uid="{C77432AA-AAAE-413F-A7F0-44CCC9BE276F}"/>
    <cellStyle name="Normal 7 9 5 3" xfId="8086" xr:uid="{E12B3A7A-1B5F-471C-BAD1-6D27964F06D5}"/>
    <cellStyle name="Normal 7 9 5 3 2" xfId="28774" xr:uid="{4F86F4A4-BA89-4E1F-88FD-EB8406010FEF}"/>
    <cellStyle name="Normal 7 9 5 3 3" xfId="18466" xr:uid="{BAD2C3DC-50E5-46F3-9397-9944D636B453}"/>
    <cellStyle name="Normal 7 9 5 4" xfId="10919" xr:uid="{03CEEDD0-8ED3-4A45-AB13-ECADDFE2B3DF}"/>
    <cellStyle name="Normal 7 9 5 4 2" xfId="21299" xr:uid="{72734BA9-5ED0-4982-AA4B-8F25F03ECF4B}"/>
    <cellStyle name="Normal 7 9 5 5" xfId="25230" xr:uid="{90B76BFE-3D6B-4351-9FA1-CED203962F0C}"/>
    <cellStyle name="Normal 7 9 5 6" xfId="13508" xr:uid="{DED0737A-E3B6-4662-88E6-FA3B4431B0EB}"/>
    <cellStyle name="Normal 7 9 6" xfId="2447" xr:uid="{00000000-0005-0000-0000-00006A090000}"/>
    <cellStyle name="Normal 7 9 6 2" xfId="5741" xr:uid="{A21802D7-3AEA-4613-B0DA-95F88FA7F82F}"/>
    <cellStyle name="Normal 7 9 6 2 2" xfId="27498" xr:uid="{5D6EAF00-91E5-4FB9-8357-3EC29A50CE84}"/>
    <cellStyle name="Normal 7 9 6 2 3" xfId="15119" xr:uid="{99DD2ACB-D84D-48D7-812C-0B64F51EBC04}"/>
    <cellStyle name="Normal 7 9 6 3" xfId="7572" xr:uid="{3B84B987-E9BD-47E8-8E0B-76567E116218}"/>
    <cellStyle name="Normal 7 9 6 3 2" xfId="17952" xr:uid="{6450F13B-32CA-46A3-876C-9C17F54CA193}"/>
    <cellStyle name="Normal 7 9 6 4" xfId="10405" xr:uid="{111254B1-4478-47D7-BFD6-1CC71E53BAB8}"/>
    <cellStyle name="Normal 7 9 6 4 2" xfId="20785" xr:uid="{BE947B0F-D3ED-4B4B-A0F9-7A3F338B9393}"/>
    <cellStyle name="Normal 7 9 6 5" xfId="25508" xr:uid="{EC12210C-C328-4352-AEFD-0D3884467429}"/>
    <cellStyle name="Normal 7 9 6 6" xfId="12835" xr:uid="{141FE04E-C5AC-4063-B82F-950C701F3659}"/>
    <cellStyle name="Normal 7 9 7" xfId="2201" xr:uid="{00000000-0005-0000-0000-00005E090000}"/>
    <cellStyle name="Normal 7 9 7 2" xfId="7328" xr:uid="{8B458AC3-BF4E-4537-BF0E-72146AA9668A}"/>
    <cellStyle name="Normal 7 9 7 2 2" xfId="17708" xr:uid="{43837D5F-C8CE-4C8C-86D5-A7E1C7E81EFA}"/>
    <cellStyle name="Normal 7 9 7 3" xfId="10161" xr:uid="{E2615F79-4C90-46EC-895F-F2469CD45BB7}"/>
    <cellStyle name="Normal 7 9 7 3 2" xfId="20541" xr:uid="{0B6BD076-43E3-4F2B-BF44-4B8152ACA325}"/>
    <cellStyle name="Normal 7 9 7 4" xfId="25161" xr:uid="{5C574672-E70C-4BCA-AD6E-EB39F0C3BE09}"/>
    <cellStyle name="Normal 7 9 7 5" xfId="14875" xr:uid="{E7A8736D-B587-49E7-8DDE-5C8B07073C9C}"/>
    <cellStyle name="Normal 7 9 8" xfId="4091" xr:uid="{48F81BFA-E56C-457E-B821-421005CE6B7E}"/>
    <cellStyle name="Normal 7 9 8 2" xfId="8868" xr:uid="{59624F85-188A-4DC5-A973-CF535F1C3006}"/>
    <cellStyle name="Normal 7 9 8 2 2" xfId="19248" xr:uid="{CDB4CDA9-5A88-4F7A-8E89-E6070286E791}"/>
    <cellStyle name="Normal 7 9 8 3" xfId="11701" xr:uid="{40C1D1E6-17D1-4C02-B55F-22DC85EC4E61}"/>
    <cellStyle name="Normal 7 9 8 3 2" xfId="22081" xr:uid="{3EE5F332-23BB-4E00-9F4E-A0451E045FBC}"/>
    <cellStyle name="Normal 7 9 8 4" xfId="16415" xr:uid="{EF23CB9C-EB5D-4D45-A085-DAB83BF58FDF}"/>
    <cellStyle name="Normal 7 9 9" xfId="5522" xr:uid="{F22B49DA-465D-43F1-B44D-B8C43A47CDDB}"/>
    <cellStyle name="Normal 7 9 9 2" xfId="14818" xr:uid="{91B81AB7-D6D7-4DD6-8F25-8A293600F6FB}"/>
    <cellStyle name="Normal 8" xfId="1531" xr:uid="{00000000-0005-0000-0000-0000D4070000}"/>
    <cellStyle name="Normal 8 2" xfId="29581" xr:uid="{642610B3-64E9-42AF-815C-4FE869EEE9E0}"/>
    <cellStyle name="Normal 8 3" xfId="29580"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7" xr:uid="{4AB69308-8C32-4387-B887-18F04195A9A2}"/>
    <cellStyle name="Normal 9 3 10 2" xfId="14823" xr:uid="{A568E98C-0400-4732-81B2-5DA889B4ECC9}"/>
    <cellStyle name="Normal 9 3 11" xfId="7276" xr:uid="{9C31A94E-E47B-4C4E-AA50-31C830FC9793}"/>
    <cellStyle name="Normal 9 3 11 2" xfId="17656" xr:uid="{67475792-A064-4C8D-8F2B-D3C95F0869EB}"/>
    <cellStyle name="Normal 9 3 12" xfId="10109" xr:uid="{DF1350DD-95C6-4B0B-A47F-46C905C02413}"/>
    <cellStyle name="Normal 9 3 12 2" xfId="20489" xr:uid="{9E81BCD6-4B82-4560-9838-C4DA59AE953D}"/>
    <cellStyle name="Normal 9 3 13" xfId="23745" xr:uid="{EFC3CC01-DF8D-4E46-A1DC-29C2FC1E6D88}"/>
    <cellStyle name="Normal 9 3 14" xfId="12452" xr:uid="{7C092815-7879-4DBB-9138-F2CA8A4D8BC0}"/>
    <cellStyle name="Normal 9 3 2" xfId="1535" xr:uid="{00000000-0005-0000-0000-0000D8070000}"/>
    <cellStyle name="Normal 9 3 2 10" xfId="10110" xr:uid="{1BC54D58-FAE8-4CA5-A215-072C3D163546}"/>
    <cellStyle name="Normal 9 3 2 10 2" xfId="20490" xr:uid="{500DC43B-85D7-41C4-B7B1-5C329AD74604}"/>
    <cellStyle name="Normal 9 3 2 11" xfId="24687" xr:uid="{5DEB5EAF-D9A4-4538-8400-0E86CE3B6390}"/>
    <cellStyle name="Normal 9 3 2 12" xfId="12653" xr:uid="{AF7FA52A-556F-406A-9630-C99BE17F1F57}"/>
    <cellStyle name="Normal 9 3 2 2" xfId="1536" xr:uid="{00000000-0005-0000-0000-0000D9070000}"/>
    <cellStyle name="Normal 9 3 2 2 2" xfId="3524" xr:uid="{00000000-0005-0000-0000-000071090000}"/>
    <cellStyle name="Normal 9 3 2 2 2 2" xfId="6576" xr:uid="{61E38F25-4671-45E7-BD26-CC1FC625D228}"/>
    <cellStyle name="Normal 9 3 2 2 2 2 2" xfId="26591" xr:uid="{F0803882-E7BA-4ACA-BBDF-86736E543627}"/>
    <cellStyle name="Normal 9 3 2 2 2 2 3" xfId="26569" xr:uid="{0351A92C-BD2E-4958-9C3A-F12228850566}"/>
    <cellStyle name="Normal 9 3 2 2 2 2 4" xfId="16149" xr:uid="{9C18D614-3BE3-4ED2-B560-BC5AE95B75E3}"/>
    <cellStyle name="Normal 9 3 2 2 2 3" xfId="8602" xr:uid="{BE65C509-C0C6-4A1F-A374-1EE3062AE055}"/>
    <cellStyle name="Normal 9 3 2 2 2 3 2" xfId="28958" xr:uid="{F5C6AB54-623F-423B-8FEB-05CC38DA7056}"/>
    <cellStyle name="Normal 9 3 2 2 2 3 3" xfId="18982" xr:uid="{58225118-F29B-45F9-AD0C-8AC1797B9542}"/>
    <cellStyle name="Normal 9 3 2 2 2 4" xfId="11435" xr:uid="{0754E3CA-D1D0-46A2-922E-A5798C8C4CDC}"/>
    <cellStyle name="Normal 9 3 2 2 2 4 2" xfId="21815" xr:uid="{8A7075DA-2E26-4DA4-AD72-161C96E19338}"/>
    <cellStyle name="Normal 9 3 2 2 2 5" xfId="22767" xr:uid="{473C9031-F318-43FC-8658-85A28AA83484}"/>
    <cellStyle name="Normal 9 3 2 2 2 6" xfId="14123" xr:uid="{36C99B2C-4255-4078-A427-390C0CBB97A7}"/>
    <cellStyle name="Normal 9 3 2 2 3" xfId="4387" xr:uid="{E27B2987-F417-471D-AC9A-5B85DC1F6FAF}"/>
    <cellStyle name="Normal 9 3 2 2 3 2" xfId="9159" xr:uid="{C9B63629-3B96-4B96-B02A-E368C9D52F0A}"/>
    <cellStyle name="Normal 9 3 2 2 3 2 2" xfId="29202" xr:uid="{C689CD34-05DE-485A-9208-CBE8032D66E4}"/>
    <cellStyle name="Normal 9 3 2 2 3 2 3" xfId="19539" xr:uid="{69A4B702-2460-4A63-A202-6E5DC53D42CC}"/>
    <cellStyle name="Normal 9 3 2 2 3 3" xfId="11992" xr:uid="{A64A7DEC-A52B-478E-A0CF-B335B93A1206}"/>
    <cellStyle name="Normal 9 3 2 2 3 3 2" xfId="22372" xr:uid="{BE7DD643-6BFB-4834-8244-F58057CE6FFB}"/>
    <cellStyle name="Normal 9 3 2 2 3 4" xfId="25576" xr:uid="{885E0AA7-5309-4C8F-8AFC-41E170CCFB76}"/>
    <cellStyle name="Normal 9 3 2 2 3 5" xfId="16706" xr:uid="{B11F47EB-650E-41F7-8C7F-DC0E51B318B7}"/>
    <cellStyle name="Normal 9 3 2 2 4" xfId="5529" xr:uid="{CEE07FD4-DFF8-429E-A5B3-76FBAA538174}"/>
    <cellStyle name="Normal 9 3 2 2 4 2" xfId="25910" xr:uid="{A8A7DD7F-D3B1-452D-9F03-130165BDB4E3}"/>
    <cellStyle name="Normal 9 3 2 2 4 3" xfId="14825" xr:uid="{96E8603D-D717-4175-B56A-2F95F56301C6}"/>
    <cellStyle name="Normal 9 3 2 2 5" xfId="7278" xr:uid="{6B92E09E-A16F-4BB5-B821-2619DD7E833B}"/>
    <cellStyle name="Normal 9 3 2 2 5 2" xfId="17658" xr:uid="{40A4B931-8544-4AA6-B9D8-6EC501CF4EFF}"/>
    <cellStyle name="Normal 9 3 2 2 6" xfId="10111" xr:uid="{EF10A58C-DD50-4A43-9814-8E6A895118D0}"/>
    <cellStyle name="Normal 9 3 2 2 6 2" xfId="20491" xr:uid="{4B3C97CB-024F-4C41-913F-4A34ED604898}"/>
    <cellStyle name="Normal 9 3 2 2 7" xfId="23430" xr:uid="{FEBA0127-C05C-429D-AF95-30B2175C1BAB}"/>
    <cellStyle name="Normal 9 3 2 2 8" xfId="13343" xr:uid="{35E799C1-7A84-46DF-95C6-B6E06589CD95}"/>
    <cellStyle name="Normal 9 3 2 3" xfId="3525" xr:uid="{00000000-0005-0000-0000-000072090000}"/>
    <cellStyle name="Normal 9 3 2 3 2" xfId="4619" xr:uid="{6FF08757-DE2A-4275-8283-E148E5712689}"/>
    <cellStyle name="Normal 9 3 2 3 2 2" xfId="9391" xr:uid="{6E7266DC-E246-460E-B844-E5ADFCFCE88E}"/>
    <cellStyle name="Normal 9 3 2 3 2 2 2" xfId="29357" xr:uid="{5546639A-11D4-45FA-8D46-304C4BA7C982}"/>
    <cellStyle name="Normal 9 3 2 3 2 2 3" xfId="19771" xr:uid="{83DCD948-8322-471E-96D6-2BE36C0E0B8B}"/>
    <cellStyle name="Normal 9 3 2 3 2 3" xfId="12224" xr:uid="{77152B59-0C8D-4D29-819F-1C430B6F5E84}"/>
    <cellStyle name="Normal 9 3 2 3 2 3 2" xfId="22604" xr:uid="{859336DA-A2E4-4CC5-94C0-330CB1E77B4A}"/>
    <cellStyle name="Normal 9 3 2 3 2 4" xfId="25152" xr:uid="{95F16352-F41C-487A-A8FE-E650FFA413CA}"/>
    <cellStyle name="Normal 9 3 2 3 2 5" xfId="16938" xr:uid="{FD0F13F0-0D44-4D21-AD6D-D0F8848807FB}"/>
    <cellStyle name="Normal 9 3 2 3 3" xfId="6577" xr:uid="{6FB8331A-94A3-4B8A-A948-FAF3E56A6F2D}"/>
    <cellStyle name="Normal 9 3 2 3 3 2" xfId="27114" xr:uid="{59108EC7-E465-4179-9BF7-F9579AE7F628}"/>
    <cellStyle name="Normal 9 3 2 3 3 3" xfId="16150" xr:uid="{B93DD648-8961-4474-98DC-0C4F16FFF4F4}"/>
    <cellStyle name="Normal 9 3 2 3 4" xfId="8603" xr:uid="{AFAEEE0F-E538-4F57-B2EA-299EB1BD6D4B}"/>
    <cellStyle name="Normal 9 3 2 3 4 2" xfId="18983" xr:uid="{033BDA48-367F-4178-97F8-450D1D9264C1}"/>
    <cellStyle name="Normal 9 3 2 3 5" xfId="11436" xr:uid="{5DE2EA4C-89F2-457B-B198-E2D1412814EB}"/>
    <cellStyle name="Normal 9 3 2 3 5 2" xfId="21816" xr:uid="{F4386B4F-BCED-4175-8B61-A3CB71AA11DC}"/>
    <cellStyle name="Normal 9 3 2 3 6" xfId="25318" xr:uid="{3B006FC9-8001-4A77-A9E7-4CB5D00079BA}"/>
    <cellStyle name="Normal 9 3 2 3 7" xfId="14124" xr:uid="{903689EE-9658-42CF-8D49-606DEBCAB0F4}"/>
    <cellStyle name="Normal 9 3 2 4" xfId="3523" xr:uid="{00000000-0005-0000-0000-000073090000}"/>
    <cellStyle name="Normal 9 3 2 4 2" xfId="6575" xr:uid="{5283ABC6-868A-4872-8CDA-0E032B3FEECC}"/>
    <cellStyle name="Normal 9 3 2 4 2 2" xfId="27313" xr:uid="{E759B78A-09C9-4956-A608-A54D9F15E544}"/>
    <cellStyle name="Normal 9 3 2 4 2 3" xfId="16148" xr:uid="{BAD269DF-945F-48A2-BC0C-885B2C589E9B}"/>
    <cellStyle name="Normal 9 3 2 4 3" xfId="8601" xr:uid="{A128BC4B-7B2D-4134-BAC5-8B8F05D5B6C9}"/>
    <cellStyle name="Normal 9 3 2 4 3 2" xfId="18981" xr:uid="{1B2054EF-017C-4DB4-8B36-266285B1A17F}"/>
    <cellStyle name="Normal 9 3 2 4 4" xfId="11434" xr:uid="{1392F5DF-4C3A-43B1-867F-D9F3C38BC9C7}"/>
    <cellStyle name="Normal 9 3 2 4 4 2" xfId="21814" xr:uid="{46AB251A-BBC9-4859-9035-7B6C9672AB9D}"/>
    <cellStyle name="Normal 9 3 2 4 5" xfId="24521" xr:uid="{3293725D-68A0-49DF-AB13-9B5C3649138B}"/>
    <cellStyle name="Normal 9 3 2 4 6" xfId="14122" xr:uid="{3C7EE531-5917-4876-A99E-9E763E08FA1E}"/>
    <cellStyle name="Normal 9 3 2 5" xfId="2526" xr:uid="{00000000-0005-0000-0000-000074090000}"/>
    <cellStyle name="Normal 9 3 2 5 2" xfId="5803" xr:uid="{BA1FC189-CC32-4908-A6F3-449251551132}"/>
    <cellStyle name="Normal 9 3 2 5 2 2" xfId="26280" xr:uid="{746CC66A-430C-40AA-B33E-C96387308F6A}"/>
    <cellStyle name="Normal 9 3 2 5 2 3" xfId="15198" xr:uid="{4FBAA3F0-9E8D-4249-BAF6-0A3B738BE1A0}"/>
    <cellStyle name="Normal 9 3 2 5 3" xfId="7651" xr:uid="{723FC09F-28D5-4033-B6C5-1ED5C325B9E9}"/>
    <cellStyle name="Normal 9 3 2 5 3 2" xfId="18031" xr:uid="{6EC2B81E-B5EB-49D3-B1B1-55455B5CEDED}"/>
    <cellStyle name="Normal 9 3 2 5 4" xfId="10484" xr:uid="{8F39D43A-086C-4288-82CB-BD83698E7AE9}"/>
    <cellStyle name="Normal 9 3 2 5 4 2" xfId="20864" xr:uid="{C0432212-6FE0-47AA-B2CE-E034E93B3709}"/>
    <cellStyle name="Normal 9 3 2 5 5" xfId="24003" xr:uid="{E0BC0D57-DAEB-4749-9ABE-7C74061882A6}"/>
    <cellStyle name="Normal 9 3 2 5 6" xfId="12914" xr:uid="{64F7EB20-D3DD-4F99-A29B-F99DA7E032F6}"/>
    <cellStyle name="Normal 9 3 2 6" xfId="2419" xr:uid="{00000000-0005-0000-0000-00006F090000}"/>
    <cellStyle name="Normal 9 3 2 6 2" xfId="7546" xr:uid="{18E3346C-DEEB-42CA-B8E8-FCF6F9B5D706}"/>
    <cellStyle name="Normal 9 3 2 6 2 2" xfId="17926" xr:uid="{7B14F1E8-5CB3-4D04-88DC-62867B25823F}"/>
    <cellStyle name="Normal 9 3 2 6 3" xfId="10379" xr:uid="{984BA9BD-FA5A-4052-8DEC-195A1F1B88F9}"/>
    <cellStyle name="Normal 9 3 2 6 3 2" xfId="20759" xr:uid="{11D5DB19-4C6B-4B78-8B41-7C409A0D3D62}"/>
    <cellStyle name="Normal 9 3 2 6 4" xfId="24071" xr:uid="{7366DBB6-5278-4923-BE64-761B236DD20F}"/>
    <cellStyle name="Normal 9 3 2 6 5" xfId="15093" xr:uid="{E7F115EA-2FDE-49DD-BF05-7ADE10036302}"/>
    <cellStyle name="Normal 9 3 2 7" xfId="4112" xr:uid="{9374BC6B-CD1E-475B-9BAB-2BFD3E7E9320}"/>
    <cellStyle name="Normal 9 3 2 7 2" xfId="8884" xr:uid="{A61FC122-8D78-4D4A-A33E-86158FD08CBC}"/>
    <cellStyle name="Normal 9 3 2 7 2 2" xfId="19264" xr:uid="{1095D0D4-4003-49DA-BD17-D1D71DD9D6E1}"/>
    <cellStyle name="Normal 9 3 2 7 3" xfId="11717" xr:uid="{B616AC3F-9AD3-40AF-B637-9B5A4397BAC2}"/>
    <cellStyle name="Normal 9 3 2 7 3 2" xfId="22097" xr:uid="{5405AB12-6C71-49A2-B6DB-AC19F94DA733}"/>
    <cellStyle name="Normal 9 3 2 7 4" xfId="16431" xr:uid="{AFD7D77D-6E71-4609-A560-60461BEFFA16}"/>
    <cellStyle name="Normal 9 3 2 8" xfId="5528" xr:uid="{0786BECE-6A31-42EE-9331-D7C14B15827F}"/>
    <cellStyle name="Normal 9 3 2 8 2" xfId="14824" xr:uid="{E8AC801E-8E0D-4CA7-87D8-B60EB549F231}"/>
    <cellStyle name="Normal 9 3 2 9" xfId="7277" xr:uid="{1517974F-697C-4760-A4F0-3C47F1C94A8B}"/>
    <cellStyle name="Normal 9 3 2 9 2" xfId="17657" xr:uid="{DE31666C-6B51-4798-B538-A1ABF840A24C}"/>
    <cellStyle name="Normal 9 3 3" xfId="1537" xr:uid="{00000000-0005-0000-0000-0000DA070000}"/>
    <cellStyle name="Normal 9 3 3 10" xfId="23615" xr:uid="{3BCD0679-C73A-4CA7-8DE7-B52FB445084D}"/>
    <cellStyle name="Normal 9 3 3 11" xfId="12811" xr:uid="{91C452CE-9E4D-4EF8-A993-3020E53F17F0}"/>
    <cellStyle name="Normal 9 3 3 2" xfId="2855" xr:uid="{00000000-0005-0000-0000-000076090000}"/>
    <cellStyle name="Normal 9 3 3 2 2" xfId="3527" xr:uid="{00000000-0005-0000-0000-000077090000}"/>
    <cellStyle name="Normal 9 3 3 2 2 2" xfId="6579" xr:uid="{6A7723EB-2EE4-437A-8B50-4F26B4D25813}"/>
    <cellStyle name="Normal 9 3 3 2 2 2 2" xfId="28288" xr:uid="{C4EC20E2-D990-42AC-B93B-D209FF6FEB0F}"/>
    <cellStyle name="Normal 9 3 3 2 2 2 3" xfId="16152" xr:uid="{401485D3-4685-42AC-835E-069DAD9B283F}"/>
    <cellStyle name="Normal 9 3 3 2 2 3" xfId="8605" xr:uid="{0C64DCB0-EE00-4330-BBAE-C4CE09C45F48}"/>
    <cellStyle name="Normal 9 3 3 2 2 3 2" xfId="18985" xr:uid="{A28F260C-89A8-4BBE-8768-F7AE6E940DD9}"/>
    <cellStyle name="Normal 9 3 3 2 2 4" xfId="11438" xr:uid="{97552286-2148-433B-9FBC-0665C2AECA65}"/>
    <cellStyle name="Normal 9 3 3 2 2 4 2" xfId="21818" xr:uid="{B2C393DF-8126-4368-8AF7-6BAB65457DA5}"/>
    <cellStyle name="Normal 9 3 3 2 2 5" xfId="24588" xr:uid="{5D40A031-63C9-4338-852D-AF4630FDA4FF}"/>
    <cellStyle name="Normal 9 3 3 2 2 6" xfId="14126" xr:uid="{07C518C0-D482-4303-96F0-A414A911B97B}"/>
    <cellStyle name="Normal 9 3 3 2 3" xfId="4388" xr:uid="{7079911C-0C35-4207-B5B1-461F08CE444F}"/>
    <cellStyle name="Normal 9 3 3 2 3 2" xfId="9160" xr:uid="{8C61F030-3F54-425F-A2A5-C40BE4F638EE}"/>
    <cellStyle name="Normal 9 3 3 2 3 2 2" xfId="29203" xr:uid="{DCFE6330-5348-45C4-B582-53E0DB2D0B19}"/>
    <cellStyle name="Normal 9 3 3 2 3 2 3" xfId="19540" xr:uid="{FE6B35BA-54CE-4622-8426-109FA0FA5207}"/>
    <cellStyle name="Normal 9 3 3 2 3 3" xfId="11993" xr:uid="{ED1873BC-6981-4881-89FB-BD30409C6329}"/>
    <cellStyle name="Normal 9 3 3 2 3 3 2" xfId="22373" xr:uid="{162DB640-D77F-4109-AF1E-262506AA9E85}"/>
    <cellStyle name="Normal 9 3 3 2 3 4" xfId="25060" xr:uid="{66680072-9919-429B-ACF2-AF257A99BC67}"/>
    <cellStyle name="Normal 9 3 3 2 3 5" xfId="16707" xr:uid="{C9C36FF6-9680-46A2-AA4D-72745ECFA321}"/>
    <cellStyle name="Normal 9 3 3 2 4" xfId="6068" xr:uid="{C7D4C911-8DBF-4141-A340-0094E99D177D}"/>
    <cellStyle name="Normal 9 3 3 2 4 2" xfId="27295" xr:uid="{072A35AE-ABC6-4E9A-9C1B-874A8ADCBB4C}"/>
    <cellStyle name="Normal 9 3 3 2 4 3" xfId="15524" xr:uid="{37A679C5-8311-4444-AD4B-839E1F2D428B}"/>
    <cellStyle name="Normal 9 3 3 2 5" xfId="7977" xr:uid="{E4E488D4-1900-442E-AFBB-C17D9C705538}"/>
    <cellStyle name="Normal 9 3 3 2 5 2" xfId="18357" xr:uid="{D806CCE6-CF6D-4315-A9BB-79F329C2469C}"/>
    <cellStyle name="Normal 9 3 3 2 6" xfId="10810" xr:uid="{631596A9-0A5E-4D26-BCE7-24E9DA7E79A5}"/>
    <cellStyle name="Normal 9 3 3 2 6 2" xfId="21190" xr:uid="{F54E663C-D6B0-4EF9-AA89-265B5A63BF3B}"/>
    <cellStyle name="Normal 9 3 3 2 7" xfId="23445" xr:uid="{E60959EF-B8BB-45A7-95F4-1FB49FFDAA73}"/>
    <cellStyle name="Normal 9 3 3 2 8" xfId="13344" xr:uid="{39DA5A5E-22FB-4B11-ACBA-4E41FDC0A999}"/>
    <cellStyle name="Normal 9 3 3 3" xfId="3528" xr:uid="{00000000-0005-0000-0000-000078090000}"/>
    <cellStyle name="Normal 9 3 3 3 2" xfId="4620" xr:uid="{A374713D-A901-4599-B10D-CC13D0931DCA}"/>
    <cellStyle name="Normal 9 3 3 3 2 2" xfId="9392" xr:uid="{E8D76548-7D73-46DB-A5A0-6DC7BA80E6E2}"/>
    <cellStyle name="Normal 9 3 3 3 2 2 2" xfId="29358" xr:uid="{F0A4D047-D002-44BB-82E4-05B84B3C58C8}"/>
    <cellStyle name="Normal 9 3 3 3 2 2 3" xfId="19772" xr:uid="{BC25623B-F10B-4611-B5CF-A3E12B2FBA57}"/>
    <cellStyle name="Normal 9 3 3 3 2 3" xfId="12225" xr:uid="{21171A98-E1A8-42D9-8F95-452F268B3DE5}"/>
    <cellStyle name="Normal 9 3 3 3 2 3 2" xfId="22605" xr:uid="{761E940A-93EF-4AEE-83CB-2887B5D13FC0}"/>
    <cellStyle name="Normal 9 3 3 3 2 4" xfId="25730" xr:uid="{B3DB446E-A3A6-46D2-93D1-79729B4EBD9F}"/>
    <cellStyle name="Normal 9 3 3 3 2 5" xfId="16939" xr:uid="{3BAA9BC5-FBD5-4756-B541-8C68EC70EE18}"/>
    <cellStyle name="Normal 9 3 3 3 3" xfId="6580" xr:uid="{3E7C5B49-26A9-48A0-B1EB-16F952ADCD21}"/>
    <cellStyle name="Normal 9 3 3 3 3 2" xfId="25829" xr:uid="{E0F86C41-413C-4405-922C-2D186646B34A}"/>
    <cellStyle name="Normal 9 3 3 3 3 3" xfId="16153" xr:uid="{2EDC2F1D-8FA1-4642-A8EE-6DAC4CCBF49E}"/>
    <cellStyle name="Normal 9 3 3 3 4" xfId="8606" xr:uid="{F937617A-9866-491A-B80D-DB7D52A01824}"/>
    <cellStyle name="Normal 9 3 3 3 4 2" xfId="18986" xr:uid="{B8F9D273-24C4-42BD-8DBA-C9018E0BEE6C}"/>
    <cellStyle name="Normal 9 3 3 3 5" xfId="11439" xr:uid="{9CA05CAF-3CD2-48F9-B804-794FAF97446E}"/>
    <cellStyle name="Normal 9 3 3 3 5 2" xfId="21819" xr:uid="{2E2C7C76-5401-45E5-A16C-D2728241448A}"/>
    <cellStyle name="Normal 9 3 3 3 6" xfId="23584" xr:uid="{BB0FC48A-7D4A-4E9B-8CE6-1551AE6EB1FC}"/>
    <cellStyle name="Normal 9 3 3 3 7" xfId="14127" xr:uid="{4B0D0024-DEEB-48B1-B208-10492BB7113C}"/>
    <cellStyle name="Normal 9 3 3 4" xfId="3526" xr:uid="{00000000-0005-0000-0000-000079090000}"/>
    <cellStyle name="Normal 9 3 3 4 2" xfId="6578" xr:uid="{B99FA865-11BE-4BF6-BBC8-756C3A205319}"/>
    <cellStyle name="Normal 9 3 3 4 2 2" xfId="28343" xr:uid="{255980EA-8183-4AB3-B002-61989B34E296}"/>
    <cellStyle name="Normal 9 3 3 4 2 3" xfId="16151" xr:uid="{825A0061-CBCC-474E-B12E-DA3C9AB8FBF2}"/>
    <cellStyle name="Normal 9 3 3 4 3" xfId="8604" xr:uid="{EDDD3162-4000-4AE7-973B-6E814B25B586}"/>
    <cellStyle name="Normal 9 3 3 4 3 2" xfId="18984" xr:uid="{C81C4BA2-C32B-4BDD-9579-A162C733A1ED}"/>
    <cellStyle name="Normal 9 3 3 4 4" xfId="11437" xr:uid="{59CDEEBF-B28F-4680-AA15-E4B8A46F1528}"/>
    <cellStyle name="Normal 9 3 3 4 4 2" xfId="21817" xr:uid="{5D778F1D-331E-4609-B2CB-01422938D893}"/>
    <cellStyle name="Normal 9 3 3 4 5" xfId="25560" xr:uid="{C4D7C70A-92D1-4DEE-85EB-A1D347E35E09}"/>
    <cellStyle name="Normal 9 3 3 4 6" xfId="14125" xr:uid="{D0A22D98-2F19-4B82-AAF8-8359C1431143}"/>
    <cellStyle name="Normal 9 3 3 5" xfId="2629" xr:uid="{00000000-0005-0000-0000-00007A090000}"/>
    <cellStyle name="Normal 9 3 3 5 2" xfId="5891" xr:uid="{88BF2432-3F36-40FA-B829-CF5311DE77F1}"/>
    <cellStyle name="Normal 9 3 3 5 2 2" xfId="26855" xr:uid="{65B3474F-6278-4006-986D-74975B630A93}"/>
    <cellStyle name="Normal 9 3 3 5 2 3" xfId="15301" xr:uid="{0A366597-C1E7-4064-87CC-260111B3960F}"/>
    <cellStyle name="Normal 9 3 3 5 3" xfId="7754" xr:uid="{22F62663-0F23-4A14-91C2-BFBBD697CB34}"/>
    <cellStyle name="Normal 9 3 3 5 3 2" xfId="18134" xr:uid="{455D1F9B-F69D-4F20-9E78-421711729582}"/>
    <cellStyle name="Normal 9 3 3 5 4" xfId="10587" xr:uid="{BFC508BD-8161-43A4-8CD8-B80A7CEA27E2}"/>
    <cellStyle name="Normal 9 3 3 5 4 2" xfId="20967" xr:uid="{11BD6D2A-ED19-4EB5-B3C4-F1E1A93EEDDE}"/>
    <cellStyle name="Normal 9 3 3 5 5" xfId="23963" xr:uid="{66C40D62-EBD9-453C-A9DF-FB0F8B1F16A3}"/>
    <cellStyle name="Normal 9 3 3 5 6" xfId="13017" xr:uid="{C00C63F8-2BB6-4530-9D62-B489A284E5D0}"/>
    <cellStyle name="Normal 9 3 3 6" xfId="4234" xr:uid="{6130F00F-D701-47E5-9461-A7C38D95DFA6}"/>
    <cellStyle name="Normal 9 3 3 6 2" xfId="9006" xr:uid="{326D6A19-844C-489C-A912-5995F1D3F882}"/>
    <cellStyle name="Normal 9 3 3 6 2 2" xfId="19386" xr:uid="{0FB3103F-2348-46D2-B545-2D7F78A74AF5}"/>
    <cellStyle name="Normal 9 3 3 6 3" xfId="11839" xr:uid="{D0C765B0-48B7-42CB-A26F-BABDE2B59E11}"/>
    <cellStyle name="Normal 9 3 3 6 3 2" xfId="22219" xr:uid="{A64476FE-4E13-49DE-8F6E-7D4162D156D4}"/>
    <cellStyle name="Normal 9 3 3 6 4" xfId="23585" xr:uid="{B7A254AC-A05C-4494-B184-D878765317A4}"/>
    <cellStyle name="Normal 9 3 3 6 5" xfId="16553" xr:uid="{038AEEBE-F885-47B6-A792-E217C67B6AEA}"/>
    <cellStyle name="Normal 9 3 3 7" xfId="5530" xr:uid="{5B1B14C9-728F-47BA-BD19-6F296FF658F2}"/>
    <cellStyle name="Normal 9 3 3 7 2" xfId="14826" xr:uid="{0A3CCF14-7F2C-41A5-AB8F-21D6E5C1D48B}"/>
    <cellStyle name="Normal 9 3 3 8" xfId="7279" xr:uid="{A1DF4FDA-E667-42CF-991A-0A657BDCEB46}"/>
    <cellStyle name="Normal 9 3 3 8 2" xfId="17659" xr:uid="{75F396C0-A791-40C5-A302-1571062B9FC2}"/>
    <cellStyle name="Normal 9 3 3 9" xfId="10112" xr:uid="{364D286D-7AB8-4007-B051-3D51C398A02C}"/>
    <cellStyle name="Normal 9 3 3 9 2" xfId="20492" xr:uid="{66761F25-9FCD-4048-B0B9-B2827AD20A95}"/>
    <cellStyle name="Normal 9 3 4" xfId="1538" xr:uid="{00000000-0005-0000-0000-0000DB070000}"/>
    <cellStyle name="Normal 9 3 4 2" xfId="3529" xr:uid="{00000000-0005-0000-0000-00007C090000}"/>
    <cellStyle name="Normal 9 3 4 2 2" xfId="6581" xr:uid="{6618A356-247C-4E38-9B22-E35761120F33}"/>
    <cellStyle name="Normal 9 3 4 2 2 2" xfId="27409" xr:uid="{78283C58-4337-4F5E-907A-0C476131C0BF}"/>
    <cellStyle name="Normal 9 3 4 2 2 3" xfId="16154" xr:uid="{2736BC23-EBD6-494B-BC06-DC7599348600}"/>
    <cellStyle name="Normal 9 3 4 2 3" xfId="8607" xr:uid="{70E87402-024E-4EC9-A648-4CFA0ED01C13}"/>
    <cellStyle name="Normal 9 3 4 2 3 2" xfId="18987" xr:uid="{507C455B-7F40-4F63-81C1-077921D7A82C}"/>
    <cellStyle name="Normal 9 3 4 2 4" xfId="11440" xr:uid="{63D1F73F-52EC-4844-8785-319593B8E85F}"/>
    <cellStyle name="Normal 9 3 4 2 4 2" xfId="21820" xr:uid="{46D59E82-2D72-480A-A5AD-36E85DD9249E}"/>
    <cellStyle name="Normal 9 3 4 2 5" xfId="25190" xr:uid="{C6729B1C-FC30-45DA-A21B-A0D61000CEB8}"/>
    <cellStyle name="Normal 9 3 4 2 6" xfId="14128" xr:uid="{C2699CD7-6B3E-4A9F-8538-CB1683DF136C}"/>
    <cellStyle name="Normal 9 3 4 3" xfId="4386" xr:uid="{E6133B2D-CC91-48B6-BB07-FC4ACA204A72}"/>
    <cellStyle name="Normal 9 3 4 3 2" xfId="9158" xr:uid="{DE2B3788-700E-4C20-94EF-E7D0047DE05E}"/>
    <cellStyle name="Normal 9 3 4 3 2 2" xfId="29201" xr:uid="{2EA7EC9F-15F6-4560-AE9E-92AC68F3E8C4}"/>
    <cellStyle name="Normal 9 3 4 3 2 3" xfId="19538" xr:uid="{6EF1E229-03CC-40CE-BC98-C572DE27BE5E}"/>
    <cellStyle name="Normal 9 3 4 3 3" xfId="11991" xr:uid="{6D9DF767-2519-46C5-A8B7-009C6DDC4BEE}"/>
    <cellStyle name="Normal 9 3 4 3 3 2" xfId="22371" xr:uid="{A793C49A-AB2D-4151-9A2F-5E8F4F2622A3}"/>
    <cellStyle name="Normal 9 3 4 3 4" xfId="24329" xr:uid="{05EE09B5-D67A-468D-BD24-8274E3F53B07}"/>
    <cellStyle name="Normal 9 3 4 3 5" xfId="16705" xr:uid="{C7A8FF0B-26B8-49E9-906D-A257E258E1AE}"/>
    <cellStyle name="Normal 9 3 4 4" xfId="5531" xr:uid="{0541E45C-8FA8-4DDC-AE4A-41D7FFE6877C}"/>
    <cellStyle name="Normal 9 3 4 4 2" xfId="27430" xr:uid="{84F37593-CBFE-4E8E-B4F1-411DCAD0099F}"/>
    <cellStyle name="Normal 9 3 4 4 3" xfId="14827" xr:uid="{987CC3D6-F372-40DF-A5F3-F1E86B3E8B00}"/>
    <cellStyle name="Normal 9 3 4 5" xfId="7280" xr:uid="{32543468-66E4-471F-AE4B-E7E193DBEB6F}"/>
    <cellStyle name="Normal 9 3 4 5 2" xfId="17660" xr:uid="{A022FE02-CBFE-458D-9750-6AC33CDBDB46}"/>
    <cellStyle name="Normal 9 3 4 6" xfId="10113" xr:uid="{AF1CF284-68BC-4F89-BE24-6E00240B38C1}"/>
    <cellStyle name="Normal 9 3 4 6 2" xfId="20493" xr:uid="{A0814FDF-3321-4CD0-9762-8390657455AC}"/>
    <cellStyle name="Normal 9 3 4 7" xfId="25419" xr:uid="{53DD34F4-6E1E-4BAD-A36D-8B7DB8B0E752}"/>
    <cellStyle name="Normal 9 3 4 8" xfId="13342" xr:uid="{54E7A648-BD0A-4B30-993A-CDA43B2594E3}"/>
    <cellStyle name="Normal 9 3 5" xfId="3530" xr:uid="{00000000-0005-0000-0000-00007D090000}"/>
    <cellStyle name="Normal 9 3 5 2" xfId="4621" xr:uid="{77812157-224D-45F5-93B2-E96BD36A1BA0}"/>
    <cellStyle name="Normal 9 3 5 2 2" xfId="9393" xr:uid="{10B53018-6FBC-432D-8766-9B422C21813C}"/>
    <cellStyle name="Normal 9 3 5 2 2 2" xfId="29359" xr:uid="{F055EF98-3209-46D1-AE84-48E8181D908B}"/>
    <cellStyle name="Normal 9 3 5 2 2 3" xfId="19773" xr:uid="{8A20CDC1-FB1F-4637-BACB-B97C86074575}"/>
    <cellStyle name="Normal 9 3 5 2 3" xfId="12226" xr:uid="{C2ED2A5B-91C3-4DAF-9974-55BB288E53A6}"/>
    <cellStyle name="Normal 9 3 5 2 3 2" xfId="22606" xr:uid="{4C031065-FB13-4C84-AD3A-1B27143EB162}"/>
    <cellStyle name="Normal 9 3 5 2 4" xfId="24338" xr:uid="{12F339D8-5AD8-487E-B250-98D8D91C16C9}"/>
    <cellStyle name="Normal 9 3 5 2 5" xfId="16940" xr:uid="{3A761E34-DAF9-4CED-83FC-4540602E74DE}"/>
    <cellStyle name="Normal 9 3 5 3" xfId="6582" xr:uid="{DECD6082-9101-4607-A2E7-14D2E794CBA9}"/>
    <cellStyle name="Normal 9 3 5 3 2" xfId="26281" xr:uid="{2993EB5D-11BC-49F0-8510-C414E8F6ECE9}"/>
    <cellStyle name="Normal 9 3 5 3 3" xfId="16155" xr:uid="{C2337744-4461-4ED3-B6AA-FC0C1A4E1915}"/>
    <cellStyle name="Normal 9 3 5 4" xfId="8608" xr:uid="{62BBD5CF-7534-4D9A-9840-8F76C126DB91}"/>
    <cellStyle name="Normal 9 3 5 4 2" xfId="18988" xr:uid="{02DB4911-7863-4885-9B08-853F465CA199}"/>
    <cellStyle name="Normal 9 3 5 5" xfId="11441" xr:uid="{428BA9B7-F100-4B4E-B08E-96470F79D5BA}"/>
    <cellStyle name="Normal 9 3 5 5 2" xfId="21821" xr:uid="{57264222-481F-4F5C-AB3D-0E06FAD98777}"/>
    <cellStyle name="Normal 9 3 5 6" xfId="24372" xr:uid="{6D4ADB58-0721-42B1-99CD-86F58DAD93B1}"/>
    <cellStyle name="Normal 9 3 5 7" xfId="14129" xr:uid="{C8F30E62-F610-4007-A2DA-B3480F141DB2}"/>
    <cellStyle name="Normal 9 3 6" xfId="3007" xr:uid="{00000000-0005-0000-0000-00007E090000}"/>
    <cellStyle name="Normal 9 3 6 2" xfId="6156" xr:uid="{9C45F147-66EA-4E13-94CB-38655C13975F}"/>
    <cellStyle name="Normal 9 3 6 2 2" xfId="28125" xr:uid="{23CFD813-EE69-42B4-886F-DFABA93A796B}"/>
    <cellStyle name="Normal 9 3 6 2 3" xfId="15634" xr:uid="{FF4C76BB-6578-4299-BB68-6B46DD022FD6}"/>
    <cellStyle name="Normal 9 3 6 3" xfId="8087" xr:uid="{E4AAC665-37B2-497C-80B5-C23BC286C7CD}"/>
    <cellStyle name="Normal 9 3 6 3 2" xfId="18467" xr:uid="{94C97AE5-BB0B-4EC7-A03E-4D8D2DF6FC05}"/>
    <cellStyle name="Normal 9 3 6 4" xfId="10920" xr:uid="{1037EB35-D0C9-42D9-B72A-2F803B1A017A}"/>
    <cellStyle name="Normal 9 3 6 4 2" xfId="21300" xr:uid="{3CFE98F6-067C-4A66-91A1-728AA89A1B71}"/>
    <cellStyle name="Normal 9 3 6 5" xfId="23698" xr:uid="{7FB9F765-203E-4736-826D-44E4730F78DD}"/>
    <cellStyle name="Normal 9 3 6 6" xfId="13509" xr:uid="{B57CFD8E-4187-4A8C-B2CF-DF71A32E6823}"/>
    <cellStyle name="Normal 9 3 7" xfId="2466" xr:uid="{00000000-0005-0000-0000-00007F090000}"/>
    <cellStyle name="Normal 9 3 7 2" xfId="5757" xr:uid="{569E96DD-23FD-481A-908C-50469D669620}"/>
    <cellStyle name="Normal 9 3 7 2 2" xfId="28182" xr:uid="{52F279E6-152A-44BE-B450-9847EC2309EC}"/>
    <cellStyle name="Normal 9 3 7 2 3" xfId="15138" xr:uid="{E3699AD2-E742-48D2-8485-D72C90EBFEAB}"/>
    <cellStyle name="Normal 9 3 7 3" xfId="7591" xr:uid="{939704D8-5B53-4363-B96A-1DA334751AAB}"/>
    <cellStyle name="Normal 9 3 7 3 2" xfId="17971" xr:uid="{FC42FABC-9E0F-410E-BA3D-0DA334F1C74D}"/>
    <cellStyle name="Normal 9 3 7 4" xfId="10424" xr:uid="{6C3B0F93-4814-4F9B-8837-F31D6CE056B3}"/>
    <cellStyle name="Normal 9 3 7 4 2" xfId="20804" xr:uid="{F493829E-B27F-44E4-BDBF-D66BC7A523DB}"/>
    <cellStyle name="Normal 9 3 7 5" xfId="23328" xr:uid="{B5630A65-5BA8-46C9-A5DF-849BB1290C7C}"/>
    <cellStyle name="Normal 9 3 7 6" xfId="12854" xr:uid="{F1ACAA21-BC64-430B-ACC4-4D0028349B68}"/>
    <cellStyle name="Normal 9 3 8" xfId="2220" xr:uid="{00000000-0005-0000-0000-00006E090000}"/>
    <cellStyle name="Normal 9 3 8 2" xfId="7347" xr:uid="{4776B0CF-F1CC-4D89-9B9B-C508F402A5C3}"/>
    <cellStyle name="Normal 9 3 8 2 2" xfId="17727" xr:uid="{7FD9AC9E-A715-4E52-8EB3-5C2C40F4751E}"/>
    <cellStyle name="Normal 9 3 8 3" xfId="10180" xr:uid="{4CC6BF7A-1BE1-47BE-8AAF-62DEB16BCB7A}"/>
    <cellStyle name="Normal 9 3 8 3 2" xfId="20560" xr:uid="{080DD240-E808-4722-983E-3AB8D009BDD6}"/>
    <cellStyle name="Normal 9 3 8 4" xfId="23891" xr:uid="{171F2FA1-5D4C-406B-833D-DFB00D65D768}"/>
    <cellStyle name="Normal 9 3 8 5" xfId="14894" xr:uid="{7356630E-D98B-4216-B074-DEC366CBA58A}"/>
    <cellStyle name="Normal 9 3 9" xfId="4093" xr:uid="{076910DF-66FE-4541-83E0-1A0956D1291F}"/>
    <cellStyle name="Normal 9 3 9 2" xfId="8869" xr:uid="{C2ACD1ED-B023-42D5-AF41-0C96372140AE}"/>
    <cellStyle name="Normal 9 3 9 2 2" xfId="19249" xr:uid="{13DEB002-6083-4612-9E49-28F9B7EB2AE0}"/>
    <cellStyle name="Normal 9 3 9 3" xfId="11702" xr:uid="{8F58AB11-B0E1-4BB2-87AA-B4E2343A2256}"/>
    <cellStyle name="Normal 9 3 9 3 2" xfId="22082" xr:uid="{CB52BA86-C3D5-4CA1-8F40-0F09AB796200}"/>
    <cellStyle name="Normal 9 3 9 4" xfId="16416" xr:uid="{F437114A-E6D1-4130-B857-2CE3D3FDCB68}"/>
    <cellStyle name="Normal 9 4" xfId="1539" xr:uid="{00000000-0005-0000-0000-0000DC070000}"/>
    <cellStyle name="Normal 9 4 2" xfId="2856" xr:uid="{00000000-0005-0000-0000-000081090000}"/>
    <cellStyle name="Normal 9 4 2 2" xfId="3532" xr:uid="{00000000-0005-0000-0000-000082090000}"/>
    <cellStyle name="Normal 9 4 2 2 2" xfId="6584" xr:uid="{E29B9B1D-1AD6-42A2-86E7-830394F8818E}"/>
    <cellStyle name="Normal 9 4 2 2 2 2" xfId="28549" xr:uid="{7E8091FA-6537-4814-BB50-815C53B35F3E}"/>
    <cellStyle name="Normal 9 4 2 2 2 3" xfId="16157" xr:uid="{68EAE550-2833-4B1B-9561-27A74019172E}"/>
    <cellStyle name="Normal 9 4 2 2 3" xfId="8610" xr:uid="{D4D5D2DB-A568-4677-8500-323E9E76F7E7}"/>
    <cellStyle name="Normal 9 4 2 2 3 2" xfId="18990" xr:uid="{CF544657-DB90-4EC1-A633-658F6188756B}"/>
    <cellStyle name="Normal 9 4 2 2 4" xfId="11443" xr:uid="{E90DFABB-EB7F-4463-95A3-5082A18775C7}"/>
    <cellStyle name="Normal 9 4 2 2 4 2" xfId="21823" xr:uid="{E3F0DDC7-7141-40CF-A664-EE78E4B143C8}"/>
    <cellStyle name="Normal 9 4 2 2 5" xfId="25182" xr:uid="{90A3BB10-2CBE-468F-80E1-6D316882A40B}"/>
    <cellStyle name="Normal 9 4 2 2 6" xfId="14131" xr:uid="{DEA28F99-AEAA-4092-8E98-5C414B0A7DD3}"/>
    <cellStyle name="Normal 9 4 2 3" xfId="4389" xr:uid="{07075F1E-01E6-4D0C-B391-9162DCDDF969}"/>
    <cellStyle name="Normal 9 4 2 3 2" xfId="9161" xr:uid="{61C44C21-F9C7-4592-8DE1-28ACF0AD7970}"/>
    <cellStyle name="Normal 9 4 2 3 2 2" xfId="29204" xr:uid="{20157DB5-E4FD-460F-8D9C-3C66C356EBAB}"/>
    <cellStyle name="Normal 9 4 2 3 2 3" xfId="19541" xr:uid="{BEDB3A65-284C-4FCC-8DD7-711F7D69AAC3}"/>
    <cellStyle name="Normal 9 4 2 3 3" xfId="11994" xr:uid="{49FBB677-3959-4801-9455-58A2D2992D3E}"/>
    <cellStyle name="Normal 9 4 2 3 3 2" xfId="22374" xr:uid="{A4F36E1C-51CA-4E51-9FCD-B388BDBDFEEA}"/>
    <cellStyle name="Normal 9 4 2 3 4" xfId="23396" xr:uid="{EE8C1EAD-7862-4C19-A73C-98F1DE6D3216}"/>
    <cellStyle name="Normal 9 4 2 3 5" xfId="16708" xr:uid="{1BEFCD68-25D3-4729-A79F-22F731E8623F}"/>
    <cellStyle name="Normal 9 4 2 4" xfId="6069" xr:uid="{23A6C24C-7435-4415-BDC0-9CACA59FFAD6}"/>
    <cellStyle name="Normal 9 4 2 4 2" xfId="26201" xr:uid="{9A77DDE7-0937-4318-94E7-91B7D3CD1DF3}"/>
    <cellStyle name="Normal 9 4 2 4 3" xfId="15525" xr:uid="{B7B84202-B49A-4A59-B8E8-820B2C6013AC}"/>
    <cellStyle name="Normal 9 4 2 5" xfId="7978" xr:uid="{6CABEF68-FF64-4814-9C4F-D93616B5818F}"/>
    <cellStyle name="Normal 9 4 2 5 2" xfId="18358" xr:uid="{EEAC1F81-E8DE-4CD8-A142-1E5B0FCF912B}"/>
    <cellStyle name="Normal 9 4 2 6" xfId="10811" xr:uid="{66E2AE31-DC49-401E-862E-EF55F2D57FD5}"/>
    <cellStyle name="Normal 9 4 2 6 2" xfId="21191" xr:uid="{ACB740FB-80D5-43B8-AA7E-81335ACBBFB8}"/>
    <cellStyle name="Normal 9 4 2 7" xfId="25328" xr:uid="{80166A66-FA97-4A93-B534-A81FBC2CBC28}"/>
    <cellStyle name="Normal 9 4 2 8" xfId="13345" xr:uid="{DEC932F2-654D-480C-9DED-25B8C8C5EDC1}"/>
    <cellStyle name="Normal 9 4 3" xfId="3533" xr:uid="{00000000-0005-0000-0000-000083090000}"/>
    <cellStyle name="Normal 9 4 3 2" xfId="4622" xr:uid="{0F182935-658F-4F03-8638-E4AE160D2422}"/>
    <cellStyle name="Normal 9 4 3 2 2" xfId="9394" xr:uid="{A23C8947-DC44-4783-901A-1B726957A919}"/>
    <cellStyle name="Normal 9 4 3 2 2 2" xfId="29360" xr:uid="{72AF473C-70E8-41E2-B7C2-BF736021ABF5}"/>
    <cellStyle name="Normal 9 4 3 2 2 3" xfId="19774" xr:uid="{7AE12526-BB9F-43B4-817E-E725FEA740FB}"/>
    <cellStyle name="Normal 9 4 3 2 3" xfId="12227" xr:uid="{F9831BBB-A824-4598-9C55-0495E94FAF97}"/>
    <cellStyle name="Normal 9 4 3 2 3 2" xfId="22607" xr:uid="{C9B6B6FA-8C30-4523-A241-ADB70A96337F}"/>
    <cellStyle name="Normal 9 4 3 2 4" xfId="26258" xr:uid="{D7C51A85-EB7B-4A9C-AC0A-4D85AC1FC5DC}"/>
    <cellStyle name="Normal 9 4 3 2 5" xfId="16941" xr:uid="{62A1CEC6-12B5-4A67-98AB-A960BF8D525A}"/>
    <cellStyle name="Normal 9 4 3 3" xfId="6585" xr:uid="{709A4854-25AE-4DE8-92A4-7CDF8CA896BA}"/>
    <cellStyle name="Normal 9 4 3 3 2" xfId="28749" xr:uid="{DEAB3929-7210-4AAD-AB6C-72A5C3E8B772}"/>
    <cellStyle name="Normal 9 4 3 3 3" xfId="16158" xr:uid="{41D23587-A1CD-42E3-8D10-541F28A4120E}"/>
    <cellStyle name="Normal 9 4 3 4" xfId="8611" xr:uid="{EF433E80-920F-475E-9879-EBBBA3AFB382}"/>
    <cellStyle name="Normal 9 4 3 4 2" xfId="18991" xr:uid="{8DA7551E-BC45-4076-88A8-EADD931B634A}"/>
    <cellStyle name="Normal 9 4 3 5" xfId="11444" xr:uid="{3C7C2363-AF15-4A02-B5AC-FCE10678717B}"/>
    <cellStyle name="Normal 9 4 3 5 2" xfId="21824" xr:uid="{D563CF46-009F-498D-AD28-F52900BD44D6}"/>
    <cellStyle name="Normal 9 4 3 6" xfId="24827" xr:uid="{55EB0F15-01F9-49BA-99A2-5F2C73CA7093}"/>
    <cellStyle name="Normal 9 4 3 7" xfId="14132" xr:uid="{FCB1673D-2BA0-4D6E-A953-52829FDA7918}"/>
    <cellStyle name="Normal 9 4 4" xfId="3531" xr:uid="{00000000-0005-0000-0000-000084090000}"/>
    <cellStyle name="Normal 9 4 4 2" xfId="6583" xr:uid="{BD004F5F-C7C6-40CC-A6AE-7410E5D1A824}"/>
    <cellStyle name="Normal 9 4 4 2 2" xfId="26564" xr:uid="{445DCF4F-D88D-420F-AE39-77F1659F1003}"/>
    <cellStyle name="Normal 9 4 4 2 3" xfId="16156" xr:uid="{F00361A1-2E19-4EE4-B64E-6C311B0B4E5D}"/>
    <cellStyle name="Normal 9 4 4 3" xfId="8609" xr:uid="{EEB1AF0B-4B36-47EE-ACA1-CA21E2921727}"/>
    <cellStyle name="Normal 9 4 4 3 2" xfId="18989" xr:uid="{CF05D4AB-D75A-434F-B8CB-23591E79271E}"/>
    <cellStyle name="Normal 9 4 4 4" xfId="11442" xr:uid="{17DE6266-DB80-4203-9B2E-3E7A583B49CC}"/>
    <cellStyle name="Normal 9 4 4 4 2" xfId="21822" xr:uid="{17782EB0-D8ED-4B60-A071-E6371DA60D49}"/>
    <cellStyle name="Normal 9 4 4 5" xfId="23696" xr:uid="{977B99C4-6963-49D3-88DE-5E769C99F825}"/>
    <cellStyle name="Normal 9 4 4 6" xfId="14130" xr:uid="{9575704D-7B07-42B9-97F4-5DC8C68AC4C3}"/>
    <cellStyle name="Normal 9 4 5" xfId="2569" xr:uid="{00000000-0005-0000-0000-000080090000}"/>
    <cellStyle name="Normal 9 4 5 2" xfId="7694" xr:uid="{D3AB3A06-0A8D-4FE5-8592-ACFC5D61747F}"/>
    <cellStyle name="Normal 9 4 5 2 2" xfId="26222" xr:uid="{3DFDD03D-6021-4EFC-9A07-AF272C31E3D5}"/>
    <cellStyle name="Normal 9 4 5 2 3" xfId="18074" xr:uid="{8424DDCB-D3D6-4610-84D0-4AB218E6028A}"/>
    <cellStyle name="Normal 9 4 5 3" xfId="10527" xr:uid="{59D689A0-63B1-4B27-8D36-A398DF463194}"/>
    <cellStyle name="Normal 9 4 5 3 2" xfId="20907" xr:uid="{CC1D84D3-2ADD-4ACB-806D-5A2C8AB189D3}"/>
    <cellStyle name="Normal 9 4 5 4" xfId="22722" xr:uid="{A8FA1EA3-74A6-44A7-B153-321F80FAF260}"/>
    <cellStyle name="Normal 9 4 5 5" xfId="15241" xr:uid="{6923A4FE-DFFE-42DE-BCFB-95F4205F91B0}"/>
    <cellStyle name="Normal 9 4 6" xfId="4092" xr:uid="{4C828E4D-4894-4E57-99BB-5A30CE109BA9}"/>
    <cellStyle name="Normal 9 4 7" xfId="5532" xr:uid="{046B55AD-73C4-4E32-BA01-C1D2261765B1}"/>
    <cellStyle name="Normal 9 4 7 2" xfId="30087" xr:uid="{2F6732B9-22B1-4277-B1A7-B0F33EDFCAEE}"/>
    <cellStyle name="Normal 9 4 7 2 2" xfId="30953" xr:uid="{A8188D3E-D4CD-4378-91D8-1EB48A3EF6B0}"/>
    <cellStyle name="Normal 9 4 8" xfId="24874" xr:uid="{01617755-5A5A-4FF4-9CDD-9B8F02E162F4}"/>
    <cellStyle name="Normal 9 4 9" xfId="12957" xr:uid="{56E10DEF-E986-4612-85AD-C89FCA2318C8}"/>
    <cellStyle name="Normal 9 5" xfId="2160" xr:uid="{00000000-0005-0000-0000-00006C090000}"/>
    <cellStyle name="Normal 9 5 2" xfId="7287" xr:uid="{48B1AB87-07EC-4708-A87F-BFEE6D70400C}"/>
    <cellStyle name="Normal 9 5 2 2" xfId="17667" xr:uid="{99750353-F84F-41CC-9D12-E9DF9791E743}"/>
    <cellStyle name="Normal 9 5 3" xfId="10120" xr:uid="{7B1C32B0-D64A-48CC-AB10-9CBEFF18AC64}"/>
    <cellStyle name="Normal 9 5 3 2" xfId="20500" xr:uid="{E2A9CE1F-D70C-49E0-92BC-8C975A13128A}"/>
    <cellStyle name="Normal 9 5 4" xfId="22653" xr:uid="{FAD6C661-6B02-49D5-B470-1B52C90F26FA}"/>
    <cellStyle name="Normal 9 5 5" xfId="14834" xr:uid="{A9414641-2CAD-449B-8E34-2988A3AFB52A}"/>
    <cellStyle name="Normal 9 6" xfId="3785" xr:uid="{7F99DCEA-5481-4BF7-BFA1-F0B9667711FC}"/>
    <cellStyle name="Normal 9 6 2" xfId="8624" xr:uid="{04644E91-D4F2-4E90-802A-D4BE1DA78842}"/>
    <cellStyle name="Normal 9 6 2 2" xfId="19004" xr:uid="{98C3F4B8-94E7-4ECF-8817-1842479D7328}"/>
    <cellStyle name="Normal 9 6 3" xfId="11457" xr:uid="{50C24F86-DFBA-48D7-B0FD-CC68BF9E68F3}"/>
    <cellStyle name="Normal 9 6 3 2" xfId="21837" xr:uid="{2BE6A829-53DF-4DAA-B27E-D543C2800171}"/>
    <cellStyle name="Normal 9 6 4" xfId="16171" xr:uid="{62E24887-F48C-495C-93BD-ED141F1E8F38}"/>
    <cellStyle name="Normal 9 7" xfId="25342" xr:uid="{A5091A5E-C58C-46C0-B0F2-F1E868FE7B1F}"/>
    <cellStyle name="Normal 9 8" xfId="12392" xr:uid="{2F324892-497B-4106-B928-7477EEF26617}"/>
    <cellStyle name="Note" xfId="29484" builtinId="10" customBuiltin="1"/>
    <cellStyle name="Note 2" xfId="1540" xr:uid="{00000000-0005-0000-0000-0000DE070000}"/>
    <cellStyle name="Note 3" xfId="1541" xr:uid="{00000000-0005-0000-0000-0000DF070000}"/>
    <cellStyle name="Note 4" xfId="1542" xr:uid="{00000000-0005-0000-0000-0000E0070000}"/>
    <cellStyle name="Note 4 2" xfId="1543" xr:uid="{00000000-0005-0000-0000-0000E1070000}"/>
    <cellStyle name="Note 4 2 2" xfId="3535" xr:uid="{00000000-0005-0000-0000-00008A090000}"/>
    <cellStyle name="Note 4 2 3" xfId="3534" xr:uid="{00000000-0005-0000-0000-00008B090000}"/>
    <cellStyle name="Note 4 2 3 2" xfId="31301" xr:uid="{09740B15-9ABE-40E6-8871-06691DDF618A}"/>
    <cellStyle name="Note 4 2 4" xfId="3768" xr:uid="{00000000-0005-0000-0000-0000E60E0000}"/>
    <cellStyle name="Note 4 2 4 2" xfId="4801" xr:uid="{E4762291-6E3E-40C0-B2A3-FBA7791D5340}"/>
    <cellStyle name="Note 4 2 4 3" xfId="30293" xr:uid="{F6CC97B8-D329-47AB-B30B-38088FA4AA4F}"/>
    <cellStyle name="Note 4 2 4 3 2" xfId="31436" xr:uid="{8DF259B6-D8D6-4B9D-B39D-3D52A6097811}"/>
    <cellStyle name="Note 4 2 4 4" xfId="31633" xr:uid="{E29E150E-84A6-4520-A31C-C74B5C1F5214}"/>
    <cellStyle name="Note 4 3" xfId="1544" xr:uid="{00000000-0005-0000-0000-0000E2070000}"/>
    <cellStyle name="Note 4 3 2" xfId="30096" xr:uid="{9537CA53-C3FD-4E87-AC66-BA3C054C1009}"/>
    <cellStyle name="Note 4 4" xfId="2072" xr:uid="{00000000-0005-0000-0000-000049030000}"/>
    <cellStyle name="Note 4 4 2" xfId="4790" xr:uid="{EAC7EE03-6B36-4A5D-889D-B815EC9F9048}"/>
    <cellStyle name="Note 4 4 3" xfId="30172" xr:uid="{F6441C75-DAA1-4486-B072-CAFC56088476}"/>
    <cellStyle name="Note 4 4 3 2" xfId="31316" xr:uid="{A51A4A51-59A9-4DA4-BAC6-6B498B98295B}"/>
    <cellStyle name="Note 4 4 4" xfId="31512" xr:uid="{46BB7552-C9F7-4992-BB91-1408BCB3217B}"/>
    <cellStyle name="Note 4 5" xfId="29582" xr:uid="{24FEBD0B-5ABA-49D8-AC25-4DA966B23BF8}"/>
    <cellStyle name="Note 4 5 2" xfId="31247" xr:uid="{179223E0-4C3A-4691-A628-3421C1D9764F}"/>
    <cellStyle name="Note 4 5 3" xfId="30547" xr:uid="{6CEC5488-D223-4DCD-BE4A-44A97B40BB66}"/>
    <cellStyle name="Note 5" xfId="12254" xr:uid="{E1364BB4-A0A2-46F5-BB38-05901CCE3206}"/>
    <cellStyle name="Note 5 2" xfId="22633" xr:uid="{E297CF68-B359-40C9-8CC6-73BC50F6502C}"/>
    <cellStyle name="Note 6" xfId="30916" xr:uid="{568266BE-1B4B-4D3A-B271-E6A359140DD3}"/>
    <cellStyle name="Note 6 2" xfId="30950" xr:uid="{BC9386E2-C514-49C7-8749-71E76C1309BC}"/>
    <cellStyle name="Output" xfId="4833" builtinId="21" customBuiltin="1"/>
    <cellStyle name="Output 2" xfId="1545" xr:uid="{00000000-0005-0000-0000-0000E3070000}"/>
    <cellStyle name="Output 3" xfId="1546" xr:uid="{00000000-0005-0000-0000-0000E4070000}"/>
    <cellStyle name="Output 4" xfId="29583" xr:uid="{21477E6D-748E-44EB-8B95-20ACDB027665}"/>
    <cellStyle name="Percent" xfId="4687" builtinId="5"/>
    <cellStyle name="Percent 2" xfId="1547" xr:uid="{00000000-0005-0000-0000-0000E5070000}"/>
    <cellStyle name="Percent 2 2" xfId="1548" xr:uid="{00000000-0005-0000-0000-0000E6070000}"/>
    <cellStyle name="Percent 2 2 2" xfId="31735" xr:uid="{F5D2602A-1CA8-4937-A75B-B7316868305F}"/>
    <cellStyle name="Percent 2 3" xfId="29584" xr:uid="{8FB87725-886D-4A62-BBA8-4FA9FB880D61}"/>
    <cellStyle name="Percent 2 4" xfId="31734" xr:uid="{81975A88-DC72-409E-895A-F94B1AF416FB}"/>
    <cellStyle name="Percent 3" xfId="1549" xr:uid="{00000000-0005-0000-0000-0000E7070000}"/>
    <cellStyle name="Percent 3 2" xfId="2033" xr:uid="{00000000-0005-0000-0000-0000E8070000}"/>
    <cellStyle name="Percent 3 2 2" xfId="24400" xr:uid="{D0B85497-BCB7-44B3-90B9-F34C3207B46F}"/>
    <cellStyle name="Percent 3 2 2 2" xfId="29825" xr:uid="{75C23271-7EC3-43D0-8BA4-69F636E29421}"/>
    <cellStyle name="Percent 3 2 3" xfId="24241" xr:uid="{2ACE85BF-3B3C-4EA3-8A82-C46C5C94E5DC}"/>
    <cellStyle name="Percent 3 3" xfId="2034" xr:uid="{00000000-0005-0000-0000-0000E9070000}"/>
    <cellStyle name="Percent 3 3 2" xfId="31313" xr:uid="{BBC1F203-4A2A-48B7-9BD9-1716E25CC9AC}"/>
    <cellStyle name="Percent 3 3 3" xfId="31265" xr:uid="{8085B9E8-E0F4-4AC1-ADD7-5A40211A939D}"/>
    <cellStyle name="Percent 3 4" xfId="2032" xr:uid="{00000000-0005-0000-0000-0000EA070000}"/>
    <cellStyle name="Percent 3 5" xfId="30404" xr:uid="{0945A6B3-A411-4FFC-8192-180DB5988AA0}"/>
    <cellStyle name="Percent 3 5 2" xfId="30463" xr:uid="{63EB7186-FCEB-4D7E-9110-B36DEB064572}"/>
    <cellStyle name="Percent 3 6" xfId="31733" xr:uid="{C296D834-E3A5-4FC0-BDC5-01EF2E3AC3B4}"/>
    <cellStyle name="Percent 4" xfId="1550" xr:uid="{00000000-0005-0000-0000-0000EB070000}"/>
    <cellStyle name="Percent 4 2" xfId="2036" xr:uid="{00000000-0005-0000-0000-0000EC070000}"/>
    <cellStyle name="Percent 4 2 2" xfId="23973" xr:uid="{3D5953F1-0414-4A51-AC1F-E6AE4C07AB66}"/>
    <cellStyle name="Percent 4 2 3" xfId="24012" xr:uid="{9AB4939D-81EC-45A0-9E96-F84B5E767B13}"/>
    <cellStyle name="Percent 4 2 3 2" xfId="26253" xr:uid="{612B2D42-1583-4D21-9F42-EDA025DC0AD4}"/>
    <cellStyle name="Percent 4 2 4" xfId="26986" xr:uid="{DFB60D8F-26B9-473A-B2A8-273B02C7C121}"/>
    <cellStyle name="Percent 4 2 4 2" xfId="29998" xr:uid="{DBA75EBB-88DC-4000-A3DE-7A773AC8CB6F}"/>
    <cellStyle name="Percent 4 2 5" xfId="29654" xr:uid="{C102B639-DE72-4927-A796-0F496C3DDD1A}"/>
    <cellStyle name="Percent 4 3" xfId="2037" xr:uid="{00000000-0005-0000-0000-0000ED070000}"/>
    <cellStyle name="Percent 4 3 2" xfId="29735" xr:uid="{2BDC7087-3D0C-4FA8-ACBA-F106235DF4E2}"/>
    <cellStyle name="Percent 4 3 3" xfId="29667" xr:uid="{6A17D060-249E-4F71-900C-08F938E35D8F}"/>
    <cellStyle name="Percent 4 4" xfId="2035" xr:uid="{00000000-0005-0000-0000-0000EE070000}"/>
    <cellStyle name="Percent 4 5" xfId="7281" xr:uid="{8AFD0532-DAAC-4CC5-8537-37606C82DB78}"/>
    <cellStyle name="Percent 4 5 2" xfId="25890" xr:uid="{1A8E5282-CE1D-4D4E-85FD-913D5186C1AC}"/>
    <cellStyle name="Percent 4 5 3" xfId="25883" xr:uid="{AA898F48-4AB1-40ED-BED1-55205C40C2A5}"/>
    <cellStyle name="Percent 4 5 4" xfId="17661" xr:uid="{0AADF521-5DF8-4311-9F60-1E2176D34492}"/>
    <cellStyle name="Percent 4 6" xfId="10114" xr:uid="{4A3FF93C-FD9D-4025-A9D7-7CEA5C104B48}"/>
    <cellStyle name="Percent 4 6 2" xfId="20494" xr:uid="{6790D28D-0042-4B4F-9DF6-8B322E2586BC}"/>
    <cellStyle name="Percent 4 7" xfId="24049" xr:uid="{7CECC7AA-AA51-4FB3-B6EC-E3317F803511}"/>
    <cellStyle name="Percent 4 8" xfId="14828" xr:uid="{1951CFB1-FCD7-40D5-B863-4C9853147FBB}"/>
    <cellStyle name="Percent 5" xfId="28298" xr:uid="{72E839A7-A148-448C-A765-AC2E6CA59B2F}"/>
    <cellStyle name="Percent 5 2" xfId="26975" xr:uid="{2C5C650A-5D15-4675-9FCC-99B898ECCC9D}"/>
    <cellStyle name="Percent 5 3" xfId="28138" xr:uid="{D1DC45A5-B040-4E5C-A556-A2D33FF6D90B}"/>
    <cellStyle name="Percent 6" xfId="25978" xr:uid="{A1FF1390-0FA3-4008-B473-9B82672BD5AC}"/>
    <cellStyle name="Percent 7" xfId="30408" xr:uid="{BD67580D-48EC-4ABF-B2EE-570D90A532C8}"/>
    <cellStyle name="ReportHeaderRowCol.*" xfId="12346" xr:uid="{C5553A5B-9BB7-4BBD-A560-40C47E9C3BBD}"/>
    <cellStyle name="ReportHeaderRowCol.1" xfId="12347" xr:uid="{D08F8B86-DD1D-4AE6-BFA1-285E019C4777}"/>
    <cellStyle name="ReportHeaderRowCol.2" xfId="12348" xr:uid="{245F5C6F-625E-4B32-AA42-D06EFDBE8C8D}"/>
    <cellStyle name="ReportHeaderRowCol.Date" xfId="12349" xr:uid="{2F4FB8EC-EED6-4387-9B41-152B112A05DC}"/>
    <cellStyle name="Sheet Title" xfId="1551" xr:uid="{00000000-0005-0000-0000-0000EF070000}"/>
    <cellStyle name="Style 1" xfId="1552" xr:uid="{00000000-0005-0000-0000-0000F0070000}"/>
    <cellStyle name="Style 1 2" xfId="1553" xr:uid="{00000000-0005-0000-0000-0000F1070000}"/>
    <cellStyle name="Style 1 2 2" xfId="2039" xr:uid="{00000000-0005-0000-0000-0000F2070000}"/>
    <cellStyle name="Style 1 2 2 2" xfId="25789" xr:uid="{A12F3BA5-19BE-4578-A78D-C3AD0942838D}"/>
    <cellStyle name="Style 1 2 2 2 2" xfId="29809" xr:uid="{D4E7F262-7E61-4687-B06C-E107D8296DF9}"/>
    <cellStyle name="Style 1 2 2 3" xfId="25777" xr:uid="{C9F19B91-F5E5-4CD7-BE8E-78C05D2BCD6F}"/>
    <cellStyle name="Style 1 2 3" xfId="2040" xr:uid="{00000000-0005-0000-0000-0000F3070000}"/>
    <cellStyle name="Style 1 2 3 2" xfId="31314" xr:uid="{5D03057C-9A71-4F1B-9674-72DE10B21C86}"/>
    <cellStyle name="Style 1 2 3 3" xfId="31268" xr:uid="{FAC42ECE-AC01-4F74-8A11-03C4263CADAB}"/>
    <cellStyle name="Style 1 2 4" xfId="2038" xr:uid="{00000000-0005-0000-0000-0000F4070000}"/>
    <cellStyle name="Style 1 2 5" xfId="30406" xr:uid="{2E6C0663-EF3E-4DBA-8EED-2A1EA035CBE7}"/>
    <cellStyle name="Style 1 2 5 2" xfId="30464" xr:uid="{F706DBF5-298E-4FDD-8401-13A891456247}"/>
    <cellStyle name="Style 1 3" xfId="1554" xr:uid="{00000000-0005-0000-0000-0000F5070000}"/>
    <cellStyle name="Style 1 4" xfId="2041" xr:uid="{00000000-0005-0000-0000-0000F6070000}"/>
    <cellStyle name="Style 1 4 2" xfId="24409" xr:uid="{ED030EBF-D663-412E-B3DF-AF45BED2AFE5}"/>
    <cellStyle name="Style 1 4 2 2" xfId="29830" xr:uid="{12EB135A-16A2-48C8-957C-56C95D4F0B94}"/>
    <cellStyle name="Style 1 4 3" xfId="25650" xr:uid="{8568525C-B3AA-4170-9749-B4F90608AC98}"/>
    <cellStyle name="Style 1 5" xfId="30405" xr:uid="{91B5FAB8-CE8E-4A1E-A86E-BA45CA647BF5}"/>
    <cellStyle name="SubgroupSectionHeaderRowBalanceCol" xfId="12350" xr:uid="{2486F5B8-EF2C-4F49-B7A9-6FE34665450E}"/>
    <cellStyle name="SubgroupSectionHeaderRowDescCol" xfId="12351" xr:uid="{EB63FB77-6717-4B2A-8483-32BC8EF761CB}"/>
    <cellStyle name="SubgroupSectionHeaderRowNameCol" xfId="12352" xr:uid="{133E4BCF-AEFE-4D67-8FAE-84F36222B17A}"/>
    <cellStyle name="SubGroupSelectionHeaderRowJERefCol" xfId="12353" xr:uid="{023FCD31-332C-4B91-B5C7-3A04E2EC629E}"/>
    <cellStyle name="SubgroupSubtotalRowBalanceCol" xfId="12354" xr:uid="{FC50FD76-B8D2-41F3-9A56-186D7D35B0DB}"/>
    <cellStyle name="SubgroupSubtotalRowDescCol" xfId="12355" xr:uid="{51DA7A1D-81F0-484C-85DF-0B8D98A0C317}"/>
    <cellStyle name="SubgroupSubtotalRowJERefCol" xfId="12356" xr:uid="{A22CF7F1-55DA-4319-BF62-5115CCBDE54C}"/>
    <cellStyle name="SubgroupSubtotalRowNameCol" xfId="12357" xr:uid="{4BA6961C-F727-43FD-B8E8-D5977B74A43F}"/>
    <cellStyle name="SubgroupSubtotalRowVarPectCol" xfId="12358" xr:uid="{C4DA33E5-1A1C-4237-9C31-25A90021DA8F}"/>
    <cellStyle name="SubgroupSubtotalRowWPRefCol" xfId="12359" xr:uid="{7D6FD639-BAA3-434B-86C1-FD6A5966D36C}"/>
    <cellStyle name="SumAccountGroupsRowBalanceCol" xfId="12360" xr:uid="{D309FDF4-9D10-423F-B0C9-B787392FEB2C}"/>
    <cellStyle name="SumAccountGroupsRowDescCol" xfId="12361" xr:uid="{A455F51D-B791-4F0C-84FB-C6EB4385F2F6}"/>
    <cellStyle name="SumAccountGroupsRowJERefCol" xfId="12362" xr:uid="{9E0B1F97-5F81-4AC9-A03F-E58A52D8DEAB}"/>
    <cellStyle name="SumAccountGroupsRowNameCol" xfId="12363" xr:uid="{ECFB7BB2-DE4A-49ED-A01B-E4EC23C3AEEA}"/>
    <cellStyle name="SumAccountGroupsRowVarPectCol" xfId="12364" xr:uid="{2CB09599-6046-4A6D-AD9A-5879A6ECD17F}"/>
    <cellStyle name="SumAccountGroupsRowWPRefCol" xfId="12365" xr:uid="{E9832BA7-7D80-4557-8BF2-BA3E154AEFBA}"/>
    <cellStyle name="Title 2" xfId="29585" xr:uid="{520977F4-FB37-4751-810D-2DC604BEDA25}"/>
    <cellStyle name="Total" xfId="4838" builtinId="25" customBuiltin="1"/>
    <cellStyle name="Total 2" xfId="1555" xr:uid="{00000000-0005-0000-0000-0000F7070000}"/>
    <cellStyle name="Total 2 2" xfId="28406" xr:uid="{C9725059-9506-467C-9DA8-A5570A6EB449}"/>
    <cellStyle name="Total 3" xfId="1556" xr:uid="{00000000-0005-0000-0000-0000F8070000}"/>
    <cellStyle name="Total 3 2" xfId="28514" xr:uid="{E0842ADF-D23F-4EB4-A4B0-ABA700B8C9AA}"/>
    <cellStyle name="Total 4" xfId="29586" xr:uid="{04D27A19-760A-42F6-B7D4-EDC80EAEB7D4}"/>
    <cellStyle name="TotalRow" xfId="12366" xr:uid="{368DF3C5-E2E3-458E-8DC0-01E474DBC9D4}"/>
    <cellStyle name="TotalRowCreditCol" xfId="12367" xr:uid="{354CA086-73FA-40BD-B53D-F97A90D9F4C8}"/>
    <cellStyle name="TotalRowDebitCol" xfId="12368" xr:uid="{B9DDDD89-057C-46A7-A1DA-948D864BD18F}"/>
    <cellStyle name="TransactionRowAcctDescCol" xfId="12369" xr:uid="{B23A5ACB-5A6A-4F40-A185-FA9DBCC6D402}"/>
    <cellStyle name="TransactionRowAcctNumCol" xfId="12370" xr:uid="{D046DBB7-B681-4901-804F-F53E917D0FFB}"/>
    <cellStyle name="TransactionRowCreditCol" xfId="12371" xr:uid="{1C803F8A-FF28-47CD-B0D6-39C8B54BE3DE}"/>
    <cellStyle name="TransactionRowDateCol" xfId="12372" xr:uid="{B31CE901-7BEE-41DB-B77F-E4CB513C6E1B}"/>
    <cellStyle name="TransactionRowDebitCol" xfId="12373" xr:uid="{3BF7116B-D56D-4029-99D4-28960EA3D0C6}"/>
    <cellStyle name="TransactionRowRefCol" xfId="12374" xr:uid="{BB2D8ADD-87CF-4830-91B2-E70C82C8EAB2}"/>
    <cellStyle name="TransactionRowTransactionCol" xfId="12375" xr:uid="{4C57D201-3FD2-4DD9-9771-9A294954D155}"/>
    <cellStyle name="UnclassifiedTotalRowBalanceCol" xfId="12376" xr:uid="{87BFD706-C80F-429A-8641-626203E9372F}"/>
    <cellStyle name="UnclassifiedTotalRowDescCol" xfId="12377" xr:uid="{77546543-8240-44AD-890C-EA95558E2181}"/>
    <cellStyle name="UnclassifiedTotalRowJERefCol" xfId="12378" xr:uid="{4D713AA6-1BB7-453F-94AA-9E3900AB6601}"/>
    <cellStyle name="UnclassifiedTotalRowNameCol" xfId="12379" xr:uid="{B7782CED-7BF6-41F9-A4DC-98F8F8371F3B}"/>
    <cellStyle name="UnclassifiedTotalRowVarPectCol" xfId="12380" xr:uid="{7679CCCA-11A6-43F8-BF3E-0EE82B70C712}"/>
    <cellStyle name="UnclassifiedTotalRowWPRefCol" xfId="12381" xr:uid="{C305EFCB-FF5E-4A3A-AE0E-14DFF20EC04A}"/>
    <cellStyle name="Warning Text" xfId="4837" builtinId="11" customBuiltin="1"/>
    <cellStyle name="Warning Text 2" xfId="1557" xr:uid="{00000000-0005-0000-0000-0000F9070000}"/>
    <cellStyle name="Warning Text 2 2" xfId="28174" xr:uid="{9077D266-AF6F-45FE-8FA8-56E0DF6405C7}"/>
    <cellStyle name="Warning Text 3" xfId="1558" xr:uid="{00000000-0005-0000-0000-0000FA070000}"/>
    <cellStyle name="Warning Text 3 2" xfId="26320" xr:uid="{863219B2-3F6B-42C2-9293-5ECE21D108FD}"/>
    <cellStyle name="Warning Text 4" xfId="29587" xr:uid="{FACD3194-E29A-43C7-BDFC-8831BAA9308A}"/>
  </cellStyles>
  <dxfs count="29">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FFCC"/>
        </patternFill>
      </fill>
    </dxf>
    <dxf>
      <font>
        <b/>
        <i val="0"/>
        <color rgb="FFFF0000"/>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5050"/>
        </patternFill>
      </fill>
    </dxf>
    <dxf>
      <numFmt numFmtId="180" formatCode=";;;"/>
    </dxf>
    <dxf>
      <numFmt numFmtId="180" formatCode=";;;"/>
    </dxf>
    <dxf>
      <numFmt numFmtId="180" formatCode=";;;"/>
    </dxf>
    <dxf>
      <numFmt numFmtId="180" formatCode=";;;"/>
    </dxf>
    <dxf>
      <numFmt numFmtId="180" formatCode=";;;"/>
    </dxf>
    <dxf>
      <numFmt numFmtId="180" formatCode=";;;"/>
    </dxf>
    <dxf>
      <numFmt numFmtId="180"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28"/>
      <tableStyleElement type="headerRow" dxfId="27"/>
      <tableStyleElement type="firstRowStripe" dxfId="26"/>
    </tableStyle>
  </tableStyles>
  <colors>
    <mruColors>
      <color rgb="FFFFFFCC"/>
      <color rgb="FFE14343"/>
      <color rgb="FFCCFFCC"/>
      <color rgb="FFCCFF66"/>
      <color rgb="FFCCFFFF"/>
      <color rgb="FFDCFDD3"/>
      <color rgb="FFFCCCE1"/>
      <color rgb="FFF7EAE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4663440</xdr:colOff>
      <xdr:row>15</xdr:row>
      <xdr:rowOff>9525</xdr:rowOff>
    </xdr:from>
    <xdr:to>
      <xdr:col>1</xdr:col>
      <xdr:colOff>6930390</xdr:colOff>
      <xdr:row>15</xdr:row>
      <xdr:rowOff>464820</xdr:rowOff>
    </xdr:to>
    <xdr:sp macro="" textlink="">
      <xdr:nvSpPr>
        <xdr:cNvPr id="2" name="Hexagon 1">
          <a:extLst>
            <a:ext uri="{FF2B5EF4-FFF2-40B4-BE49-F238E27FC236}">
              <a16:creationId xmlns:a16="http://schemas.microsoft.com/office/drawing/2014/main" id="{00000000-0008-0000-0200-000002000000}"/>
            </a:ext>
          </a:extLst>
        </xdr:cNvPr>
        <xdr:cNvSpPr/>
      </xdr:nvSpPr>
      <xdr:spPr>
        <a:xfrm>
          <a:off x="5187315" y="7343775"/>
          <a:ext cx="2266950" cy="455295"/>
        </a:xfrm>
        <a:prstGeom prst="hex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chemeClr val="tx1"/>
              </a:solidFill>
            </a:rPr>
            <a:t>Q 955 - Exclude Federal and State complaince findings from this number</a:t>
          </a:r>
        </a:p>
      </xdr:txBody>
    </xdr:sp>
    <xdr:clientData/>
  </xdr:twoCellAnchor>
  <xdr:twoCellAnchor>
    <xdr:from>
      <xdr:col>1</xdr:col>
      <xdr:colOff>4667250</xdr:colOff>
      <xdr:row>16</xdr:row>
      <xdr:rowOff>30480</xdr:rowOff>
    </xdr:from>
    <xdr:to>
      <xdr:col>1</xdr:col>
      <xdr:colOff>6930390</xdr:colOff>
      <xdr:row>16</xdr:row>
      <xdr:rowOff>485775</xdr:rowOff>
    </xdr:to>
    <xdr:sp macro="" textlink="">
      <xdr:nvSpPr>
        <xdr:cNvPr id="3" name="Hexagon 2">
          <a:extLst>
            <a:ext uri="{FF2B5EF4-FFF2-40B4-BE49-F238E27FC236}">
              <a16:creationId xmlns:a16="http://schemas.microsoft.com/office/drawing/2014/main" id="{00000000-0008-0000-0200-000003000000}"/>
            </a:ext>
          </a:extLst>
        </xdr:cNvPr>
        <xdr:cNvSpPr/>
      </xdr:nvSpPr>
      <xdr:spPr>
        <a:xfrm>
          <a:off x="5191125" y="7879080"/>
          <a:ext cx="2263140" cy="455295"/>
        </a:xfrm>
        <a:prstGeom prst="hexag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a:solidFill>
                <a:schemeClr val="tx1"/>
              </a:solidFill>
            </a:rPr>
            <a:t>Q 957 - Exclude Federal and State complaince findings from this number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links/state-and-local-government-finance/lgc/local-fiscal-management/annual-audit/submitting-your-0"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ource/north-carolina-water-and-wastewater-rates-dashboard/" TargetMode="External"/><Relationship Id="rId5" Type="http://schemas.openxmlformats.org/officeDocument/2006/relationships/printerSettings" Target="../printerSettings/printerSettings1.bin"/><Relationship Id="rId4" Type="http://schemas.openxmlformats.org/officeDocument/2006/relationships/hyperlink" Target="https://www.nctreasurer.com/links/state-and-local-government-finance/lgc/local-fiscal-management/annual-audit/submitting-your-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75D9-3D83-4324-B62D-17FE2ED83864}">
  <sheetPr>
    <tabColor theme="4" tint="0.79998168889431442"/>
  </sheetPr>
  <dimension ref="B1:N59"/>
  <sheetViews>
    <sheetView tabSelected="1" zoomScaleNormal="100" workbookViewId="0">
      <selection activeCell="B2" sqref="B2"/>
    </sheetView>
  </sheetViews>
  <sheetFormatPr defaultColWidth="9.109375" defaultRowHeight="14.4" x14ac:dyDescent="0.3"/>
  <cols>
    <col min="1" max="1" width="1.6640625" style="100" customWidth="1"/>
    <col min="2" max="2" width="187.109375" style="100" customWidth="1"/>
    <col min="3" max="4" width="9.109375" style="100" hidden="1" customWidth="1"/>
    <col min="5" max="5" width="2.33203125" style="100" customWidth="1"/>
    <col min="6" max="6" width="16.44140625" style="100" customWidth="1"/>
    <col min="7" max="16384" width="9.109375" style="100"/>
  </cols>
  <sheetData>
    <row r="1" spans="2:14" ht="9.6" customHeight="1" thickBot="1" x14ac:dyDescent="0.35">
      <c r="B1" s="85"/>
    </row>
    <row r="2" spans="2:14" ht="91.95" customHeight="1" thickBot="1" x14ac:dyDescent="0.35">
      <c r="B2" s="340" t="s">
        <v>430</v>
      </c>
    </row>
    <row r="3" spans="2:14" ht="61.2" customHeight="1" x14ac:dyDescent="0.3">
      <c r="B3" s="94" t="s">
        <v>423</v>
      </c>
    </row>
    <row r="4" spans="2:14" ht="83.4" customHeight="1" x14ac:dyDescent="0.4">
      <c r="B4" s="94" t="s">
        <v>252</v>
      </c>
      <c r="F4" s="341"/>
      <c r="G4" s="341"/>
      <c r="H4" s="341"/>
      <c r="I4" s="341"/>
      <c r="J4" s="341"/>
      <c r="K4" s="341"/>
      <c r="L4" s="341"/>
      <c r="M4" s="341"/>
      <c r="N4" s="341"/>
    </row>
    <row r="5" spans="2:14" ht="58.2" customHeight="1" x14ac:dyDescent="0.3">
      <c r="B5" s="94" t="s">
        <v>253</v>
      </c>
    </row>
    <row r="6" spans="2:14" ht="117.6" customHeight="1" x14ac:dyDescent="0.3">
      <c r="B6" s="86" t="s">
        <v>254</v>
      </c>
    </row>
    <row r="7" spans="2:14" ht="25.95" customHeight="1" x14ac:dyDescent="0.3">
      <c r="B7" s="96" t="s">
        <v>161</v>
      </c>
    </row>
    <row r="8" spans="2:14" ht="49.2" customHeight="1" x14ac:dyDescent="0.3">
      <c r="B8" s="342" t="s">
        <v>255</v>
      </c>
    </row>
    <row r="9" spans="2:14" ht="42.6" customHeight="1" x14ac:dyDescent="0.3">
      <c r="B9" s="342" t="s">
        <v>162</v>
      </c>
    </row>
    <row r="10" spans="2:14" s="344" customFormat="1" ht="34.200000000000003" customHeight="1" x14ac:dyDescent="0.3">
      <c r="B10" s="343" t="s">
        <v>422</v>
      </c>
    </row>
    <row r="11" spans="2:14" s="344" customFormat="1" ht="55.95" customHeight="1" x14ac:dyDescent="0.3">
      <c r="B11" s="345" t="s">
        <v>256</v>
      </c>
    </row>
    <row r="12" spans="2:14" ht="36" customHeight="1" x14ac:dyDescent="0.3">
      <c r="B12" s="345" t="s">
        <v>257</v>
      </c>
    </row>
    <row r="13" spans="2:14" ht="39" customHeight="1" x14ac:dyDescent="0.3">
      <c r="B13" s="346" t="s">
        <v>258</v>
      </c>
    </row>
    <row r="14" spans="2:14" ht="25.95" customHeight="1" x14ac:dyDescent="0.3">
      <c r="B14" s="96" t="s">
        <v>163</v>
      </c>
    </row>
    <row r="15" spans="2:14" x14ac:dyDescent="0.3">
      <c r="B15" s="85"/>
    </row>
    <row r="16" spans="2:14" x14ac:dyDescent="0.3">
      <c r="B16" s="347" t="s">
        <v>11</v>
      </c>
    </row>
    <row r="17" spans="2:2" ht="15.6" customHeight="1" x14ac:dyDescent="0.3">
      <c r="B17" s="348" t="s">
        <v>259</v>
      </c>
    </row>
    <row r="18" spans="2:2" x14ac:dyDescent="0.3">
      <c r="B18" s="349"/>
    </row>
    <row r="19" spans="2:2" x14ac:dyDescent="0.3">
      <c r="B19" s="347" t="s">
        <v>12</v>
      </c>
    </row>
    <row r="20" spans="2:2" ht="15.6" customHeight="1" x14ac:dyDescent="0.3">
      <c r="B20" s="490" t="s">
        <v>110</v>
      </c>
    </row>
    <row r="21" spans="2:2" ht="13.2" customHeight="1" x14ac:dyDescent="0.3">
      <c r="B21" s="85"/>
    </row>
    <row r="22" spans="2:2" ht="25.95" customHeight="1" x14ac:dyDescent="0.3">
      <c r="B22" s="96" t="s">
        <v>164</v>
      </c>
    </row>
    <row r="23" spans="2:2" s="344" customFormat="1" ht="72.599999999999994" customHeight="1" x14ac:dyDescent="0.3">
      <c r="B23" s="342" t="s">
        <v>424</v>
      </c>
    </row>
    <row r="24" spans="2:2" s="344" customFormat="1" ht="84.6" customHeight="1" x14ac:dyDescent="0.3">
      <c r="B24" s="342" t="s">
        <v>260</v>
      </c>
    </row>
    <row r="25" spans="2:2" s="344" customFormat="1" ht="78.599999999999994" customHeight="1" x14ac:dyDescent="0.3">
      <c r="B25" s="342" t="s">
        <v>165</v>
      </c>
    </row>
    <row r="26" spans="2:2" ht="15" x14ac:dyDescent="0.3">
      <c r="B26" s="88" t="s">
        <v>261</v>
      </c>
    </row>
    <row r="27" spans="2:2" ht="8.4" customHeight="1" x14ac:dyDescent="0.3">
      <c r="B27" s="87"/>
    </row>
    <row r="28" spans="2:2" ht="25.95" customHeight="1" x14ac:dyDescent="0.3">
      <c r="B28" s="96" t="s">
        <v>262</v>
      </c>
    </row>
    <row r="29" spans="2:2" ht="28.95" customHeight="1" x14ac:dyDescent="0.3">
      <c r="B29" s="97" t="s">
        <v>431</v>
      </c>
    </row>
    <row r="30" spans="2:2" ht="31.95" customHeight="1" x14ac:dyDescent="0.3">
      <c r="B30" s="97" t="s">
        <v>432</v>
      </c>
    </row>
    <row r="31" spans="2:2" ht="30.6" customHeight="1" x14ac:dyDescent="0.3">
      <c r="B31" s="350" t="s">
        <v>433</v>
      </c>
    </row>
    <row r="32" spans="2:2" ht="25.2" customHeight="1" x14ac:dyDescent="0.3">
      <c r="B32" s="350" t="s">
        <v>434</v>
      </c>
    </row>
    <row r="33" spans="2:7" ht="27.6" customHeight="1" x14ac:dyDescent="0.3">
      <c r="B33" s="350" t="s">
        <v>435</v>
      </c>
    </row>
    <row r="34" spans="2:7" ht="31.95" customHeight="1" x14ac:dyDescent="0.3">
      <c r="B34" s="351" t="s">
        <v>263</v>
      </c>
    </row>
    <row r="35" spans="2:7" ht="60" customHeight="1" x14ac:dyDescent="0.3">
      <c r="B35" s="97" t="s">
        <v>440</v>
      </c>
    </row>
    <row r="36" spans="2:7" ht="60" customHeight="1" x14ac:dyDescent="0.3">
      <c r="B36" s="434" t="s">
        <v>436</v>
      </c>
    </row>
    <row r="37" spans="2:7" ht="25.95" customHeight="1" x14ac:dyDescent="0.3">
      <c r="B37" s="97" t="s">
        <v>264</v>
      </c>
    </row>
    <row r="38" spans="2:7" ht="12" customHeight="1" x14ac:dyDescent="0.3">
      <c r="B38" s="97"/>
    </row>
    <row r="39" spans="2:7" ht="25.95" customHeight="1" x14ac:dyDescent="0.3">
      <c r="B39" s="96" t="s">
        <v>437</v>
      </c>
    </row>
    <row r="40" spans="2:7" x14ac:dyDescent="0.3">
      <c r="B40" s="95"/>
      <c r="G40" s="352"/>
    </row>
    <row r="41" spans="2:7" ht="43.2" customHeight="1" x14ac:dyDescent="0.3">
      <c r="B41" s="353" t="s">
        <v>265</v>
      </c>
    </row>
    <row r="42" spans="2:7" ht="19.95" customHeight="1" x14ac:dyDescent="0.3">
      <c r="B42" s="354" t="s">
        <v>258</v>
      </c>
    </row>
    <row r="43" spans="2:7" ht="11.4" customHeight="1" x14ac:dyDescent="0.3">
      <c r="B43" s="98"/>
    </row>
    <row r="44" spans="2:7" ht="15" x14ac:dyDescent="0.3">
      <c r="B44" s="99"/>
    </row>
    <row r="45" spans="2:7" ht="7.2" customHeight="1" x14ac:dyDescent="0.3">
      <c r="B45" s="97"/>
    </row>
    <row r="46" spans="2:7" ht="25.95" customHeight="1" x14ac:dyDescent="0.3">
      <c r="B46" s="96" t="s">
        <v>438</v>
      </c>
    </row>
    <row r="47" spans="2:7" ht="35.4" customHeight="1" x14ac:dyDescent="0.3">
      <c r="B47" s="353" t="s">
        <v>439</v>
      </c>
    </row>
    <row r="48" spans="2:7" ht="15" x14ac:dyDescent="0.3">
      <c r="B48" s="99"/>
    </row>
    <row r="59" ht="44.25" customHeight="1" x14ac:dyDescent="0.3"/>
  </sheetData>
  <sheetProtection algorithmName="SHA-512" hashValue="KcbfDwZmVCj0XIGzXlVaBKpsCJSoDDV+Wz9U9cDMbJmY7TzEqhbmWDJxo6FvJ3pNqCEq+Ea/cpeK3WeUrH2IsA==" saltValue="MZsIzY3ZISCU6GFToN9iSw==" spinCount="100000" sheet="1" formatCells="0" formatColumns="0" formatRows="0"/>
  <hyperlinks>
    <hyperlink ref="B17" r:id="rId1" xr:uid="{9A89BCEB-D2BC-4A9F-8BDD-A5B7E9C8CBA8}"/>
    <hyperlink ref="B20" r:id="rId2" xr:uid="{974F146B-B809-4DEA-845F-D8CDBDF41DA5}"/>
    <hyperlink ref="B42" r:id="rId3" xr:uid="{B53ECEBD-B52C-456C-B558-464685E73497}"/>
    <hyperlink ref="B13" r:id="rId4" xr:uid="{C49D3EF5-D8D4-4BCB-8F4F-CD5E8537C510}"/>
  </hyperlinks>
  <pageMargins left="0.7" right="0.7" top="0.75" bottom="0.75" header="0.3" footer="0.3"/>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TH366"/>
  <sheetViews>
    <sheetView zoomScale="95" zoomScaleNormal="95" workbookViewId="0">
      <pane ySplit="5" topLeftCell="A6" activePane="bottomLeft" state="frozen"/>
      <selection activeCell="K179" sqref="K179"/>
      <selection pane="bottomLeft" activeCell="D2" sqref="D2"/>
    </sheetView>
  </sheetViews>
  <sheetFormatPr defaultColWidth="9.109375" defaultRowHeight="14.4" x14ac:dyDescent="0.3"/>
  <cols>
    <col min="1" max="1" width="10.33203125" style="16" customWidth="1"/>
    <col min="2" max="2" width="16.33203125" style="4" customWidth="1"/>
    <col min="3" max="3" width="17.44140625" style="4" customWidth="1"/>
    <col min="4" max="4" width="46.33203125" style="224" customWidth="1"/>
    <col min="5" max="5" width="17.109375" style="16" customWidth="1"/>
    <col min="6" max="6" width="21.5546875" style="224" customWidth="1"/>
    <col min="7" max="7" width="26.6640625" style="269" customWidth="1"/>
    <col min="8" max="8" width="25.109375" style="168" customWidth="1"/>
    <col min="9" max="9" width="24" style="224" customWidth="1"/>
    <col min="10" max="10" width="13.5546875" style="16" customWidth="1"/>
    <col min="11" max="11" width="11.77734375" style="16" customWidth="1"/>
    <col min="12" max="12" width="4" customWidth="1"/>
    <col min="13" max="13" width="11" style="16" hidden="1" customWidth="1"/>
    <col min="14" max="14" width="3.33203125" style="106" hidden="1" customWidth="1"/>
    <col min="15" max="15" width="2.109375" style="16" hidden="1" customWidth="1"/>
    <col min="16" max="16" width="13.44140625" style="16" hidden="1" customWidth="1"/>
    <col min="17" max="17" width="13.109375" style="16" customWidth="1"/>
    <col min="18" max="24" width="9.109375" style="16"/>
    <col min="25" max="25" width="8.88671875" customWidth="1"/>
    <col min="26" max="28" width="10.5546875" customWidth="1"/>
    <col min="29" max="95" width="20.6640625" customWidth="1"/>
    <col min="123" max="1880" width="9.109375" style="16"/>
    <col min="1881" max="16384" width="9.109375" style="224"/>
  </cols>
  <sheetData>
    <row r="1" spans="1:122" ht="15" thickBot="1" x14ac:dyDescent="0.35">
      <c r="B1" s="271" t="s">
        <v>128</v>
      </c>
      <c r="C1" s="271"/>
      <c r="E1" s="225" t="s">
        <v>10</v>
      </c>
      <c r="F1" s="226">
        <v>2024</v>
      </c>
      <c r="G1" s="57" t="s">
        <v>40</v>
      </c>
      <c r="H1" s="227"/>
      <c r="I1" s="228"/>
      <c r="J1" s="229"/>
      <c r="M1" s="16" t="s">
        <v>20</v>
      </c>
      <c r="O1" s="16">
        <v>1</v>
      </c>
      <c r="P1" s="16" t="s">
        <v>332</v>
      </c>
    </row>
    <row r="2" spans="1:122" ht="44.25" customHeight="1" thickBot="1" x14ac:dyDescent="0.35">
      <c r="B2" s="547" t="s">
        <v>83</v>
      </c>
      <c r="C2" s="548"/>
      <c r="D2" s="230" t="s">
        <v>244</v>
      </c>
      <c r="E2" s="545" t="s">
        <v>85</v>
      </c>
      <c r="F2" s="545"/>
      <c r="G2" s="546"/>
      <c r="H2" s="356" t="s">
        <v>463</v>
      </c>
      <c r="M2" s="16" t="s">
        <v>21</v>
      </c>
      <c r="N2" s="106">
        <v>50</v>
      </c>
      <c r="O2" s="16">
        <v>2</v>
      </c>
      <c r="P2" s="16">
        <v>9004</v>
      </c>
    </row>
    <row r="3" spans="1:122" ht="15" thickBot="1" x14ac:dyDescent="0.35">
      <c r="B3" s="272" t="s">
        <v>0</v>
      </c>
      <c r="C3" s="273"/>
      <c r="D3" s="232" t="e">
        <f>VLOOKUP(D2,'Unit Names(H)'!A2:B138,2,FALSE)</f>
        <v>#N/A</v>
      </c>
      <c r="E3" s="318"/>
      <c r="F3" s="233"/>
      <c r="G3" s="234"/>
      <c r="H3" s="231"/>
      <c r="N3" s="106">
        <v>51</v>
      </c>
      <c r="O3" s="16">
        <v>3</v>
      </c>
    </row>
    <row r="4" spans="1:122" ht="15" thickBot="1" x14ac:dyDescent="0.35">
      <c r="B4" s="274" t="s">
        <v>210</v>
      </c>
      <c r="C4" s="275"/>
      <c r="D4" s="235"/>
      <c r="E4" s="235"/>
      <c r="F4" s="236"/>
      <c r="G4" s="237"/>
      <c r="H4" s="231"/>
      <c r="I4" s="1"/>
      <c r="M4" s="16" t="s">
        <v>100</v>
      </c>
      <c r="N4" s="106">
        <v>52</v>
      </c>
      <c r="O4" s="16">
        <v>4</v>
      </c>
    </row>
    <row r="5" spans="1:122" ht="37.5" customHeight="1" x14ac:dyDescent="0.3">
      <c r="A5" s="217" t="s">
        <v>127</v>
      </c>
      <c r="B5" s="153" t="s">
        <v>35</v>
      </c>
      <c r="C5" s="153" t="s">
        <v>41</v>
      </c>
      <c r="D5" s="238" t="s">
        <v>1</v>
      </c>
      <c r="E5" s="238">
        <v>2023</v>
      </c>
      <c r="F5" s="239">
        <v>2024</v>
      </c>
      <c r="G5" s="240" t="s">
        <v>233</v>
      </c>
      <c r="H5" s="241" t="s">
        <v>88</v>
      </c>
      <c r="I5" s="226" t="s">
        <v>4</v>
      </c>
      <c r="M5" s="16" t="s">
        <v>150</v>
      </c>
    </row>
    <row r="6" spans="1:122" ht="21.75" customHeight="1" x14ac:dyDescent="0.3">
      <c r="A6" s="54"/>
      <c r="B6" s="282" t="s">
        <v>43</v>
      </c>
      <c r="C6" s="283"/>
      <c r="D6" s="284"/>
      <c r="E6" s="285"/>
      <c r="F6" s="288"/>
      <c r="G6" s="289"/>
      <c r="H6" s="15"/>
      <c r="I6" s="40"/>
      <c r="M6" s="16" t="s">
        <v>138</v>
      </c>
    </row>
    <row r="7" spans="1:122" ht="59.25" customHeight="1" x14ac:dyDescent="0.3">
      <c r="A7" s="54">
        <v>502</v>
      </c>
      <c r="B7" s="3" t="s">
        <v>22</v>
      </c>
      <c r="C7" s="217" t="s">
        <v>45</v>
      </c>
      <c r="D7" s="223" t="s">
        <v>211</v>
      </c>
      <c r="E7" s="216" t="e">
        <f>INDEX('PY1 Data(H)'!$A$1:$CZ$111,MATCH('Unit Data from Audit Worksheet'!$A7,'PY1 Data(H)'!$A$1:$A$111,0),MATCH('Unit Data from Audit Worksheet'!$D$2,'PY1 Data(H)'!$A$1:$CZ$1,0))</f>
        <v>#N/A</v>
      </c>
      <c r="F7" s="101">
        <v>0</v>
      </c>
      <c r="G7" s="243">
        <f>IF(F7&lt;0,"Note: Number is normally positive.",)</f>
        <v>0</v>
      </c>
      <c r="H7" s="512"/>
      <c r="I7" s="513"/>
      <c r="J7" s="161"/>
      <c r="K7" s="355"/>
      <c r="M7" s="16" t="s">
        <v>151</v>
      </c>
    </row>
    <row r="8" spans="1:122" ht="59.25" customHeight="1" x14ac:dyDescent="0.3">
      <c r="A8" s="54">
        <v>503</v>
      </c>
      <c r="B8" s="3" t="s">
        <v>22</v>
      </c>
      <c r="C8" s="217" t="s">
        <v>45</v>
      </c>
      <c r="D8" s="53" t="s">
        <v>44</v>
      </c>
      <c r="E8" s="216" t="e">
        <f>INDEX('PY1 Data(H)'!$A$1:$CZ$111,MATCH('Unit Data from Audit Worksheet'!$A8,'PY1 Data(H)'!$A$1:$A$111,0),MATCH('Unit Data from Audit Worksheet'!$D$2,'PY1 Data(H)'!$A$1:$CZ$1,0))</f>
        <v>#N/A</v>
      </c>
      <c r="F8" s="463">
        <v>0</v>
      </c>
      <c r="G8" s="243">
        <f>IF(F8&lt;0,"Note: Number is normally positive.",)</f>
        <v>0</v>
      </c>
      <c r="H8" s="512"/>
      <c r="I8" s="513"/>
      <c r="J8" s="161"/>
      <c r="K8" s="355"/>
      <c r="M8" s="16" t="s">
        <v>152</v>
      </c>
    </row>
    <row r="9" spans="1:122" ht="25.5" customHeight="1" x14ac:dyDescent="0.3">
      <c r="A9" s="54"/>
      <c r="B9" s="292" t="s">
        <v>101</v>
      </c>
      <c r="C9" s="443"/>
      <c r="D9" s="284"/>
      <c r="E9" s="285"/>
      <c r="F9" s="286"/>
      <c r="G9" s="287"/>
      <c r="H9" s="512"/>
      <c r="I9" s="513"/>
      <c r="J9" s="100"/>
      <c r="K9" s="355"/>
    </row>
    <row r="10" spans="1:122" s="16" customFormat="1" ht="86.25" customHeight="1" x14ac:dyDescent="0.3">
      <c r="A10" s="54">
        <v>592</v>
      </c>
      <c r="B10" s="217" t="s">
        <v>25</v>
      </c>
      <c r="C10" s="217" t="s">
        <v>103</v>
      </c>
      <c r="D10" s="223" t="s">
        <v>212</v>
      </c>
      <c r="E10" s="216" t="e">
        <f>INDEX('PY1 Data(H)'!$A$1:$CZ$111,MATCH('Unit Data from Audit Worksheet'!$A10,'PY1 Data(H)'!$A$1:$A$111,0),MATCH('Unit Data from Audit Worksheet'!$D$2,'PY1 Data(H)'!$A$1:$CZ$1,0))</f>
        <v>#N/A</v>
      </c>
      <c r="F10" s="105">
        <v>0</v>
      </c>
      <c r="G10" s="243"/>
      <c r="H10" s="514"/>
      <c r="I10" s="523"/>
      <c r="J10" s="464"/>
      <c r="K10" s="355"/>
      <c r="L10"/>
      <c r="N10" s="106"/>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row>
    <row r="11" spans="1:122" s="16" customFormat="1" ht="71.25" customHeight="1" x14ac:dyDescent="0.3">
      <c r="A11" s="54">
        <v>591</v>
      </c>
      <c r="B11" s="217" t="s">
        <v>25</v>
      </c>
      <c r="C11" s="217" t="s">
        <v>103</v>
      </c>
      <c r="D11" s="53" t="s">
        <v>104</v>
      </c>
      <c r="E11" s="216" t="e">
        <f>INDEX('PY1 Data(H)'!$A$1:$CZ$111,MATCH('Unit Data from Audit Worksheet'!$A11,'PY1 Data(H)'!$A$1:$A$111,0),MATCH('Unit Data from Audit Worksheet'!$D$2,'PY1 Data(H)'!$A$1:$CZ$1,0))</f>
        <v>#N/A</v>
      </c>
      <c r="F11" s="105">
        <v>0</v>
      </c>
      <c r="G11" s="243">
        <f>IF(F11&lt;0,"Error: Enter as positive.",)</f>
        <v>0</v>
      </c>
      <c r="H11" s="514"/>
      <c r="I11" s="523"/>
      <c r="J11" s="464"/>
      <c r="K11" s="355"/>
      <c r="L11"/>
      <c r="N11" s="106"/>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row>
    <row r="12" spans="1:122" ht="40.5" customHeight="1" x14ac:dyDescent="0.3">
      <c r="A12" s="54"/>
      <c r="B12" s="292" t="s">
        <v>46</v>
      </c>
      <c r="C12" s="443"/>
      <c r="D12" s="281"/>
      <c r="E12" s="281"/>
      <c r="F12" s="290"/>
      <c r="G12" s="291"/>
      <c r="H12" s="515"/>
      <c r="I12" s="513"/>
      <c r="J12" s="100"/>
      <c r="K12" s="355"/>
    </row>
    <row r="13" spans="1:122" ht="59.25" customHeight="1" x14ac:dyDescent="0.3">
      <c r="A13" s="54">
        <v>90</v>
      </c>
      <c r="B13" s="3" t="s">
        <v>27</v>
      </c>
      <c r="C13" s="3" t="s">
        <v>213</v>
      </c>
      <c r="D13" s="17" t="s">
        <v>214</v>
      </c>
      <c r="E13" s="216" t="e">
        <f>INDEX('PY1 Data(H)'!$A$1:$CZ$111,MATCH('Unit Data from Audit Worksheet'!$A13,'PY1 Data(H)'!$A$1:$A$111,0),MATCH('Unit Data from Audit Worksheet'!$D$2,'PY1 Data(H)'!$A$1:$CZ$1,0))</f>
        <v>#N/A</v>
      </c>
      <c r="F13" s="105">
        <v>0</v>
      </c>
      <c r="G13" s="243">
        <f>IF(F13&lt;0,"Note: Number is normally positive.",)</f>
        <v>0</v>
      </c>
      <c r="H13" s="516"/>
      <c r="I13" s="513"/>
      <c r="J13" s="464"/>
      <c r="K13" s="355"/>
    </row>
    <row r="14" spans="1:122" ht="75" customHeight="1" x14ac:dyDescent="0.3">
      <c r="A14" s="54">
        <v>91</v>
      </c>
      <c r="B14" s="3" t="s">
        <v>24</v>
      </c>
      <c r="C14" s="3" t="s">
        <v>213</v>
      </c>
      <c r="D14" s="17" t="s">
        <v>215</v>
      </c>
      <c r="E14" s="216" t="e">
        <f>INDEX('PY1 Data(H)'!$A$1:$CZ$111,MATCH('Unit Data from Audit Worksheet'!$A14,'PY1 Data(H)'!$A$1:$A$111,0),MATCH('Unit Data from Audit Worksheet'!$D$2,'PY1 Data(H)'!$A$1:$CZ$1,0))</f>
        <v>#N/A</v>
      </c>
      <c r="F14" s="105">
        <v>0</v>
      </c>
      <c r="G14" s="243">
        <f>IF(F14&lt;0,"Note: Number is normally positive.",)</f>
        <v>0</v>
      </c>
      <c r="H14" s="512"/>
      <c r="I14" s="513"/>
      <c r="J14" s="464"/>
      <c r="K14" s="355"/>
    </row>
    <row r="15" spans="1:122" ht="66.75" customHeight="1" x14ac:dyDescent="0.3">
      <c r="A15" s="54">
        <v>581</v>
      </c>
      <c r="B15" s="217" t="s">
        <v>93</v>
      </c>
      <c r="C15" s="217" t="s">
        <v>213</v>
      </c>
      <c r="D15" s="276" t="s">
        <v>216</v>
      </c>
      <c r="E15" s="216" t="e">
        <f>INDEX('PY1 Data(H)'!$A$1:$CZ$111,MATCH('Unit Data from Audit Worksheet'!$A15,'PY1 Data(H)'!$A$1:$A$111,0),MATCH('Unit Data from Audit Worksheet'!$D$2,'PY1 Data(H)'!$A$1:$CZ$1,0))</f>
        <v>#N/A</v>
      </c>
      <c r="F15" s="105">
        <v>0</v>
      </c>
      <c r="G15" s="243"/>
      <c r="H15" s="512"/>
      <c r="I15" s="513"/>
      <c r="J15" s="100"/>
      <c r="K15" s="355"/>
    </row>
    <row r="16" spans="1:122" ht="67.5" customHeight="1" x14ac:dyDescent="0.3">
      <c r="A16" s="54">
        <v>511</v>
      </c>
      <c r="B16" s="3" t="s">
        <v>24</v>
      </c>
      <c r="C16" s="3" t="s">
        <v>213</v>
      </c>
      <c r="D16" s="18" t="s">
        <v>47</v>
      </c>
      <c r="E16" s="216" t="e">
        <f>INDEX('PY1 Data(H)'!$A$1:$CZ$111,MATCH('Unit Data from Audit Worksheet'!$A16,'PY1 Data(H)'!$A$1:$A$111,0),MATCH('Unit Data from Audit Worksheet'!$D$2,'PY1 Data(H)'!$A$1:$CZ$1,0))</f>
        <v>#N/A</v>
      </c>
      <c r="F16" s="105">
        <v>0</v>
      </c>
      <c r="G16" s="243">
        <f>IF(F16&lt;0,"Note: Number is normally positive.",)</f>
        <v>0</v>
      </c>
      <c r="H16" s="512"/>
      <c r="I16" s="513"/>
      <c r="J16" s="464"/>
      <c r="K16" s="355"/>
    </row>
    <row r="17" spans="1:11" ht="72" customHeight="1" x14ac:dyDescent="0.3">
      <c r="A17" s="108">
        <v>657</v>
      </c>
      <c r="B17" s="277" t="s">
        <v>24</v>
      </c>
      <c r="C17" s="277" t="s">
        <v>213</v>
      </c>
      <c r="D17" s="125" t="s">
        <v>217</v>
      </c>
      <c r="E17" s="216" t="e">
        <f>INDEX('PY1 Data(H)'!$A$1:$CZ$111,MATCH('Unit Data from Audit Worksheet'!$A17,'PY1 Data(H)'!$A$1:$A$111,0),MATCH('Unit Data from Audit Worksheet'!$D$2,'PY1 Data(H)'!$A$1:$CZ$1,0))</f>
        <v>#N/A</v>
      </c>
      <c r="F17" s="105">
        <v>0</v>
      </c>
      <c r="G17" s="249">
        <f>IF((F13+F14+F16)&gt;F17,"Error: Please review components of current assets above.  Account numbers (90+91+511)&gt;657",)</f>
        <v>0</v>
      </c>
      <c r="H17" s="512"/>
      <c r="I17" s="513"/>
      <c r="J17" s="464"/>
      <c r="K17" s="355"/>
    </row>
    <row r="18" spans="1:11" ht="70.5" customHeight="1" x14ac:dyDescent="0.3">
      <c r="A18" s="108">
        <v>658</v>
      </c>
      <c r="B18" s="277" t="s">
        <v>24</v>
      </c>
      <c r="C18" s="277" t="s">
        <v>213</v>
      </c>
      <c r="D18" s="110" t="s">
        <v>157</v>
      </c>
      <c r="E18" s="216" t="e">
        <f>INDEX('PY1 Data(H)'!$A$1:$CZ$111,MATCH('Unit Data from Audit Worksheet'!$A18,'PY1 Data(H)'!$A$1:$A$111,0),MATCH('Unit Data from Audit Worksheet'!$D$2,'PY1 Data(H)'!$A$1:$CZ$1,0))</f>
        <v>#N/A</v>
      </c>
      <c r="F18" s="105">
        <v>0</v>
      </c>
      <c r="G18" s="243"/>
      <c r="H18" s="512"/>
      <c r="I18" s="513"/>
      <c r="J18" s="100"/>
      <c r="K18" s="355"/>
    </row>
    <row r="19" spans="1:11" ht="68.400000000000006" customHeight="1" x14ac:dyDescent="0.3">
      <c r="A19" s="54">
        <v>382</v>
      </c>
      <c r="B19" s="3" t="s">
        <v>26</v>
      </c>
      <c r="C19" s="3" t="s">
        <v>213</v>
      </c>
      <c r="D19" s="52" t="s">
        <v>42</v>
      </c>
      <c r="E19" s="216" t="e">
        <f>INDEX('PY1 Data(H)'!$A$1:$CZ$111,MATCH('Unit Data from Audit Worksheet'!$A19,'PY1 Data(H)'!$A$1:$A$111,0),MATCH('Unit Data from Audit Worksheet'!$D$2,'PY1 Data(H)'!$A$1:$CZ$1,0))</f>
        <v>#N/A</v>
      </c>
      <c r="F19" s="105">
        <v>0</v>
      </c>
      <c r="G19" s="249">
        <f>IF(F17&gt;F19,"Error: Please review components of current assets above. Account numbers 657&gt;382",)</f>
        <v>0</v>
      </c>
      <c r="H19" s="512"/>
      <c r="I19" s="513"/>
      <c r="J19" s="464"/>
      <c r="K19" s="355"/>
    </row>
    <row r="20" spans="1:11" ht="57.75" customHeight="1" x14ac:dyDescent="0.3">
      <c r="A20" s="54">
        <v>360</v>
      </c>
      <c r="B20" s="3" t="s">
        <v>23</v>
      </c>
      <c r="C20" s="3" t="s">
        <v>213</v>
      </c>
      <c r="D20" s="53" t="s">
        <v>48</v>
      </c>
      <c r="E20" s="216" t="e">
        <f>INDEX('PY1 Data(H)'!$A$1:$CZ$111,MATCH('Unit Data from Audit Worksheet'!$A20,'PY1 Data(H)'!$A$1:$A$111,0),MATCH('Unit Data from Audit Worksheet'!$D$2,'PY1 Data(H)'!$A$1:$CZ$1,0))</f>
        <v>#N/A</v>
      </c>
      <c r="F20" s="105">
        <v>0</v>
      </c>
      <c r="G20" s="243"/>
      <c r="H20" s="512"/>
      <c r="I20" s="513"/>
      <c r="J20" s="464"/>
      <c r="K20" s="355"/>
    </row>
    <row r="21" spans="1:11" ht="62.25" customHeight="1" x14ac:dyDescent="0.3">
      <c r="A21" s="54">
        <v>580</v>
      </c>
      <c r="B21" s="217" t="s">
        <v>93</v>
      </c>
      <c r="C21" s="217" t="s">
        <v>213</v>
      </c>
      <c r="D21" s="276" t="s">
        <v>218</v>
      </c>
      <c r="E21" s="216" t="e">
        <f>INDEX('PY1 Data(H)'!$A$1:$CZ$111,MATCH('Unit Data from Audit Worksheet'!$A21,'PY1 Data(H)'!$A$1:$A$111,0),MATCH('Unit Data from Audit Worksheet'!$D$2,'PY1 Data(H)'!$A$1:$CZ$1,0))</f>
        <v>#N/A</v>
      </c>
      <c r="F21" s="105">
        <v>0</v>
      </c>
      <c r="G21" s="243"/>
      <c r="H21" s="512"/>
      <c r="I21" s="513"/>
      <c r="J21" s="100"/>
      <c r="K21" s="355"/>
    </row>
    <row r="22" spans="1:11" ht="114" customHeight="1" x14ac:dyDescent="0.3">
      <c r="A22" s="109">
        <v>639</v>
      </c>
      <c r="B22" s="277" t="s">
        <v>156</v>
      </c>
      <c r="C22" s="277" t="s">
        <v>213</v>
      </c>
      <c r="D22" s="125" t="s">
        <v>234</v>
      </c>
      <c r="E22" s="216" t="e">
        <f>INDEX('PY1 Data(H)'!$A$1:$CZ$111,MATCH('Unit Data from Audit Worksheet'!$A22,'PY1 Data(H)'!$A$1:$A$111,0),MATCH('Unit Data from Audit Worksheet'!$D$2,'PY1 Data(H)'!$A$1:$CZ$1,0))</f>
        <v>#N/A</v>
      </c>
      <c r="F22" s="105">
        <v>0</v>
      </c>
      <c r="G22" s="247"/>
      <c r="H22" s="517"/>
      <c r="I22" s="518"/>
      <c r="J22" s="464"/>
      <c r="K22" s="355"/>
    </row>
    <row r="23" spans="1:11" ht="124.5" customHeight="1" x14ac:dyDescent="0.3">
      <c r="A23" s="108">
        <v>640</v>
      </c>
      <c r="B23" s="444" t="s">
        <v>119</v>
      </c>
      <c r="C23" s="277" t="s">
        <v>213</v>
      </c>
      <c r="D23" s="125" t="s">
        <v>235</v>
      </c>
      <c r="E23" s="216" t="e">
        <f>INDEX('PY1 Data(H)'!$A$1:$CZ$111,MATCH('Unit Data from Audit Worksheet'!$A23,'PY1 Data(H)'!$A$1:$A$111,0),MATCH('Unit Data from Audit Worksheet'!$D$2,'PY1 Data(H)'!$A$1:$CZ$1,0))</f>
        <v>#N/A</v>
      </c>
      <c r="F23" s="105">
        <v>0</v>
      </c>
      <c r="G23" s="249">
        <f>IF(F23&gt;F22,"Error: Please review components of current liabilities above. Account numbers 640&gt;639",)</f>
        <v>0</v>
      </c>
      <c r="H23" s="518"/>
      <c r="I23" s="517"/>
      <c r="J23" s="100"/>
      <c r="K23" s="355"/>
    </row>
    <row r="24" spans="1:11" ht="133.5" customHeight="1" x14ac:dyDescent="0.3">
      <c r="A24" s="108">
        <v>641</v>
      </c>
      <c r="B24" s="444" t="s">
        <v>119</v>
      </c>
      <c r="C24" s="277" t="s">
        <v>213</v>
      </c>
      <c r="D24" s="125" t="s">
        <v>236</v>
      </c>
      <c r="E24" s="216" t="e">
        <f>INDEX('PY1 Data(H)'!$A$1:$CZ$111,MATCH('Unit Data from Audit Worksheet'!$A24,'PY1 Data(H)'!$A$1:$A$111,0),MATCH('Unit Data from Audit Worksheet'!$D$2,'PY1 Data(H)'!$A$1:$CZ$1,0))</f>
        <v>#N/A</v>
      </c>
      <c r="F24" s="105">
        <v>0</v>
      </c>
      <c r="G24" s="249">
        <f>IF(F24&gt;F22,"Error: Please review components of current liabilities above. Account numbers 641&gt;639",)</f>
        <v>0</v>
      </c>
      <c r="H24" s="518"/>
      <c r="I24" s="518"/>
      <c r="J24" s="464"/>
      <c r="K24" s="355"/>
    </row>
    <row r="25" spans="1:11" ht="118.5" customHeight="1" x14ac:dyDescent="0.3">
      <c r="A25" s="108">
        <v>642</v>
      </c>
      <c r="B25" s="444" t="s">
        <v>119</v>
      </c>
      <c r="C25" s="277" t="s">
        <v>213</v>
      </c>
      <c r="D25" s="125" t="s">
        <v>237</v>
      </c>
      <c r="E25" s="216" t="e">
        <f>INDEX('PY1 Data(H)'!$A$1:$CZ$111,MATCH('Unit Data from Audit Worksheet'!$A25,'PY1 Data(H)'!$A$1:$A$111,0),MATCH('Unit Data from Audit Worksheet'!$D$2,'PY1 Data(H)'!$A$1:$CZ$1,0))</f>
        <v>#N/A</v>
      </c>
      <c r="F25" s="105">
        <v>0</v>
      </c>
      <c r="G25" s="249">
        <f>IF(F25&gt;F22,"Error: Please review components of current liabilities above. Account numbers  642&gt;639",)</f>
        <v>0</v>
      </c>
      <c r="H25" s="518"/>
      <c r="I25" s="518"/>
      <c r="J25" s="100"/>
      <c r="K25" s="355"/>
    </row>
    <row r="26" spans="1:11" ht="81.75" customHeight="1" x14ac:dyDescent="0.3">
      <c r="A26" s="108">
        <v>643</v>
      </c>
      <c r="B26" s="444" t="s">
        <v>119</v>
      </c>
      <c r="C26" s="277" t="s">
        <v>213</v>
      </c>
      <c r="D26" s="125" t="s">
        <v>238</v>
      </c>
      <c r="E26" s="216" t="e">
        <f>INDEX('PY1 Data(H)'!$A$1:$CZ$111,MATCH('Unit Data from Audit Worksheet'!$A26,'PY1 Data(H)'!$A$1:$A$111,0),MATCH('Unit Data from Audit Worksheet'!$D$2,'PY1 Data(H)'!$A$1:$CZ$1,0))</f>
        <v>#N/A</v>
      </c>
      <c r="F26" s="105">
        <v>0</v>
      </c>
      <c r="G26" s="249">
        <f>IF(F26&gt;F22,"Error: Please review components of current liabilities above. Account numbers 643&gt;639",)</f>
        <v>0</v>
      </c>
      <c r="H26" s="518"/>
      <c r="I26" s="518"/>
      <c r="J26" s="100"/>
      <c r="K26" s="355"/>
    </row>
    <row r="27" spans="1:11" ht="108" customHeight="1" x14ac:dyDescent="0.3">
      <c r="A27" s="108">
        <v>644</v>
      </c>
      <c r="B27" s="444" t="s">
        <v>119</v>
      </c>
      <c r="C27" s="277" t="s">
        <v>213</v>
      </c>
      <c r="D27" s="125" t="s">
        <v>239</v>
      </c>
      <c r="E27" s="216" t="e">
        <f>INDEX('PY1 Data(H)'!$A$1:$CZ$111,MATCH('Unit Data from Audit Worksheet'!$A27,'PY1 Data(H)'!$A$1:$A$111,0),MATCH('Unit Data from Audit Worksheet'!$D$2,'PY1 Data(H)'!$A$1:$CZ$1,0))</f>
        <v>#N/A</v>
      </c>
      <c r="F27" s="105">
        <v>0</v>
      </c>
      <c r="G27" s="249">
        <f>IF(F27&gt;F22,"Error: Please review components of current liabilities above. Account number 644&gt;639",)</f>
        <v>0</v>
      </c>
      <c r="H27" s="518"/>
      <c r="I27" s="518"/>
      <c r="J27" s="100"/>
      <c r="K27" s="355"/>
    </row>
    <row r="28" spans="1:11" ht="99.75" customHeight="1" x14ac:dyDescent="0.3">
      <c r="A28" s="54">
        <v>384</v>
      </c>
      <c r="B28" s="3" t="s">
        <v>27</v>
      </c>
      <c r="C28" s="3" t="s">
        <v>213</v>
      </c>
      <c r="D28" s="21" t="s">
        <v>240</v>
      </c>
      <c r="E28" s="216" t="e">
        <f>INDEX('PY1 Data(H)'!$A$1:$CZ$111,MATCH('Unit Data from Audit Worksheet'!$A28,'PY1 Data(H)'!$A$1:$A$111,0),MATCH('Unit Data from Audit Worksheet'!$D$2,'PY1 Data(H)'!$A$1:$CZ$1,0))</f>
        <v>#N/A</v>
      </c>
      <c r="F28" s="245">
        <v>0</v>
      </c>
      <c r="G28" s="248">
        <f>IF(F28&gt;F22,"Error: Please review components of current liabilities above. Account number 384&gt;639",)</f>
        <v>0</v>
      </c>
      <c r="H28" s="519"/>
      <c r="I28" s="513"/>
      <c r="J28" s="100"/>
      <c r="K28" s="355"/>
    </row>
    <row r="29" spans="1:11" ht="104.25" customHeight="1" x14ac:dyDescent="0.3">
      <c r="A29" s="54">
        <v>361</v>
      </c>
      <c r="B29" s="3" t="s">
        <v>23</v>
      </c>
      <c r="C29" s="3" t="s">
        <v>213</v>
      </c>
      <c r="D29" s="223" t="s">
        <v>219</v>
      </c>
      <c r="E29" s="216" t="e">
        <f>INDEX('PY1 Data(H)'!$A$1:$CZ$111,MATCH('Unit Data from Audit Worksheet'!$A29,'PY1 Data(H)'!$A$1:$A$111,0),MATCH('Unit Data from Audit Worksheet'!$D$2,'PY1 Data(H)'!$A$1:$CZ$1,0))</f>
        <v>#N/A</v>
      </c>
      <c r="F29" s="105">
        <v>0</v>
      </c>
      <c r="G29" s="246"/>
      <c r="H29" s="512"/>
      <c r="I29" s="513"/>
      <c r="J29" s="464"/>
      <c r="K29" s="355"/>
    </row>
    <row r="30" spans="1:11" ht="138" customHeight="1" x14ac:dyDescent="0.3">
      <c r="A30" s="54">
        <v>362</v>
      </c>
      <c r="B30" s="3" t="s">
        <v>23</v>
      </c>
      <c r="C30" s="3" t="s">
        <v>213</v>
      </c>
      <c r="D30" s="53" t="s">
        <v>49</v>
      </c>
      <c r="E30" s="216" t="e">
        <f>INDEX('PY1 Data(H)'!$A$1:$CZ$111,MATCH('Unit Data from Audit Worksheet'!$A30,'PY1 Data(H)'!$A$1:$A$111,0),MATCH('Unit Data from Audit Worksheet'!$D$2,'PY1 Data(H)'!$A$1:$CZ$1,0))</f>
        <v>#N/A</v>
      </c>
      <c r="F30" s="105">
        <v>0</v>
      </c>
      <c r="G30" s="243">
        <f>IF(H30=0,,"Error: Total assets less total liabilities do not equal total net position. Account numbers 382-360-362=0  The amount of the formula is in the cell to the right")</f>
        <v>0</v>
      </c>
      <c r="H30" s="520">
        <f>F19-F20-F30</f>
        <v>0</v>
      </c>
      <c r="I30" s="513"/>
      <c r="J30" s="464"/>
      <c r="K30" s="355"/>
    </row>
    <row r="31" spans="1:11" ht="26.25" customHeight="1" x14ac:dyDescent="0.3">
      <c r="A31" s="54"/>
      <c r="B31" s="442" t="s">
        <v>2</v>
      </c>
      <c r="C31" s="443"/>
      <c r="D31" s="281"/>
      <c r="E31" s="281"/>
      <c r="F31" s="290"/>
      <c r="G31" s="291"/>
      <c r="H31" s="512"/>
      <c r="I31" s="513"/>
      <c r="J31" s="100"/>
      <c r="K31" s="355"/>
    </row>
    <row r="32" spans="1:11" ht="112.5" customHeight="1" x14ac:dyDescent="0.3">
      <c r="A32" s="54">
        <v>97</v>
      </c>
      <c r="B32" s="3" t="s">
        <v>30</v>
      </c>
      <c r="C32" s="3" t="s">
        <v>220</v>
      </c>
      <c r="D32" s="21" t="s">
        <v>54</v>
      </c>
      <c r="E32" s="216" t="e">
        <f>INDEX('PY1 Data(H)'!$A$1:$CZ$111,MATCH('Unit Data from Audit Worksheet'!$A32,'PY1 Data(H)'!$A$1:$A$111,0),MATCH('Unit Data from Audit Worksheet'!$D$2,'PY1 Data(H)'!$A$1:$CZ$1,0))</f>
        <v>#N/A</v>
      </c>
      <c r="F32" s="105">
        <v>0</v>
      </c>
      <c r="G32" s="246"/>
      <c r="H32" s="512"/>
      <c r="I32" s="513"/>
      <c r="J32" s="100"/>
      <c r="K32" s="355"/>
    </row>
    <row r="33" spans="1:122" ht="87.75" customHeight="1" x14ac:dyDescent="0.3">
      <c r="A33" s="54">
        <v>93</v>
      </c>
      <c r="B33" s="3" t="s">
        <v>29</v>
      </c>
      <c r="C33" s="3" t="s">
        <v>220</v>
      </c>
      <c r="D33" s="21" t="s">
        <v>50</v>
      </c>
      <c r="E33" s="216" t="e">
        <f>INDEX('PY1 Data(H)'!$A$1:$CZ$111,MATCH('Unit Data from Audit Worksheet'!$A33,'PY1 Data(H)'!$A$1:$A$111,0),MATCH('Unit Data from Audit Worksheet'!$D$2,'PY1 Data(H)'!$A$1:$CZ$1,0))</f>
        <v>#N/A</v>
      </c>
      <c r="F33" s="105">
        <v>0</v>
      </c>
      <c r="G33" s="243">
        <f>IF(F32&gt;F33,"Error: Charges for services exceed total operating revenues. Account number 97&gt;93",)</f>
        <v>0</v>
      </c>
      <c r="H33" s="512"/>
      <c r="I33" s="513"/>
      <c r="J33" s="464"/>
      <c r="K33" s="355"/>
    </row>
    <row r="34" spans="1:122" ht="96" customHeight="1" x14ac:dyDescent="0.3">
      <c r="A34" s="54">
        <v>99</v>
      </c>
      <c r="B34" s="3" t="s">
        <v>24</v>
      </c>
      <c r="C34" s="3" t="s">
        <v>220</v>
      </c>
      <c r="D34" s="21" t="s">
        <v>55</v>
      </c>
      <c r="E34" s="216" t="e">
        <f>INDEX('PY1 Data(H)'!$A$1:$CZ$111,MATCH('Unit Data from Audit Worksheet'!$A34,'PY1 Data(H)'!$A$1:$A$111,0),MATCH('Unit Data from Audit Worksheet'!$D$2,'PY1 Data(H)'!$A$1:$CZ$1,0))</f>
        <v>#N/A</v>
      </c>
      <c r="F34" s="105">
        <v>0</v>
      </c>
      <c r="G34" s="243">
        <f t="shared" ref="G34:G43" si="0">IF(F34&lt;0,"Error: Enter as positive.",)</f>
        <v>0</v>
      </c>
      <c r="H34" s="512"/>
      <c r="I34" s="513"/>
      <c r="J34" s="464"/>
      <c r="K34" s="355"/>
    </row>
    <row r="35" spans="1:122" ht="79.5" customHeight="1" x14ac:dyDescent="0.3">
      <c r="A35" s="54">
        <v>52</v>
      </c>
      <c r="B35" s="3" t="s">
        <v>24</v>
      </c>
      <c r="C35" s="3" t="s">
        <v>220</v>
      </c>
      <c r="D35" s="21" t="s">
        <v>51</v>
      </c>
      <c r="E35" s="216" t="e">
        <f>INDEX('PY1 Data(H)'!$A$1:$CZ$111,MATCH('Unit Data from Audit Worksheet'!$A35,'PY1 Data(H)'!$A$1:$A$111,0),MATCH('Unit Data from Audit Worksheet'!$D$2,'PY1 Data(H)'!$A$1:$CZ$1,0))</f>
        <v>#N/A</v>
      </c>
      <c r="F35" s="105">
        <v>0</v>
      </c>
      <c r="G35" s="243">
        <f t="shared" si="0"/>
        <v>0</v>
      </c>
      <c r="H35" s="512"/>
      <c r="I35" s="513"/>
      <c r="J35" s="464"/>
      <c r="K35" s="355"/>
    </row>
    <row r="36" spans="1:122" ht="95.25" customHeight="1" x14ac:dyDescent="0.3">
      <c r="A36" s="54">
        <v>94</v>
      </c>
      <c r="B36" s="3" t="s">
        <v>29</v>
      </c>
      <c r="C36" s="3" t="s">
        <v>220</v>
      </c>
      <c r="D36" s="21" t="s">
        <v>52</v>
      </c>
      <c r="E36" s="216" t="e">
        <f>INDEX('PY1 Data(H)'!$A$1:$CZ$111,MATCH('Unit Data from Audit Worksheet'!$A36,'PY1 Data(H)'!$A$1:$A$111,0),MATCH('Unit Data from Audit Worksheet'!$D$2,'PY1 Data(H)'!$A$1:$CZ$1,0))</f>
        <v>#N/A</v>
      </c>
      <c r="F36" s="105">
        <v>0</v>
      </c>
      <c r="G36" s="243">
        <f t="shared" si="0"/>
        <v>0</v>
      </c>
      <c r="H36" s="512"/>
      <c r="I36" s="513"/>
      <c r="J36" s="464"/>
      <c r="K36" s="355"/>
    </row>
    <row r="37" spans="1:122" ht="100.5" customHeight="1" x14ac:dyDescent="0.3">
      <c r="A37" s="54">
        <v>98</v>
      </c>
      <c r="B37" s="3" t="s">
        <v>29</v>
      </c>
      <c r="C37" s="3" t="s">
        <v>220</v>
      </c>
      <c r="D37" s="21" t="s">
        <v>53</v>
      </c>
      <c r="E37" s="216" t="e">
        <f>INDEX('PY1 Data(H)'!$A$1:$CZ$111,MATCH('Unit Data from Audit Worksheet'!$A37,'PY1 Data(H)'!$A$1:$A$111,0),MATCH('Unit Data from Audit Worksheet'!$D$2,'PY1 Data(H)'!$A$1:$CZ$1,0))</f>
        <v>#N/A</v>
      </c>
      <c r="F37" s="105">
        <v>0</v>
      </c>
      <c r="G37" s="243">
        <f t="shared" si="0"/>
        <v>0</v>
      </c>
      <c r="H37" s="512"/>
      <c r="I37" s="513"/>
      <c r="J37" s="464"/>
      <c r="K37" s="355"/>
    </row>
    <row r="38" spans="1:122" ht="95.25" customHeight="1" x14ac:dyDescent="0.3">
      <c r="A38" s="54">
        <v>363</v>
      </c>
      <c r="B38" s="3" t="s">
        <v>23</v>
      </c>
      <c r="C38" s="3" t="s">
        <v>220</v>
      </c>
      <c r="D38" s="17" t="s">
        <v>221</v>
      </c>
      <c r="E38" s="216" t="e">
        <f>INDEX('PY1 Data(H)'!$A$1:$CZ$111,MATCH('Unit Data from Audit Worksheet'!$A38,'PY1 Data(H)'!$A$1:$A$111,0),MATCH('Unit Data from Audit Worksheet'!$D$2,'PY1 Data(H)'!$A$1:$CZ$1,0))</f>
        <v>#N/A</v>
      </c>
      <c r="F38" s="105">
        <v>0</v>
      </c>
      <c r="G38" s="243">
        <f t="shared" si="0"/>
        <v>0</v>
      </c>
      <c r="H38" s="512"/>
      <c r="I38" s="513"/>
      <c r="J38" s="100"/>
      <c r="K38" s="355"/>
    </row>
    <row r="39" spans="1:122" ht="83.25" customHeight="1" x14ac:dyDescent="0.3">
      <c r="A39" s="54">
        <v>364</v>
      </c>
      <c r="B39" s="3" t="s">
        <v>23</v>
      </c>
      <c r="C39" s="3" t="s">
        <v>220</v>
      </c>
      <c r="D39" s="17" t="s">
        <v>222</v>
      </c>
      <c r="E39" s="216" t="e">
        <f>INDEX('PY1 Data(H)'!$A$1:$CZ$111,MATCH('Unit Data from Audit Worksheet'!$A39,'PY1 Data(H)'!$A$1:$A$111,0),MATCH('Unit Data from Audit Worksheet'!$D$2,'PY1 Data(H)'!$A$1:$CZ$1,0))</f>
        <v>#N/A</v>
      </c>
      <c r="F39" s="105">
        <v>0</v>
      </c>
      <c r="G39" s="243">
        <f t="shared" si="0"/>
        <v>0</v>
      </c>
      <c r="H39" s="512"/>
      <c r="I39" s="513"/>
      <c r="J39" s="464"/>
      <c r="K39" s="355"/>
    </row>
    <row r="40" spans="1:122" ht="93" customHeight="1" x14ac:dyDescent="0.3">
      <c r="A40" s="54">
        <v>192</v>
      </c>
      <c r="B40" s="3" t="s">
        <v>24</v>
      </c>
      <c r="C40" s="3" t="s">
        <v>220</v>
      </c>
      <c r="D40" s="17" t="s">
        <v>223</v>
      </c>
      <c r="E40" s="216" t="e">
        <f>INDEX('PY1 Data(H)'!$A$1:$CZ$111,MATCH('Unit Data from Audit Worksheet'!$A40,'PY1 Data(H)'!$A$1:$A$111,0),MATCH('Unit Data from Audit Worksheet'!$D$2,'PY1 Data(H)'!$A$1:$CZ$1,0))</f>
        <v>#N/A</v>
      </c>
      <c r="F40" s="105">
        <v>0</v>
      </c>
      <c r="G40" s="243">
        <f t="shared" si="0"/>
        <v>0</v>
      </c>
      <c r="H40" s="512"/>
      <c r="I40" s="513"/>
      <c r="J40" s="100"/>
      <c r="K40" s="355"/>
    </row>
    <row r="41" spans="1:122" ht="93" customHeight="1" x14ac:dyDescent="0.3">
      <c r="A41" s="54">
        <v>1054</v>
      </c>
      <c r="B41" s="217" t="s">
        <v>178</v>
      </c>
      <c r="C41" s="217" t="s">
        <v>338</v>
      </c>
      <c r="D41" s="465" t="s">
        <v>351</v>
      </c>
      <c r="E41" s="216" t="e">
        <f>INDEX('PY1 Data(H)'!$A$1:$CZ$111,MATCH('Unit Data from Audit Worksheet'!$A41,'PY1 Data(H)'!$A$1:$A$111,0),MATCH('Unit Data from Audit Worksheet'!$D$2,'PY1 Data(H)'!$A$1:$CZ$1,0))</f>
        <v>#N/A</v>
      </c>
      <c r="F41" s="105">
        <v>0</v>
      </c>
      <c r="G41" s="243">
        <f t="shared" si="0"/>
        <v>0</v>
      </c>
      <c r="H41" s="512"/>
      <c r="I41" s="513"/>
      <c r="J41" s="100"/>
      <c r="K41" s="355"/>
      <c r="L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row>
    <row r="42" spans="1:122" ht="108" customHeight="1" x14ac:dyDescent="0.3">
      <c r="A42" s="54">
        <v>365</v>
      </c>
      <c r="B42" s="3" t="s">
        <v>29</v>
      </c>
      <c r="C42" s="3" t="s">
        <v>220</v>
      </c>
      <c r="D42" s="17" t="s">
        <v>224</v>
      </c>
      <c r="E42" s="216" t="e">
        <f>INDEX('PY1 Data(H)'!$A$1:$CZ$111,MATCH('Unit Data from Audit Worksheet'!$A42,'PY1 Data(H)'!$A$1:$A$111,0),MATCH('Unit Data from Audit Worksheet'!$D$2,'PY1 Data(H)'!$A$1:$CZ$1,0))</f>
        <v>#N/A</v>
      </c>
      <c r="F42" s="104">
        <v>0</v>
      </c>
      <c r="G42" s="243">
        <f t="shared" si="0"/>
        <v>0</v>
      </c>
      <c r="H42" s="512"/>
      <c r="I42" s="513"/>
      <c r="J42" s="100"/>
      <c r="K42" s="355"/>
    </row>
    <row r="43" spans="1:122" ht="84.75" customHeight="1" x14ac:dyDescent="0.3">
      <c r="A43" s="54">
        <v>366</v>
      </c>
      <c r="B43" s="3" t="s">
        <v>29</v>
      </c>
      <c r="C43" s="3" t="s">
        <v>220</v>
      </c>
      <c r="D43" s="17" t="s">
        <v>225</v>
      </c>
      <c r="E43" s="216" t="e">
        <f>INDEX('PY1 Data(H)'!$A$1:$CZ$111,MATCH('Unit Data from Audit Worksheet'!$A43,'PY1 Data(H)'!$A$1:$A$111,0),MATCH('Unit Data from Audit Worksheet'!$D$2,'PY1 Data(H)'!$A$1:$CZ$1,0))</f>
        <v>#N/A</v>
      </c>
      <c r="F43" s="104">
        <v>0</v>
      </c>
      <c r="G43" s="243">
        <f t="shared" si="0"/>
        <v>0</v>
      </c>
      <c r="H43" s="512"/>
      <c r="I43" s="513"/>
      <c r="J43" s="100"/>
      <c r="K43" s="355"/>
    </row>
    <row r="44" spans="1:122" s="16" customFormat="1" ht="138" customHeight="1" x14ac:dyDescent="0.3">
      <c r="A44" s="54">
        <v>53</v>
      </c>
      <c r="B44" s="217" t="s">
        <v>29</v>
      </c>
      <c r="C44" s="217" t="s">
        <v>220</v>
      </c>
      <c r="D44" s="223" t="s">
        <v>226</v>
      </c>
      <c r="E44" s="216" t="e">
        <f>INDEX('PY1 Data(H)'!$A$1:$CZ$111,MATCH('Unit Data from Audit Worksheet'!$A44,'PY1 Data(H)'!$A$1:$A$111,0),MATCH('Unit Data from Audit Worksheet'!$D$2,'PY1 Data(H)'!$A$1:$CZ$1,0))</f>
        <v>#N/A</v>
      </c>
      <c r="F44" s="104">
        <v>0</v>
      </c>
      <c r="G44" s="243">
        <f>IF(H44=0,,"Error: Total revenues less total expenses do not equal total change in net position. Account number 93-94+363-364+192+365-366-53=0  The amount of the formula is in the cell to the right")</f>
        <v>0</v>
      </c>
      <c r="H44" s="520">
        <f>+F33-F36+F38-F39+F40+F42-F43-F44</f>
        <v>0</v>
      </c>
      <c r="I44" s="513"/>
      <c r="J44" s="464"/>
      <c r="K44" s="355"/>
      <c r="L44"/>
      <c r="N44" s="106"/>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row>
    <row r="45" spans="1:122" s="16" customFormat="1" ht="138" customHeight="1" x14ac:dyDescent="0.3">
      <c r="A45" s="54">
        <v>378</v>
      </c>
      <c r="B45" s="152" t="s">
        <v>23</v>
      </c>
      <c r="C45" s="217" t="s">
        <v>220</v>
      </c>
      <c r="D45" s="223" t="s">
        <v>227</v>
      </c>
      <c r="E45" s="216" t="e">
        <f>INDEX('PY1 Data(H)'!$A$1:$CZ$111,MATCH('Unit Data from Audit Worksheet'!$A45,'PY1 Data(H)'!$A$1:$A$111,0),MATCH('Unit Data from Audit Worksheet'!$D$2,'PY1 Data(H)'!$A$1:$CZ$1,0))</f>
        <v>#N/A</v>
      </c>
      <c r="F45" s="104">
        <v>0</v>
      </c>
      <c r="G45" s="521" t="e">
        <f>IF(F30-F44-F45=E30,,"Error: Beginning Balance does not agree with our records.  Acct #s (362-53-378)=prior year 362  The amount of the formula is in the cell to the right")</f>
        <v>#N/A</v>
      </c>
      <c r="H45" s="511" t="e">
        <f>+F30-F44-F45-E30</f>
        <v>#N/A</v>
      </c>
      <c r="I45" s="491" t="e">
        <f>IF(H45=0," ","If the out of balance is because prior years data is not populated in cells E30 disregard the error message.  Do not include prior year's ending balances in cell F45")</f>
        <v>#N/A</v>
      </c>
      <c r="J45" s="100"/>
      <c r="K45" s="355"/>
      <c r="L45"/>
      <c r="N45" s="106"/>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row>
    <row r="46" spans="1:122" s="16" customFormat="1" ht="27" customHeight="1" x14ac:dyDescent="0.3">
      <c r="A46" s="54"/>
      <c r="B46" s="292" t="s">
        <v>374</v>
      </c>
      <c r="C46" s="443"/>
      <c r="D46" s="293"/>
      <c r="E46" s="296"/>
      <c r="F46" s="296"/>
      <c r="G46" s="297"/>
      <c r="H46" s="520"/>
      <c r="I46" s="522"/>
      <c r="J46" s="100"/>
      <c r="K46" s="355"/>
      <c r="L46" s="100"/>
      <c r="N46" s="106"/>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row>
    <row r="47" spans="1:122" ht="19.2" customHeight="1" x14ac:dyDescent="0.3">
      <c r="A47" s="54"/>
      <c r="B47" s="442" t="s">
        <v>2</v>
      </c>
      <c r="C47" s="443"/>
      <c r="D47" s="293"/>
      <c r="E47" s="296"/>
      <c r="F47" s="296"/>
      <c r="G47" s="297"/>
      <c r="H47" s="512"/>
      <c r="I47" s="513"/>
      <c r="J47" s="100"/>
      <c r="K47" s="355"/>
    </row>
    <row r="48" spans="1:122" ht="48" customHeight="1" x14ac:dyDescent="0.3">
      <c r="A48" s="54">
        <v>55</v>
      </c>
      <c r="B48" s="3" t="s">
        <v>25</v>
      </c>
      <c r="C48" s="445" t="s">
        <v>229</v>
      </c>
      <c r="D48" s="17" t="s">
        <v>230</v>
      </c>
      <c r="E48" s="216" t="e">
        <f>INDEX('PY1 Data(H)'!$A$1:$CZ$111,MATCH('Unit Data from Audit Worksheet'!$A48,'PY1 Data(H)'!$A$1:$A$111,0),MATCH('Unit Data from Audit Worksheet'!$D$2,'PY1 Data(H)'!$A$1:$CZ$1,0))</f>
        <v>#N/A</v>
      </c>
      <c r="F48" s="104">
        <v>0</v>
      </c>
      <c r="G48" s="246"/>
      <c r="H48" s="512"/>
      <c r="I48" s="513"/>
      <c r="J48" s="464"/>
      <c r="K48" s="355"/>
    </row>
    <row r="49" spans="1:1880" ht="60" customHeight="1" x14ac:dyDescent="0.3">
      <c r="A49" s="54">
        <v>101</v>
      </c>
      <c r="B49" s="3" t="s">
        <v>28</v>
      </c>
      <c r="C49" s="445" t="s">
        <v>229</v>
      </c>
      <c r="D49" s="17" t="s">
        <v>231</v>
      </c>
      <c r="E49" s="216" t="e">
        <f>INDEX('PY1 Data(H)'!$A$1:$CZ$111,MATCH('Unit Data from Audit Worksheet'!$A49,'PY1 Data(H)'!$A$1:$A$111,0),MATCH('Unit Data from Audit Worksheet'!$D$2,'PY1 Data(H)'!$A$1:$CZ$1,0))</f>
        <v>#N/A</v>
      </c>
      <c r="F49" s="104">
        <v>0</v>
      </c>
      <c r="G49" s="243">
        <f>IF(F49&lt;0,"Error: Enter as positive.",)</f>
        <v>0</v>
      </c>
      <c r="H49" s="512"/>
      <c r="I49" s="513"/>
      <c r="J49" s="464"/>
      <c r="K49" s="355"/>
    </row>
    <row r="50" spans="1:1880" ht="71.25" customHeight="1" x14ac:dyDescent="0.3">
      <c r="A50" s="54">
        <v>100</v>
      </c>
      <c r="B50" s="3" t="s">
        <v>29</v>
      </c>
      <c r="C50" s="445" t="s">
        <v>229</v>
      </c>
      <c r="D50" s="17" t="s">
        <v>228</v>
      </c>
      <c r="E50" s="216" t="e">
        <f>INDEX('PY1 Data(H)'!$A$1:$CZ$111,MATCH('Unit Data from Audit Worksheet'!$A50,'PY1 Data(H)'!$A$1:$A$111,0),MATCH('Unit Data from Audit Worksheet'!$D$2,'PY1 Data(H)'!$A$1:$CZ$1,0))</f>
        <v>#N/A</v>
      </c>
      <c r="F50" s="104">
        <v>0</v>
      </c>
      <c r="G50" s="243">
        <f>IF(F50&lt;0,"Error: Enter as positive.",)</f>
        <v>0</v>
      </c>
      <c r="H50" s="512"/>
      <c r="I50" s="513"/>
      <c r="J50" s="100"/>
      <c r="K50" s="355"/>
    </row>
    <row r="51" spans="1:1880" ht="34.5" customHeight="1" x14ac:dyDescent="0.3">
      <c r="A51" s="54"/>
      <c r="B51" s="443"/>
      <c r="C51" s="443"/>
      <c r="D51" s="294" t="s">
        <v>3</v>
      </c>
      <c r="E51" s="299"/>
      <c r="F51" s="300"/>
      <c r="G51" s="301"/>
      <c r="H51" s="512"/>
      <c r="I51" s="513"/>
      <c r="J51" s="100"/>
      <c r="K51" s="355"/>
    </row>
    <row r="52" spans="1:1880" ht="55.5" customHeight="1" x14ac:dyDescent="0.3">
      <c r="A52" s="54">
        <v>527</v>
      </c>
      <c r="B52" s="217" t="s">
        <v>24</v>
      </c>
      <c r="C52" s="217" t="s">
        <v>57</v>
      </c>
      <c r="D52" s="21" t="s">
        <v>232</v>
      </c>
      <c r="E52" s="216" t="e">
        <f>INDEX('PY1 Data(H)'!$A$1:$CZ$111,MATCH('Unit Data from Audit Worksheet'!$A52,'PY1 Data(H)'!$A$1:$A$111,0),MATCH('Unit Data from Audit Worksheet'!$D$2,'PY1 Data(H)'!$A$1:$CZ$1,0))</f>
        <v>#N/A</v>
      </c>
      <c r="F52" s="104">
        <v>0</v>
      </c>
      <c r="G52" s="246"/>
      <c r="H52" s="512"/>
      <c r="I52" s="523"/>
      <c r="J52" s="464"/>
      <c r="K52" s="355"/>
    </row>
    <row r="53" spans="1:1880" ht="55.5" customHeight="1" x14ac:dyDescent="0.3">
      <c r="A53" s="54">
        <v>356</v>
      </c>
      <c r="B53" s="217" t="s">
        <v>29</v>
      </c>
      <c r="C53" s="217" t="s">
        <v>57</v>
      </c>
      <c r="D53" s="53" t="s">
        <v>5</v>
      </c>
      <c r="E53" s="216" t="e">
        <f>INDEX('PY1 Data(H)'!$A$1:$CZ$111,MATCH('Unit Data from Audit Worksheet'!$A53,'PY1 Data(H)'!$A$1:$A$111,0),MATCH('Unit Data from Audit Worksheet'!$D$2,'PY1 Data(H)'!$A$1:$CZ$1,0))</f>
        <v>#N/A</v>
      </c>
      <c r="F53" s="104">
        <v>0</v>
      </c>
      <c r="G53" s="246"/>
      <c r="H53" s="512"/>
      <c r="I53" s="523"/>
      <c r="J53" s="464"/>
      <c r="K53" s="355"/>
    </row>
    <row r="54" spans="1:1880" ht="55.5" customHeight="1" x14ac:dyDescent="0.3">
      <c r="A54" s="54">
        <v>357</v>
      </c>
      <c r="B54" s="217" t="s">
        <v>23</v>
      </c>
      <c r="C54" s="217" t="s">
        <v>58</v>
      </c>
      <c r="D54" s="53" t="s">
        <v>6</v>
      </c>
      <c r="E54" s="216" t="e">
        <f>INDEX('PY1 Data(H)'!$A$1:$CZ$111,MATCH('Unit Data from Audit Worksheet'!$A54,'PY1 Data(H)'!$A$1:$A$111,0),MATCH('Unit Data from Audit Worksheet'!$D$2,'PY1 Data(H)'!$A$1:$CZ$1,0))</f>
        <v>#N/A</v>
      </c>
      <c r="F54" s="104">
        <v>0</v>
      </c>
      <c r="G54" s="243">
        <f>IF(F54&lt;0,"Error: Enter as positive.",)</f>
        <v>0</v>
      </c>
      <c r="H54" s="512"/>
      <c r="I54" s="523"/>
      <c r="J54" s="464"/>
      <c r="K54" s="355"/>
    </row>
    <row r="55" spans="1:1880" s="253" customFormat="1" ht="33" customHeight="1" x14ac:dyDescent="0.3">
      <c r="A55" s="54"/>
      <c r="B55" s="278" t="s">
        <v>117</v>
      </c>
      <c r="C55" s="446"/>
      <c r="D55" s="47"/>
      <c r="E55" s="252"/>
      <c r="F55" s="250"/>
      <c r="G55" s="242"/>
      <c r="H55" s="512"/>
      <c r="I55" s="513"/>
      <c r="J55" s="100"/>
      <c r="K55" s="355"/>
      <c r="L55"/>
      <c r="M55" s="16"/>
      <c r="N55" s="106"/>
      <c r="O55" s="16"/>
      <c r="P55" s="16"/>
      <c r="Q55" s="16"/>
      <c r="R55" s="16"/>
      <c r="S55" s="16"/>
      <c r="T55" s="16"/>
      <c r="U55" s="16"/>
      <c r="V55" s="16"/>
      <c r="W55" s="16"/>
      <c r="X55" s="16"/>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c r="IN55" s="16"/>
      <c r="IO55" s="16"/>
      <c r="IP55" s="16"/>
      <c r="IQ55" s="16"/>
      <c r="IR55" s="16"/>
      <c r="IS55" s="16"/>
      <c r="IT55" s="16"/>
      <c r="IU55" s="16"/>
      <c r="IV55" s="16"/>
      <c r="IW55" s="16"/>
      <c r="IX55" s="16"/>
      <c r="IY55" s="16"/>
      <c r="IZ55" s="16"/>
      <c r="JA55" s="16"/>
      <c r="JB55" s="16"/>
      <c r="JC55" s="16"/>
      <c r="JD55" s="16"/>
      <c r="JE55" s="16"/>
      <c r="JF55" s="16"/>
      <c r="JG55" s="16"/>
      <c r="JH55" s="16"/>
      <c r="JI55" s="16"/>
      <c r="JJ55" s="16"/>
      <c r="JK55" s="16"/>
      <c r="JL55" s="16"/>
      <c r="JM55" s="16"/>
      <c r="JN55" s="16"/>
      <c r="JO55" s="16"/>
      <c r="JP55" s="16"/>
      <c r="JQ55" s="16"/>
      <c r="JR55" s="16"/>
      <c r="JS55" s="16"/>
      <c r="JT55" s="16"/>
      <c r="JU55" s="16"/>
      <c r="JV55" s="16"/>
      <c r="JW55" s="16"/>
      <c r="JX55" s="16"/>
      <c r="JY55" s="16"/>
      <c r="JZ55" s="16"/>
      <c r="KA55" s="16"/>
      <c r="KB55" s="16"/>
      <c r="KC55" s="16"/>
      <c r="KD55" s="16"/>
      <c r="KE55" s="16"/>
      <c r="KF55" s="16"/>
      <c r="KG55" s="16"/>
      <c r="KH55" s="16"/>
      <c r="KI55" s="16"/>
      <c r="KJ55" s="16"/>
      <c r="KK55" s="16"/>
      <c r="KL55" s="16"/>
      <c r="KM55" s="16"/>
      <c r="KN55" s="16"/>
      <c r="KO55" s="16"/>
      <c r="KP55" s="16"/>
      <c r="KQ55" s="16"/>
      <c r="KR55" s="16"/>
      <c r="KS55" s="16"/>
      <c r="KT55" s="16"/>
      <c r="KU55" s="16"/>
      <c r="KV55" s="16"/>
      <c r="KW55" s="16"/>
      <c r="KX55" s="16"/>
      <c r="KY55" s="16"/>
      <c r="KZ55" s="16"/>
      <c r="LA55" s="16"/>
      <c r="LB55" s="16"/>
      <c r="LC55" s="16"/>
      <c r="LD55" s="16"/>
      <c r="LE55" s="16"/>
      <c r="LF55" s="16"/>
      <c r="LG55" s="16"/>
      <c r="LH55" s="16"/>
      <c r="LI55" s="16"/>
      <c r="LJ55" s="16"/>
      <c r="LK55" s="16"/>
      <c r="LL55" s="16"/>
      <c r="LM55" s="16"/>
      <c r="LN55" s="16"/>
      <c r="LO55" s="16"/>
      <c r="LP55" s="16"/>
      <c r="LQ55" s="16"/>
      <c r="LR55" s="16"/>
      <c r="LS55" s="16"/>
      <c r="LT55" s="16"/>
      <c r="LU55" s="16"/>
      <c r="LV55" s="16"/>
      <c r="LW55" s="16"/>
      <c r="LX55" s="16"/>
      <c r="LY55" s="16"/>
      <c r="LZ55" s="16"/>
      <c r="MA55" s="16"/>
      <c r="MB55" s="16"/>
      <c r="MC55" s="16"/>
      <c r="MD55" s="16"/>
      <c r="ME55" s="16"/>
      <c r="MF55" s="16"/>
      <c r="MG55" s="16"/>
      <c r="MH55" s="16"/>
      <c r="MI55" s="16"/>
      <c r="MJ55" s="16"/>
      <c r="MK55" s="16"/>
      <c r="ML55" s="16"/>
      <c r="MM55" s="16"/>
      <c r="MN55" s="16"/>
      <c r="MO55" s="16"/>
      <c r="MP55" s="16"/>
      <c r="MQ55" s="16"/>
      <c r="MR55" s="16"/>
      <c r="MS55" s="16"/>
      <c r="MT55" s="16"/>
      <c r="MU55" s="16"/>
      <c r="MV55" s="16"/>
      <c r="MW55" s="16"/>
      <c r="MX55" s="16"/>
      <c r="MY55" s="16"/>
      <c r="MZ55" s="16"/>
      <c r="NA55" s="16"/>
      <c r="NB55" s="16"/>
      <c r="NC55" s="16"/>
      <c r="ND55" s="16"/>
      <c r="NE55" s="16"/>
      <c r="NF55" s="16"/>
      <c r="NG55" s="16"/>
      <c r="NH55" s="16"/>
      <c r="NI55" s="16"/>
      <c r="NJ55" s="16"/>
      <c r="NK55" s="16"/>
      <c r="NL55" s="16"/>
      <c r="NM55" s="16"/>
      <c r="NN55" s="16"/>
      <c r="NO55" s="16"/>
      <c r="NP55" s="16"/>
      <c r="NQ55" s="16"/>
      <c r="NR55" s="16"/>
      <c r="NS55" s="16"/>
      <c r="NT55" s="16"/>
      <c r="NU55" s="16"/>
      <c r="NV55" s="16"/>
      <c r="NW55" s="16"/>
      <c r="NX55" s="16"/>
      <c r="NY55" s="16"/>
      <c r="NZ55" s="16"/>
      <c r="OA55" s="16"/>
      <c r="OB55" s="16"/>
      <c r="OC55" s="16"/>
      <c r="OD55" s="16"/>
      <c r="OE55" s="16"/>
      <c r="OF55" s="16"/>
      <c r="OG55" s="16"/>
      <c r="OH55" s="16"/>
      <c r="OI55" s="16"/>
      <c r="OJ55" s="16"/>
      <c r="OK55" s="16"/>
      <c r="OL55" s="16"/>
      <c r="OM55" s="16"/>
      <c r="ON55" s="16"/>
      <c r="OO55" s="16"/>
      <c r="OP55" s="16"/>
      <c r="OQ55" s="16"/>
      <c r="OR55" s="16"/>
      <c r="OS55" s="16"/>
      <c r="OT55" s="16"/>
      <c r="OU55" s="16"/>
      <c r="OV55" s="16"/>
      <c r="OW55" s="16"/>
      <c r="OX55" s="16"/>
      <c r="OY55" s="16"/>
      <c r="OZ55" s="16"/>
      <c r="PA55" s="16"/>
      <c r="PB55" s="16"/>
      <c r="PC55" s="16"/>
      <c r="PD55" s="16"/>
      <c r="PE55" s="16"/>
      <c r="PF55" s="16"/>
      <c r="PG55" s="16"/>
      <c r="PH55" s="16"/>
      <c r="PI55" s="16"/>
      <c r="PJ55" s="16"/>
      <c r="PK55" s="16"/>
      <c r="PL55" s="16"/>
      <c r="PM55" s="16"/>
      <c r="PN55" s="16"/>
      <c r="PO55" s="16"/>
      <c r="PP55" s="16"/>
      <c r="PQ55" s="16"/>
      <c r="PR55" s="16"/>
      <c r="PS55" s="16"/>
      <c r="PT55" s="16"/>
      <c r="PU55" s="16"/>
      <c r="PV55" s="16"/>
      <c r="PW55" s="16"/>
      <c r="PX55" s="16"/>
      <c r="PY55" s="16"/>
      <c r="PZ55" s="16"/>
      <c r="QA55" s="16"/>
      <c r="QB55" s="16"/>
      <c r="QC55" s="16"/>
      <c r="QD55" s="16"/>
      <c r="QE55" s="16"/>
      <c r="QF55" s="16"/>
      <c r="QG55" s="16"/>
      <c r="QH55" s="16"/>
      <c r="QI55" s="16"/>
      <c r="QJ55" s="16"/>
      <c r="QK55" s="16"/>
      <c r="QL55" s="16"/>
      <c r="QM55" s="16"/>
      <c r="QN55" s="16"/>
      <c r="QO55" s="16"/>
      <c r="QP55" s="16"/>
      <c r="QQ55" s="16"/>
      <c r="QR55" s="16"/>
      <c r="QS55" s="16"/>
      <c r="QT55" s="16"/>
      <c r="QU55" s="16"/>
      <c r="QV55" s="16"/>
      <c r="QW55" s="16"/>
      <c r="QX55" s="16"/>
      <c r="QY55" s="16"/>
      <c r="QZ55" s="16"/>
      <c r="RA55" s="16"/>
      <c r="RB55" s="16"/>
      <c r="RC55" s="16"/>
      <c r="RD55" s="16"/>
      <c r="RE55" s="16"/>
      <c r="RF55" s="16"/>
      <c r="RG55" s="16"/>
      <c r="RH55" s="16"/>
      <c r="RI55" s="16"/>
      <c r="RJ55" s="16"/>
      <c r="RK55" s="16"/>
      <c r="RL55" s="16"/>
      <c r="RM55" s="16"/>
      <c r="RN55" s="16"/>
      <c r="RO55" s="16"/>
      <c r="RP55" s="16"/>
      <c r="RQ55" s="16"/>
      <c r="RR55" s="16"/>
      <c r="RS55" s="16"/>
      <c r="RT55" s="16"/>
      <c r="RU55" s="16"/>
      <c r="RV55" s="16"/>
      <c r="RW55" s="16"/>
      <c r="RX55" s="16"/>
      <c r="RY55" s="16"/>
      <c r="RZ55" s="16"/>
      <c r="SA55" s="16"/>
      <c r="SB55" s="16"/>
      <c r="SC55" s="16"/>
      <c r="SD55" s="16"/>
      <c r="SE55" s="16"/>
      <c r="SF55" s="16"/>
      <c r="SG55" s="16"/>
      <c r="SH55" s="16"/>
      <c r="SI55" s="16"/>
      <c r="SJ55" s="16"/>
      <c r="SK55" s="16"/>
      <c r="SL55" s="16"/>
      <c r="SM55" s="16"/>
      <c r="SN55" s="16"/>
      <c r="SO55" s="16"/>
      <c r="SP55" s="16"/>
      <c r="SQ55" s="16"/>
      <c r="SR55" s="16"/>
      <c r="SS55" s="16"/>
      <c r="ST55" s="16"/>
      <c r="SU55" s="16"/>
      <c r="SV55" s="16"/>
      <c r="SW55" s="16"/>
      <c r="SX55" s="16"/>
      <c r="SY55" s="16"/>
      <c r="SZ55" s="16"/>
      <c r="TA55" s="16"/>
      <c r="TB55" s="16"/>
      <c r="TC55" s="16"/>
      <c r="TD55" s="16"/>
      <c r="TE55" s="16"/>
      <c r="TF55" s="16"/>
      <c r="TG55" s="16"/>
      <c r="TH55" s="16"/>
      <c r="TI55" s="16"/>
      <c r="TJ55" s="16"/>
      <c r="TK55" s="16"/>
      <c r="TL55" s="16"/>
      <c r="TM55" s="16"/>
      <c r="TN55" s="16"/>
      <c r="TO55" s="16"/>
      <c r="TP55" s="16"/>
      <c r="TQ55" s="16"/>
      <c r="TR55" s="16"/>
      <c r="TS55" s="16"/>
      <c r="TT55" s="16"/>
      <c r="TU55" s="16"/>
      <c r="TV55" s="16"/>
      <c r="TW55" s="16"/>
      <c r="TX55" s="16"/>
      <c r="TY55" s="16"/>
      <c r="TZ55" s="16"/>
      <c r="UA55" s="16"/>
      <c r="UB55" s="16"/>
      <c r="UC55" s="16"/>
      <c r="UD55" s="16"/>
      <c r="UE55" s="16"/>
      <c r="UF55" s="16"/>
      <c r="UG55" s="16"/>
      <c r="UH55" s="16"/>
      <c r="UI55" s="16"/>
      <c r="UJ55" s="16"/>
      <c r="UK55" s="16"/>
      <c r="UL55" s="16"/>
      <c r="UM55" s="16"/>
      <c r="UN55" s="16"/>
      <c r="UO55" s="16"/>
      <c r="UP55" s="16"/>
      <c r="UQ55" s="16"/>
      <c r="UR55" s="16"/>
      <c r="US55" s="16"/>
      <c r="UT55" s="16"/>
      <c r="UU55" s="16"/>
      <c r="UV55" s="16"/>
      <c r="UW55" s="16"/>
      <c r="UX55" s="16"/>
      <c r="UY55" s="16"/>
      <c r="UZ55" s="16"/>
      <c r="VA55" s="16"/>
      <c r="VB55" s="16"/>
      <c r="VC55" s="16"/>
      <c r="VD55" s="16"/>
      <c r="VE55" s="16"/>
      <c r="VF55" s="16"/>
      <c r="VG55" s="16"/>
      <c r="VH55" s="16"/>
      <c r="VI55" s="16"/>
      <c r="VJ55" s="16"/>
      <c r="VK55" s="16"/>
      <c r="VL55" s="16"/>
      <c r="VM55" s="16"/>
      <c r="VN55" s="16"/>
      <c r="VO55" s="16"/>
      <c r="VP55" s="16"/>
      <c r="VQ55" s="16"/>
      <c r="VR55" s="16"/>
      <c r="VS55" s="16"/>
      <c r="VT55" s="16"/>
      <c r="VU55" s="16"/>
      <c r="VV55" s="16"/>
      <c r="VW55" s="16"/>
      <c r="VX55" s="16"/>
      <c r="VY55" s="16"/>
      <c r="VZ55" s="16"/>
      <c r="WA55" s="16"/>
      <c r="WB55" s="16"/>
      <c r="WC55" s="16"/>
      <c r="WD55" s="16"/>
      <c r="WE55" s="16"/>
      <c r="WF55" s="16"/>
      <c r="WG55" s="16"/>
      <c r="WH55" s="16"/>
      <c r="WI55" s="16"/>
      <c r="WJ55" s="16"/>
      <c r="WK55" s="16"/>
      <c r="WL55" s="16"/>
      <c r="WM55" s="16"/>
      <c r="WN55" s="16"/>
      <c r="WO55" s="16"/>
      <c r="WP55" s="16"/>
      <c r="WQ55" s="16"/>
      <c r="WR55" s="16"/>
      <c r="WS55" s="16"/>
      <c r="WT55" s="16"/>
      <c r="WU55" s="16"/>
      <c r="WV55" s="16"/>
      <c r="WW55" s="16"/>
      <c r="WX55" s="16"/>
      <c r="WY55" s="16"/>
      <c r="WZ55" s="16"/>
      <c r="XA55" s="16"/>
      <c r="XB55" s="16"/>
      <c r="XC55" s="16"/>
      <c r="XD55" s="16"/>
      <c r="XE55" s="16"/>
      <c r="XF55" s="16"/>
      <c r="XG55" s="16"/>
      <c r="XH55" s="16"/>
      <c r="XI55" s="16"/>
      <c r="XJ55" s="16"/>
      <c r="XK55" s="16"/>
      <c r="XL55" s="16"/>
      <c r="XM55" s="16"/>
      <c r="XN55" s="16"/>
      <c r="XO55" s="16"/>
      <c r="XP55" s="16"/>
      <c r="XQ55" s="16"/>
      <c r="XR55" s="16"/>
      <c r="XS55" s="16"/>
      <c r="XT55" s="16"/>
      <c r="XU55" s="16"/>
      <c r="XV55" s="16"/>
      <c r="XW55" s="16"/>
      <c r="XX55" s="16"/>
      <c r="XY55" s="16"/>
      <c r="XZ55" s="16"/>
      <c r="YA55" s="16"/>
      <c r="YB55" s="16"/>
      <c r="YC55" s="16"/>
      <c r="YD55" s="16"/>
      <c r="YE55" s="16"/>
      <c r="YF55" s="16"/>
      <c r="YG55" s="16"/>
      <c r="YH55" s="16"/>
      <c r="YI55" s="16"/>
      <c r="YJ55" s="16"/>
      <c r="YK55" s="16"/>
      <c r="YL55" s="16"/>
      <c r="YM55" s="16"/>
      <c r="YN55" s="16"/>
      <c r="YO55" s="16"/>
      <c r="YP55" s="16"/>
      <c r="YQ55" s="16"/>
      <c r="YR55" s="16"/>
      <c r="YS55" s="16"/>
      <c r="YT55" s="16"/>
      <c r="YU55" s="16"/>
      <c r="YV55" s="16"/>
      <c r="YW55" s="16"/>
      <c r="YX55" s="16"/>
      <c r="YY55" s="16"/>
      <c r="YZ55" s="16"/>
      <c r="ZA55" s="16"/>
      <c r="ZB55" s="16"/>
      <c r="ZC55" s="16"/>
      <c r="ZD55" s="16"/>
      <c r="ZE55" s="16"/>
      <c r="ZF55" s="16"/>
      <c r="ZG55" s="16"/>
      <c r="ZH55" s="16"/>
      <c r="ZI55" s="16"/>
      <c r="ZJ55" s="16"/>
      <c r="ZK55" s="16"/>
      <c r="ZL55" s="16"/>
      <c r="ZM55" s="16"/>
      <c r="ZN55" s="16"/>
      <c r="ZO55" s="16"/>
      <c r="ZP55" s="16"/>
      <c r="ZQ55" s="16"/>
      <c r="ZR55" s="16"/>
      <c r="ZS55" s="16"/>
      <c r="ZT55" s="16"/>
      <c r="ZU55" s="16"/>
      <c r="ZV55" s="16"/>
      <c r="ZW55" s="16"/>
      <c r="ZX55" s="16"/>
      <c r="ZY55" s="16"/>
      <c r="ZZ55" s="16"/>
      <c r="AAA55" s="16"/>
      <c r="AAB55" s="16"/>
      <c r="AAC55" s="16"/>
      <c r="AAD55" s="16"/>
      <c r="AAE55" s="16"/>
      <c r="AAF55" s="16"/>
      <c r="AAG55" s="16"/>
      <c r="AAH55" s="16"/>
      <c r="AAI55" s="16"/>
      <c r="AAJ55" s="16"/>
      <c r="AAK55" s="16"/>
      <c r="AAL55" s="16"/>
      <c r="AAM55" s="16"/>
      <c r="AAN55" s="16"/>
      <c r="AAO55" s="16"/>
      <c r="AAP55" s="16"/>
      <c r="AAQ55" s="16"/>
      <c r="AAR55" s="16"/>
      <c r="AAS55" s="16"/>
      <c r="AAT55" s="16"/>
      <c r="AAU55" s="16"/>
      <c r="AAV55" s="16"/>
      <c r="AAW55" s="16"/>
      <c r="AAX55" s="16"/>
      <c r="AAY55" s="16"/>
      <c r="AAZ55" s="16"/>
      <c r="ABA55" s="16"/>
      <c r="ABB55" s="16"/>
      <c r="ABC55" s="16"/>
      <c r="ABD55" s="16"/>
      <c r="ABE55" s="16"/>
      <c r="ABF55" s="16"/>
      <c r="ABG55" s="16"/>
      <c r="ABH55" s="16"/>
      <c r="ABI55" s="16"/>
      <c r="ABJ55" s="16"/>
      <c r="ABK55" s="16"/>
      <c r="ABL55" s="16"/>
      <c r="ABM55" s="16"/>
      <c r="ABN55" s="16"/>
      <c r="ABO55" s="16"/>
      <c r="ABP55" s="16"/>
      <c r="ABQ55" s="16"/>
      <c r="ABR55" s="16"/>
      <c r="ABS55" s="16"/>
      <c r="ABT55" s="16"/>
      <c r="ABU55" s="16"/>
      <c r="ABV55" s="16"/>
      <c r="ABW55" s="16"/>
      <c r="ABX55" s="16"/>
      <c r="ABY55" s="16"/>
      <c r="ABZ55" s="16"/>
      <c r="ACA55" s="16"/>
      <c r="ACB55" s="16"/>
      <c r="ACC55" s="16"/>
      <c r="ACD55" s="16"/>
      <c r="ACE55" s="16"/>
      <c r="ACF55" s="16"/>
      <c r="ACG55" s="16"/>
      <c r="ACH55" s="16"/>
      <c r="ACI55" s="16"/>
      <c r="ACJ55" s="16"/>
      <c r="ACK55" s="16"/>
      <c r="ACL55" s="16"/>
      <c r="ACM55" s="16"/>
      <c r="ACN55" s="16"/>
      <c r="ACO55" s="16"/>
      <c r="ACP55" s="16"/>
      <c r="ACQ55" s="16"/>
      <c r="ACR55" s="16"/>
      <c r="ACS55" s="16"/>
      <c r="ACT55" s="16"/>
      <c r="ACU55" s="16"/>
      <c r="ACV55" s="16"/>
      <c r="ACW55" s="16"/>
      <c r="ACX55" s="16"/>
      <c r="ACY55" s="16"/>
      <c r="ACZ55" s="16"/>
      <c r="ADA55" s="16"/>
      <c r="ADB55" s="16"/>
      <c r="ADC55" s="16"/>
      <c r="ADD55" s="16"/>
      <c r="ADE55" s="16"/>
      <c r="ADF55" s="16"/>
      <c r="ADG55" s="16"/>
      <c r="ADH55" s="16"/>
      <c r="ADI55" s="16"/>
      <c r="ADJ55" s="16"/>
      <c r="ADK55" s="16"/>
      <c r="ADL55" s="16"/>
      <c r="ADM55" s="16"/>
      <c r="ADN55" s="16"/>
      <c r="ADO55" s="16"/>
      <c r="ADP55" s="16"/>
      <c r="ADQ55" s="16"/>
      <c r="ADR55" s="16"/>
      <c r="ADS55" s="16"/>
      <c r="ADT55" s="16"/>
      <c r="ADU55" s="16"/>
      <c r="ADV55" s="16"/>
      <c r="ADW55" s="16"/>
      <c r="ADX55" s="16"/>
      <c r="ADY55" s="16"/>
      <c r="ADZ55" s="16"/>
      <c r="AEA55" s="16"/>
      <c r="AEB55" s="16"/>
      <c r="AEC55" s="16"/>
      <c r="AED55" s="16"/>
      <c r="AEE55" s="16"/>
      <c r="AEF55" s="16"/>
      <c r="AEG55" s="16"/>
      <c r="AEH55" s="16"/>
      <c r="AEI55" s="16"/>
      <c r="AEJ55" s="16"/>
      <c r="AEK55" s="16"/>
      <c r="AEL55" s="16"/>
      <c r="AEM55" s="16"/>
      <c r="AEN55" s="16"/>
      <c r="AEO55" s="16"/>
      <c r="AEP55" s="16"/>
      <c r="AEQ55" s="16"/>
      <c r="AER55" s="16"/>
      <c r="AES55" s="16"/>
      <c r="AET55" s="16"/>
      <c r="AEU55" s="16"/>
      <c r="AEV55" s="16"/>
      <c r="AEW55" s="16"/>
      <c r="AEX55" s="16"/>
      <c r="AEY55" s="16"/>
      <c r="AEZ55" s="16"/>
      <c r="AFA55" s="16"/>
      <c r="AFB55" s="16"/>
      <c r="AFC55" s="16"/>
      <c r="AFD55" s="16"/>
      <c r="AFE55" s="16"/>
      <c r="AFF55" s="16"/>
      <c r="AFG55" s="16"/>
      <c r="AFH55" s="16"/>
      <c r="AFI55" s="16"/>
      <c r="AFJ55" s="16"/>
      <c r="AFK55" s="16"/>
      <c r="AFL55" s="16"/>
      <c r="AFM55" s="16"/>
      <c r="AFN55" s="16"/>
      <c r="AFO55" s="16"/>
      <c r="AFP55" s="16"/>
      <c r="AFQ55" s="16"/>
      <c r="AFR55" s="16"/>
      <c r="AFS55" s="16"/>
      <c r="AFT55" s="16"/>
      <c r="AFU55" s="16"/>
      <c r="AFV55" s="16"/>
      <c r="AFW55" s="16"/>
      <c r="AFX55" s="16"/>
      <c r="AFY55" s="16"/>
      <c r="AFZ55" s="16"/>
      <c r="AGA55" s="16"/>
      <c r="AGB55" s="16"/>
      <c r="AGC55" s="16"/>
      <c r="AGD55" s="16"/>
      <c r="AGE55" s="16"/>
      <c r="AGF55" s="16"/>
      <c r="AGG55" s="16"/>
      <c r="AGH55" s="16"/>
      <c r="AGI55" s="16"/>
      <c r="AGJ55" s="16"/>
      <c r="AGK55" s="16"/>
      <c r="AGL55" s="16"/>
      <c r="AGM55" s="16"/>
      <c r="AGN55" s="16"/>
      <c r="AGO55" s="16"/>
      <c r="AGP55" s="16"/>
      <c r="AGQ55" s="16"/>
      <c r="AGR55" s="16"/>
      <c r="AGS55" s="16"/>
      <c r="AGT55" s="16"/>
      <c r="AGU55" s="16"/>
      <c r="AGV55" s="16"/>
      <c r="AGW55" s="16"/>
      <c r="AGX55" s="16"/>
      <c r="AGY55" s="16"/>
      <c r="AGZ55" s="16"/>
      <c r="AHA55" s="16"/>
      <c r="AHB55" s="16"/>
      <c r="AHC55" s="16"/>
      <c r="AHD55" s="16"/>
      <c r="AHE55" s="16"/>
      <c r="AHF55" s="16"/>
      <c r="AHG55" s="16"/>
      <c r="AHH55" s="16"/>
      <c r="AHI55" s="16"/>
      <c r="AHJ55" s="16"/>
      <c r="AHK55" s="16"/>
      <c r="AHL55" s="16"/>
      <c r="AHM55" s="16"/>
      <c r="AHN55" s="16"/>
      <c r="AHO55" s="16"/>
      <c r="AHP55" s="16"/>
      <c r="AHQ55" s="16"/>
      <c r="AHR55" s="16"/>
      <c r="AHS55" s="16"/>
      <c r="AHT55" s="16"/>
      <c r="AHU55" s="16"/>
      <c r="AHV55" s="16"/>
      <c r="AHW55" s="16"/>
      <c r="AHX55" s="16"/>
      <c r="AHY55" s="16"/>
      <c r="AHZ55" s="16"/>
      <c r="AIA55" s="16"/>
      <c r="AIB55" s="16"/>
      <c r="AIC55" s="16"/>
      <c r="AID55" s="16"/>
      <c r="AIE55" s="16"/>
      <c r="AIF55" s="16"/>
      <c r="AIG55" s="16"/>
      <c r="AIH55" s="16"/>
      <c r="AII55" s="16"/>
      <c r="AIJ55" s="16"/>
      <c r="AIK55" s="16"/>
      <c r="AIL55" s="16"/>
      <c r="AIM55" s="16"/>
      <c r="AIN55" s="16"/>
      <c r="AIO55" s="16"/>
      <c r="AIP55" s="16"/>
      <c r="AIQ55" s="16"/>
      <c r="AIR55" s="16"/>
      <c r="AIS55" s="16"/>
      <c r="AIT55" s="16"/>
      <c r="AIU55" s="16"/>
      <c r="AIV55" s="16"/>
      <c r="AIW55" s="16"/>
      <c r="AIX55" s="16"/>
      <c r="AIY55" s="16"/>
      <c r="AIZ55" s="16"/>
      <c r="AJA55" s="16"/>
      <c r="AJB55" s="16"/>
      <c r="AJC55" s="16"/>
      <c r="AJD55" s="16"/>
      <c r="AJE55" s="16"/>
      <c r="AJF55" s="16"/>
      <c r="AJG55" s="16"/>
      <c r="AJH55" s="16"/>
      <c r="AJI55" s="16"/>
      <c r="AJJ55" s="16"/>
      <c r="AJK55" s="16"/>
      <c r="AJL55" s="16"/>
      <c r="AJM55" s="16"/>
      <c r="AJN55" s="16"/>
      <c r="AJO55" s="16"/>
      <c r="AJP55" s="16"/>
      <c r="AJQ55" s="16"/>
      <c r="AJR55" s="16"/>
      <c r="AJS55" s="16"/>
      <c r="AJT55" s="16"/>
      <c r="AJU55" s="16"/>
      <c r="AJV55" s="16"/>
      <c r="AJW55" s="16"/>
      <c r="AJX55" s="16"/>
      <c r="AJY55" s="16"/>
      <c r="AJZ55" s="16"/>
      <c r="AKA55" s="16"/>
      <c r="AKB55" s="16"/>
      <c r="AKC55" s="16"/>
      <c r="AKD55" s="16"/>
      <c r="AKE55" s="16"/>
      <c r="AKF55" s="16"/>
      <c r="AKG55" s="16"/>
      <c r="AKH55" s="16"/>
      <c r="AKI55" s="16"/>
      <c r="AKJ55" s="16"/>
      <c r="AKK55" s="16"/>
      <c r="AKL55" s="16"/>
      <c r="AKM55" s="16"/>
      <c r="AKN55" s="16"/>
      <c r="AKO55" s="16"/>
      <c r="AKP55" s="16"/>
      <c r="AKQ55" s="16"/>
      <c r="AKR55" s="16"/>
      <c r="AKS55" s="16"/>
      <c r="AKT55" s="16"/>
      <c r="AKU55" s="16"/>
      <c r="AKV55" s="16"/>
      <c r="AKW55" s="16"/>
      <c r="AKX55" s="16"/>
      <c r="AKY55" s="16"/>
      <c r="AKZ55" s="16"/>
      <c r="ALA55" s="16"/>
      <c r="ALB55" s="16"/>
      <c r="ALC55" s="16"/>
      <c r="ALD55" s="16"/>
      <c r="ALE55" s="16"/>
      <c r="ALF55" s="16"/>
      <c r="ALG55" s="16"/>
      <c r="ALH55" s="16"/>
      <c r="ALI55" s="16"/>
      <c r="ALJ55" s="16"/>
      <c r="ALK55" s="16"/>
      <c r="ALL55" s="16"/>
      <c r="ALM55" s="16"/>
      <c r="ALN55" s="16"/>
      <c r="ALO55" s="16"/>
      <c r="ALP55" s="16"/>
      <c r="ALQ55" s="16"/>
      <c r="ALR55" s="16"/>
      <c r="ALS55" s="16"/>
      <c r="ALT55" s="16"/>
      <c r="ALU55" s="16"/>
      <c r="ALV55" s="16"/>
      <c r="ALW55" s="16"/>
      <c r="ALX55" s="16"/>
      <c r="ALY55" s="16"/>
      <c r="ALZ55" s="16"/>
      <c r="AMA55" s="16"/>
      <c r="AMB55" s="16"/>
      <c r="AMC55" s="16"/>
      <c r="AMD55" s="16"/>
      <c r="AME55" s="16"/>
      <c r="AMF55" s="16"/>
      <c r="AMG55" s="16"/>
      <c r="AMH55" s="16"/>
      <c r="AMI55" s="16"/>
      <c r="AMJ55" s="16"/>
      <c r="AMK55" s="16"/>
      <c r="AML55" s="16"/>
      <c r="AMM55" s="16"/>
      <c r="AMN55" s="16"/>
      <c r="AMO55" s="16"/>
      <c r="AMP55" s="16"/>
      <c r="AMQ55" s="16"/>
      <c r="AMR55" s="16"/>
      <c r="AMS55" s="16"/>
      <c r="AMT55" s="16"/>
      <c r="AMU55" s="16"/>
      <c r="AMV55" s="16"/>
      <c r="AMW55" s="16"/>
      <c r="AMX55" s="16"/>
      <c r="AMY55" s="16"/>
      <c r="AMZ55" s="16"/>
      <c r="ANA55" s="16"/>
      <c r="ANB55" s="16"/>
      <c r="ANC55" s="16"/>
      <c r="AND55" s="16"/>
      <c r="ANE55" s="16"/>
      <c r="ANF55" s="16"/>
      <c r="ANG55" s="16"/>
      <c r="ANH55" s="16"/>
      <c r="ANI55" s="16"/>
      <c r="ANJ55" s="16"/>
      <c r="ANK55" s="16"/>
      <c r="ANL55" s="16"/>
      <c r="ANM55" s="16"/>
      <c r="ANN55" s="16"/>
      <c r="ANO55" s="16"/>
      <c r="ANP55" s="16"/>
      <c r="ANQ55" s="16"/>
      <c r="ANR55" s="16"/>
      <c r="ANS55" s="16"/>
      <c r="ANT55" s="16"/>
      <c r="ANU55" s="16"/>
      <c r="ANV55" s="16"/>
      <c r="ANW55" s="16"/>
      <c r="ANX55" s="16"/>
      <c r="ANY55" s="16"/>
      <c r="ANZ55" s="16"/>
      <c r="AOA55" s="16"/>
      <c r="AOB55" s="16"/>
      <c r="AOC55" s="16"/>
      <c r="AOD55" s="16"/>
      <c r="AOE55" s="16"/>
      <c r="AOF55" s="16"/>
      <c r="AOG55" s="16"/>
      <c r="AOH55" s="16"/>
      <c r="AOI55" s="16"/>
      <c r="AOJ55" s="16"/>
      <c r="AOK55" s="16"/>
      <c r="AOL55" s="16"/>
      <c r="AOM55" s="16"/>
      <c r="AON55" s="16"/>
      <c r="AOO55" s="16"/>
      <c r="AOP55" s="16"/>
      <c r="AOQ55" s="16"/>
      <c r="AOR55" s="16"/>
      <c r="AOS55" s="16"/>
      <c r="AOT55" s="16"/>
      <c r="AOU55" s="16"/>
      <c r="AOV55" s="16"/>
      <c r="AOW55" s="16"/>
      <c r="AOX55" s="16"/>
      <c r="AOY55" s="16"/>
      <c r="AOZ55" s="16"/>
      <c r="APA55" s="16"/>
      <c r="APB55" s="16"/>
      <c r="APC55" s="16"/>
      <c r="APD55" s="16"/>
      <c r="APE55" s="16"/>
      <c r="APF55" s="16"/>
      <c r="APG55" s="16"/>
      <c r="APH55" s="16"/>
      <c r="API55" s="16"/>
      <c r="APJ55" s="16"/>
      <c r="APK55" s="16"/>
      <c r="APL55" s="16"/>
      <c r="APM55" s="16"/>
      <c r="APN55" s="16"/>
      <c r="APO55" s="16"/>
      <c r="APP55" s="16"/>
      <c r="APQ55" s="16"/>
      <c r="APR55" s="16"/>
      <c r="APS55" s="16"/>
      <c r="APT55" s="16"/>
      <c r="APU55" s="16"/>
      <c r="APV55" s="16"/>
      <c r="APW55" s="16"/>
      <c r="APX55" s="16"/>
      <c r="APY55" s="16"/>
      <c r="APZ55" s="16"/>
      <c r="AQA55" s="16"/>
      <c r="AQB55" s="16"/>
      <c r="AQC55" s="16"/>
      <c r="AQD55" s="16"/>
      <c r="AQE55" s="16"/>
      <c r="AQF55" s="16"/>
      <c r="AQG55" s="16"/>
      <c r="AQH55" s="16"/>
      <c r="AQI55" s="16"/>
      <c r="AQJ55" s="16"/>
      <c r="AQK55" s="16"/>
      <c r="AQL55" s="16"/>
      <c r="AQM55" s="16"/>
      <c r="AQN55" s="16"/>
      <c r="AQO55" s="16"/>
      <c r="AQP55" s="16"/>
      <c r="AQQ55" s="16"/>
      <c r="AQR55" s="16"/>
      <c r="AQS55" s="16"/>
      <c r="AQT55" s="16"/>
      <c r="AQU55" s="16"/>
      <c r="AQV55" s="16"/>
      <c r="AQW55" s="16"/>
      <c r="AQX55" s="16"/>
      <c r="AQY55" s="16"/>
      <c r="AQZ55" s="16"/>
      <c r="ARA55" s="16"/>
      <c r="ARB55" s="16"/>
      <c r="ARC55" s="16"/>
      <c r="ARD55" s="16"/>
      <c r="ARE55" s="16"/>
      <c r="ARF55" s="16"/>
      <c r="ARG55" s="16"/>
      <c r="ARH55" s="16"/>
      <c r="ARI55" s="16"/>
      <c r="ARJ55" s="16"/>
      <c r="ARK55" s="16"/>
      <c r="ARL55" s="16"/>
      <c r="ARM55" s="16"/>
      <c r="ARN55" s="16"/>
      <c r="ARO55" s="16"/>
      <c r="ARP55" s="16"/>
      <c r="ARQ55" s="16"/>
      <c r="ARR55" s="16"/>
      <c r="ARS55" s="16"/>
      <c r="ART55" s="16"/>
      <c r="ARU55" s="16"/>
      <c r="ARV55" s="16"/>
      <c r="ARW55" s="16"/>
      <c r="ARX55" s="16"/>
      <c r="ARY55" s="16"/>
      <c r="ARZ55" s="16"/>
      <c r="ASA55" s="16"/>
      <c r="ASB55" s="16"/>
      <c r="ASC55" s="16"/>
      <c r="ASD55" s="16"/>
      <c r="ASE55" s="16"/>
      <c r="ASF55" s="16"/>
      <c r="ASG55" s="16"/>
      <c r="ASH55" s="16"/>
      <c r="ASI55" s="16"/>
      <c r="ASJ55" s="16"/>
      <c r="ASK55" s="16"/>
      <c r="ASL55" s="16"/>
      <c r="ASM55" s="16"/>
      <c r="ASN55" s="16"/>
      <c r="ASO55" s="16"/>
      <c r="ASP55" s="16"/>
      <c r="ASQ55" s="16"/>
      <c r="ASR55" s="16"/>
      <c r="ASS55" s="16"/>
      <c r="AST55" s="16"/>
      <c r="ASU55" s="16"/>
      <c r="ASV55" s="16"/>
      <c r="ASW55" s="16"/>
      <c r="ASX55" s="16"/>
      <c r="ASY55" s="16"/>
      <c r="ASZ55" s="16"/>
      <c r="ATA55" s="16"/>
      <c r="ATB55" s="16"/>
      <c r="ATC55" s="16"/>
      <c r="ATD55" s="16"/>
      <c r="ATE55" s="16"/>
      <c r="ATF55" s="16"/>
      <c r="ATG55" s="16"/>
      <c r="ATH55" s="16"/>
      <c r="ATI55" s="16"/>
      <c r="ATJ55" s="16"/>
      <c r="ATK55" s="16"/>
      <c r="ATL55" s="16"/>
      <c r="ATM55" s="16"/>
      <c r="ATN55" s="16"/>
      <c r="ATO55" s="16"/>
      <c r="ATP55" s="16"/>
      <c r="ATQ55" s="16"/>
      <c r="ATR55" s="16"/>
      <c r="ATS55" s="16"/>
      <c r="ATT55" s="16"/>
      <c r="ATU55" s="16"/>
      <c r="ATV55" s="16"/>
      <c r="ATW55" s="16"/>
      <c r="ATX55" s="16"/>
      <c r="ATY55" s="16"/>
      <c r="ATZ55" s="16"/>
      <c r="AUA55" s="16"/>
      <c r="AUB55" s="16"/>
      <c r="AUC55" s="16"/>
      <c r="AUD55" s="16"/>
      <c r="AUE55" s="16"/>
      <c r="AUF55" s="16"/>
      <c r="AUG55" s="16"/>
      <c r="AUH55" s="16"/>
      <c r="AUI55" s="16"/>
      <c r="AUJ55" s="16"/>
      <c r="AUK55" s="16"/>
      <c r="AUL55" s="16"/>
      <c r="AUM55" s="16"/>
      <c r="AUN55" s="16"/>
      <c r="AUO55" s="16"/>
      <c r="AUP55" s="16"/>
      <c r="AUQ55" s="16"/>
      <c r="AUR55" s="16"/>
      <c r="AUS55" s="16"/>
      <c r="AUT55" s="16"/>
      <c r="AUU55" s="16"/>
      <c r="AUV55" s="16"/>
      <c r="AUW55" s="16"/>
      <c r="AUX55" s="16"/>
      <c r="AUY55" s="16"/>
      <c r="AUZ55" s="16"/>
      <c r="AVA55" s="16"/>
      <c r="AVB55" s="16"/>
      <c r="AVC55" s="16"/>
      <c r="AVD55" s="16"/>
      <c r="AVE55" s="16"/>
      <c r="AVF55" s="16"/>
      <c r="AVG55" s="16"/>
      <c r="AVH55" s="16"/>
      <c r="AVI55" s="16"/>
      <c r="AVJ55" s="16"/>
      <c r="AVK55" s="16"/>
      <c r="AVL55" s="16"/>
      <c r="AVM55" s="16"/>
      <c r="AVN55" s="16"/>
      <c r="AVO55" s="16"/>
      <c r="AVP55" s="16"/>
      <c r="AVQ55" s="16"/>
      <c r="AVR55" s="16"/>
      <c r="AVS55" s="16"/>
      <c r="AVT55" s="16"/>
      <c r="AVU55" s="16"/>
      <c r="AVV55" s="16"/>
      <c r="AVW55" s="16"/>
      <c r="AVX55" s="16"/>
      <c r="AVY55" s="16"/>
      <c r="AVZ55" s="16"/>
      <c r="AWA55" s="16"/>
      <c r="AWB55" s="16"/>
      <c r="AWC55" s="16"/>
      <c r="AWD55" s="16"/>
      <c r="AWE55" s="16"/>
      <c r="AWF55" s="16"/>
      <c r="AWG55" s="16"/>
      <c r="AWH55" s="16"/>
      <c r="AWI55" s="16"/>
      <c r="AWJ55" s="16"/>
      <c r="AWK55" s="16"/>
      <c r="AWL55" s="16"/>
      <c r="AWM55" s="16"/>
      <c r="AWN55" s="16"/>
      <c r="AWO55" s="16"/>
      <c r="AWP55" s="16"/>
      <c r="AWQ55" s="16"/>
      <c r="AWR55" s="16"/>
      <c r="AWS55" s="16"/>
      <c r="AWT55" s="16"/>
      <c r="AWU55" s="16"/>
      <c r="AWV55" s="16"/>
      <c r="AWW55" s="16"/>
      <c r="AWX55" s="16"/>
      <c r="AWY55" s="16"/>
      <c r="AWZ55" s="16"/>
      <c r="AXA55" s="16"/>
      <c r="AXB55" s="16"/>
      <c r="AXC55" s="16"/>
      <c r="AXD55" s="16"/>
      <c r="AXE55" s="16"/>
      <c r="AXF55" s="16"/>
      <c r="AXG55" s="16"/>
      <c r="AXH55" s="16"/>
      <c r="AXI55" s="16"/>
      <c r="AXJ55" s="16"/>
      <c r="AXK55" s="16"/>
      <c r="AXL55" s="16"/>
      <c r="AXM55" s="16"/>
      <c r="AXN55" s="16"/>
      <c r="AXO55" s="16"/>
      <c r="AXP55" s="16"/>
      <c r="AXQ55" s="16"/>
      <c r="AXR55" s="16"/>
      <c r="AXS55" s="16"/>
      <c r="AXT55" s="16"/>
      <c r="AXU55" s="16"/>
      <c r="AXV55" s="16"/>
      <c r="AXW55" s="16"/>
      <c r="AXX55" s="16"/>
      <c r="AXY55" s="16"/>
      <c r="AXZ55" s="16"/>
      <c r="AYA55" s="16"/>
      <c r="AYB55" s="16"/>
      <c r="AYC55" s="16"/>
      <c r="AYD55" s="16"/>
      <c r="AYE55" s="16"/>
      <c r="AYF55" s="16"/>
      <c r="AYG55" s="16"/>
      <c r="AYH55" s="16"/>
      <c r="AYI55" s="16"/>
      <c r="AYJ55" s="16"/>
      <c r="AYK55" s="16"/>
      <c r="AYL55" s="16"/>
      <c r="AYM55" s="16"/>
      <c r="AYN55" s="16"/>
      <c r="AYO55" s="16"/>
      <c r="AYP55" s="16"/>
      <c r="AYQ55" s="16"/>
      <c r="AYR55" s="16"/>
      <c r="AYS55" s="16"/>
      <c r="AYT55" s="16"/>
      <c r="AYU55" s="16"/>
      <c r="AYV55" s="16"/>
      <c r="AYW55" s="16"/>
      <c r="AYX55" s="16"/>
      <c r="AYY55" s="16"/>
      <c r="AYZ55" s="16"/>
      <c r="AZA55" s="16"/>
      <c r="AZB55" s="16"/>
      <c r="AZC55" s="16"/>
      <c r="AZD55" s="16"/>
      <c r="AZE55" s="16"/>
      <c r="AZF55" s="16"/>
      <c r="AZG55" s="16"/>
      <c r="AZH55" s="16"/>
      <c r="AZI55" s="16"/>
      <c r="AZJ55" s="16"/>
      <c r="AZK55" s="16"/>
      <c r="AZL55" s="16"/>
      <c r="AZM55" s="16"/>
      <c r="AZN55" s="16"/>
      <c r="AZO55" s="16"/>
      <c r="AZP55" s="16"/>
      <c r="AZQ55" s="16"/>
      <c r="AZR55" s="16"/>
      <c r="AZS55" s="16"/>
      <c r="AZT55" s="16"/>
      <c r="AZU55" s="16"/>
      <c r="AZV55" s="16"/>
      <c r="AZW55" s="16"/>
      <c r="AZX55" s="16"/>
      <c r="AZY55" s="16"/>
      <c r="AZZ55" s="16"/>
      <c r="BAA55" s="16"/>
      <c r="BAB55" s="16"/>
      <c r="BAC55" s="16"/>
      <c r="BAD55" s="16"/>
      <c r="BAE55" s="16"/>
      <c r="BAF55" s="16"/>
      <c r="BAG55" s="16"/>
      <c r="BAH55" s="16"/>
      <c r="BAI55" s="16"/>
      <c r="BAJ55" s="16"/>
      <c r="BAK55" s="16"/>
      <c r="BAL55" s="16"/>
      <c r="BAM55" s="16"/>
      <c r="BAN55" s="16"/>
      <c r="BAO55" s="16"/>
      <c r="BAP55" s="16"/>
      <c r="BAQ55" s="16"/>
      <c r="BAR55" s="16"/>
      <c r="BAS55" s="16"/>
      <c r="BAT55" s="16"/>
      <c r="BAU55" s="16"/>
      <c r="BAV55" s="16"/>
      <c r="BAW55" s="16"/>
      <c r="BAX55" s="16"/>
      <c r="BAY55" s="16"/>
      <c r="BAZ55" s="16"/>
      <c r="BBA55" s="16"/>
      <c r="BBB55" s="16"/>
      <c r="BBC55" s="16"/>
      <c r="BBD55" s="16"/>
      <c r="BBE55" s="16"/>
      <c r="BBF55" s="16"/>
      <c r="BBG55" s="16"/>
      <c r="BBH55" s="16"/>
      <c r="BBI55" s="16"/>
      <c r="BBJ55" s="16"/>
      <c r="BBK55" s="16"/>
      <c r="BBL55" s="16"/>
      <c r="BBM55" s="16"/>
      <c r="BBN55" s="16"/>
      <c r="BBO55" s="16"/>
      <c r="BBP55" s="16"/>
      <c r="BBQ55" s="16"/>
      <c r="BBR55" s="16"/>
      <c r="BBS55" s="16"/>
      <c r="BBT55" s="16"/>
      <c r="BBU55" s="16"/>
      <c r="BBV55" s="16"/>
      <c r="BBW55" s="16"/>
      <c r="BBX55" s="16"/>
      <c r="BBY55" s="16"/>
      <c r="BBZ55" s="16"/>
      <c r="BCA55" s="16"/>
      <c r="BCB55" s="16"/>
      <c r="BCC55" s="16"/>
      <c r="BCD55" s="16"/>
      <c r="BCE55" s="16"/>
      <c r="BCF55" s="16"/>
      <c r="BCG55" s="16"/>
      <c r="BCH55" s="16"/>
      <c r="BCI55" s="16"/>
      <c r="BCJ55" s="16"/>
      <c r="BCK55" s="16"/>
      <c r="BCL55" s="16"/>
      <c r="BCM55" s="16"/>
      <c r="BCN55" s="16"/>
      <c r="BCO55" s="16"/>
      <c r="BCP55" s="16"/>
      <c r="BCQ55" s="16"/>
      <c r="BCR55" s="16"/>
      <c r="BCS55" s="16"/>
      <c r="BCT55" s="16"/>
      <c r="BCU55" s="16"/>
      <c r="BCV55" s="16"/>
      <c r="BCW55" s="16"/>
      <c r="BCX55" s="16"/>
      <c r="BCY55" s="16"/>
      <c r="BCZ55" s="16"/>
      <c r="BDA55" s="16"/>
      <c r="BDB55" s="16"/>
      <c r="BDC55" s="16"/>
      <c r="BDD55" s="16"/>
      <c r="BDE55" s="16"/>
      <c r="BDF55" s="16"/>
      <c r="BDG55" s="16"/>
      <c r="BDH55" s="16"/>
      <c r="BDI55" s="16"/>
      <c r="BDJ55" s="16"/>
      <c r="BDK55" s="16"/>
      <c r="BDL55" s="16"/>
      <c r="BDM55" s="16"/>
      <c r="BDN55" s="16"/>
      <c r="BDO55" s="16"/>
      <c r="BDP55" s="16"/>
      <c r="BDQ55" s="16"/>
      <c r="BDR55" s="16"/>
      <c r="BDS55" s="16"/>
      <c r="BDT55" s="16"/>
      <c r="BDU55" s="16"/>
      <c r="BDV55" s="16"/>
      <c r="BDW55" s="16"/>
      <c r="BDX55" s="16"/>
      <c r="BDY55" s="16"/>
      <c r="BDZ55" s="16"/>
      <c r="BEA55" s="16"/>
      <c r="BEB55" s="16"/>
      <c r="BEC55" s="16"/>
      <c r="BED55" s="16"/>
      <c r="BEE55" s="16"/>
      <c r="BEF55" s="16"/>
      <c r="BEG55" s="16"/>
      <c r="BEH55" s="16"/>
      <c r="BEI55" s="16"/>
      <c r="BEJ55" s="16"/>
      <c r="BEK55" s="16"/>
      <c r="BEL55" s="16"/>
      <c r="BEM55" s="16"/>
      <c r="BEN55" s="16"/>
      <c r="BEO55" s="16"/>
      <c r="BEP55" s="16"/>
      <c r="BEQ55" s="16"/>
      <c r="BER55" s="16"/>
      <c r="BES55" s="16"/>
      <c r="BET55" s="16"/>
      <c r="BEU55" s="16"/>
      <c r="BEV55" s="16"/>
      <c r="BEW55" s="16"/>
      <c r="BEX55" s="16"/>
      <c r="BEY55" s="16"/>
      <c r="BEZ55" s="16"/>
      <c r="BFA55" s="16"/>
      <c r="BFB55" s="16"/>
      <c r="BFC55" s="16"/>
      <c r="BFD55" s="16"/>
      <c r="BFE55" s="16"/>
      <c r="BFF55" s="16"/>
      <c r="BFG55" s="16"/>
      <c r="BFH55" s="16"/>
      <c r="BFI55" s="16"/>
      <c r="BFJ55" s="16"/>
      <c r="BFK55" s="16"/>
      <c r="BFL55" s="16"/>
      <c r="BFM55" s="16"/>
      <c r="BFN55" s="16"/>
      <c r="BFO55" s="16"/>
      <c r="BFP55" s="16"/>
      <c r="BFQ55" s="16"/>
      <c r="BFR55" s="16"/>
      <c r="BFS55" s="16"/>
      <c r="BFT55" s="16"/>
      <c r="BFU55" s="16"/>
      <c r="BFV55" s="16"/>
      <c r="BFW55" s="16"/>
      <c r="BFX55" s="16"/>
      <c r="BFY55" s="16"/>
      <c r="BFZ55" s="16"/>
      <c r="BGA55" s="16"/>
      <c r="BGB55" s="16"/>
      <c r="BGC55" s="16"/>
      <c r="BGD55" s="16"/>
      <c r="BGE55" s="16"/>
      <c r="BGF55" s="16"/>
      <c r="BGG55" s="16"/>
      <c r="BGH55" s="16"/>
      <c r="BGI55" s="16"/>
      <c r="BGJ55" s="16"/>
      <c r="BGK55" s="16"/>
      <c r="BGL55" s="16"/>
      <c r="BGM55" s="16"/>
      <c r="BGN55" s="16"/>
      <c r="BGO55" s="16"/>
      <c r="BGP55" s="16"/>
      <c r="BGQ55" s="16"/>
      <c r="BGR55" s="16"/>
      <c r="BGS55" s="16"/>
      <c r="BGT55" s="16"/>
      <c r="BGU55" s="16"/>
      <c r="BGV55" s="16"/>
      <c r="BGW55" s="16"/>
      <c r="BGX55" s="16"/>
      <c r="BGY55" s="16"/>
      <c r="BGZ55" s="16"/>
      <c r="BHA55" s="16"/>
      <c r="BHB55" s="16"/>
      <c r="BHC55" s="16"/>
      <c r="BHD55" s="16"/>
      <c r="BHE55" s="16"/>
      <c r="BHF55" s="16"/>
      <c r="BHG55" s="16"/>
      <c r="BHH55" s="16"/>
      <c r="BHI55" s="16"/>
      <c r="BHJ55" s="16"/>
      <c r="BHK55" s="16"/>
      <c r="BHL55" s="16"/>
      <c r="BHM55" s="16"/>
      <c r="BHN55" s="16"/>
      <c r="BHO55" s="16"/>
      <c r="BHP55" s="16"/>
      <c r="BHQ55" s="16"/>
      <c r="BHR55" s="16"/>
      <c r="BHS55" s="16"/>
      <c r="BHT55" s="16"/>
      <c r="BHU55" s="16"/>
      <c r="BHV55" s="16"/>
      <c r="BHW55" s="16"/>
      <c r="BHX55" s="16"/>
      <c r="BHY55" s="16"/>
      <c r="BHZ55" s="16"/>
      <c r="BIA55" s="16"/>
      <c r="BIB55" s="16"/>
      <c r="BIC55" s="16"/>
      <c r="BID55" s="16"/>
      <c r="BIE55" s="16"/>
      <c r="BIF55" s="16"/>
      <c r="BIG55" s="16"/>
      <c r="BIH55" s="16"/>
      <c r="BII55" s="16"/>
      <c r="BIJ55" s="16"/>
      <c r="BIK55" s="16"/>
      <c r="BIL55" s="16"/>
      <c r="BIM55" s="16"/>
      <c r="BIN55" s="16"/>
      <c r="BIO55" s="16"/>
      <c r="BIP55" s="16"/>
      <c r="BIQ55" s="16"/>
      <c r="BIR55" s="16"/>
      <c r="BIS55" s="16"/>
      <c r="BIT55" s="16"/>
      <c r="BIU55" s="16"/>
      <c r="BIV55" s="16"/>
      <c r="BIW55" s="16"/>
      <c r="BIX55" s="16"/>
      <c r="BIY55" s="16"/>
      <c r="BIZ55" s="16"/>
      <c r="BJA55" s="16"/>
      <c r="BJB55" s="16"/>
      <c r="BJC55" s="16"/>
      <c r="BJD55" s="16"/>
      <c r="BJE55" s="16"/>
      <c r="BJF55" s="16"/>
      <c r="BJG55" s="16"/>
      <c r="BJH55" s="16"/>
      <c r="BJI55" s="16"/>
      <c r="BJJ55" s="16"/>
      <c r="BJK55" s="16"/>
      <c r="BJL55" s="16"/>
      <c r="BJM55" s="16"/>
      <c r="BJN55" s="16"/>
      <c r="BJO55" s="16"/>
      <c r="BJP55" s="16"/>
      <c r="BJQ55" s="16"/>
      <c r="BJR55" s="16"/>
      <c r="BJS55" s="16"/>
      <c r="BJT55" s="16"/>
      <c r="BJU55" s="16"/>
      <c r="BJV55" s="16"/>
      <c r="BJW55" s="16"/>
      <c r="BJX55" s="16"/>
      <c r="BJY55" s="16"/>
      <c r="BJZ55" s="16"/>
      <c r="BKA55" s="16"/>
      <c r="BKB55" s="16"/>
      <c r="BKC55" s="16"/>
      <c r="BKD55" s="16"/>
      <c r="BKE55" s="16"/>
      <c r="BKF55" s="16"/>
      <c r="BKG55" s="16"/>
      <c r="BKH55" s="16"/>
      <c r="BKI55" s="16"/>
      <c r="BKJ55" s="16"/>
      <c r="BKK55" s="16"/>
      <c r="BKL55" s="16"/>
      <c r="BKM55" s="16"/>
      <c r="BKN55" s="16"/>
      <c r="BKO55" s="16"/>
      <c r="BKP55" s="16"/>
      <c r="BKQ55" s="16"/>
      <c r="BKR55" s="16"/>
      <c r="BKS55" s="16"/>
      <c r="BKT55" s="16"/>
      <c r="BKU55" s="16"/>
      <c r="BKV55" s="16"/>
      <c r="BKW55" s="16"/>
      <c r="BKX55" s="16"/>
      <c r="BKY55" s="16"/>
      <c r="BKZ55" s="16"/>
      <c r="BLA55" s="16"/>
      <c r="BLB55" s="16"/>
      <c r="BLC55" s="16"/>
      <c r="BLD55" s="16"/>
      <c r="BLE55" s="16"/>
      <c r="BLF55" s="16"/>
      <c r="BLG55" s="16"/>
      <c r="BLH55" s="16"/>
      <c r="BLI55" s="16"/>
      <c r="BLJ55" s="16"/>
      <c r="BLK55" s="16"/>
      <c r="BLL55" s="16"/>
      <c r="BLM55" s="16"/>
      <c r="BLN55" s="16"/>
      <c r="BLO55" s="16"/>
      <c r="BLP55" s="16"/>
      <c r="BLQ55" s="16"/>
      <c r="BLR55" s="16"/>
      <c r="BLS55" s="16"/>
      <c r="BLT55" s="16"/>
      <c r="BLU55" s="16"/>
      <c r="BLV55" s="16"/>
      <c r="BLW55" s="16"/>
      <c r="BLX55" s="16"/>
      <c r="BLY55" s="16"/>
      <c r="BLZ55" s="16"/>
      <c r="BMA55" s="16"/>
      <c r="BMB55" s="16"/>
      <c r="BMC55" s="16"/>
      <c r="BMD55" s="16"/>
      <c r="BME55" s="16"/>
      <c r="BMF55" s="16"/>
      <c r="BMG55" s="16"/>
      <c r="BMH55" s="16"/>
      <c r="BMI55" s="16"/>
      <c r="BMJ55" s="16"/>
      <c r="BMK55" s="16"/>
      <c r="BML55" s="16"/>
      <c r="BMM55" s="16"/>
      <c r="BMN55" s="16"/>
      <c r="BMO55" s="16"/>
      <c r="BMP55" s="16"/>
      <c r="BMQ55" s="16"/>
      <c r="BMR55" s="16"/>
      <c r="BMS55" s="16"/>
      <c r="BMT55" s="16"/>
      <c r="BMU55" s="16"/>
      <c r="BMV55" s="16"/>
      <c r="BMW55" s="16"/>
      <c r="BMX55" s="16"/>
      <c r="BMY55" s="16"/>
      <c r="BMZ55" s="16"/>
      <c r="BNA55" s="16"/>
      <c r="BNB55" s="16"/>
      <c r="BNC55" s="16"/>
      <c r="BND55" s="16"/>
      <c r="BNE55" s="16"/>
      <c r="BNF55" s="16"/>
      <c r="BNG55" s="16"/>
      <c r="BNH55" s="16"/>
      <c r="BNI55" s="16"/>
      <c r="BNJ55" s="16"/>
      <c r="BNK55" s="16"/>
      <c r="BNL55" s="16"/>
      <c r="BNM55" s="16"/>
      <c r="BNN55" s="16"/>
      <c r="BNO55" s="16"/>
      <c r="BNP55" s="16"/>
      <c r="BNQ55" s="16"/>
      <c r="BNR55" s="16"/>
      <c r="BNS55" s="16"/>
      <c r="BNT55" s="16"/>
      <c r="BNU55" s="16"/>
      <c r="BNV55" s="16"/>
      <c r="BNW55" s="16"/>
      <c r="BNX55" s="16"/>
      <c r="BNY55" s="16"/>
      <c r="BNZ55" s="16"/>
      <c r="BOA55" s="16"/>
      <c r="BOB55" s="16"/>
      <c r="BOC55" s="16"/>
      <c r="BOD55" s="16"/>
      <c r="BOE55" s="16"/>
      <c r="BOF55" s="16"/>
      <c r="BOG55" s="16"/>
      <c r="BOH55" s="16"/>
      <c r="BOI55" s="16"/>
      <c r="BOJ55" s="16"/>
      <c r="BOK55" s="16"/>
      <c r="BOL55" s="16"/>
      <c r="BOM55" s="16"/>
      <c r="BON55" s="16"/>
      <c r="BOO55" s="16"/>
      <c r="BOP55" s="16"/>
      <c r="BOQ55" s="16"/>
      <c r="BOR55" s="16"/>
      <c r="BOS55" s="16"/>
      <c r="BOT55" s="16"/>
      <c r="BOU55" s="16"/>
      <c r="BOV55" s="16"/>
      <c r="BOW55" s="16"/>
      <c r="BOX55" s="16"/>
      <c r="BOY55" s="16"/>
      <c r="BOZ55" s="16"/>
      <c r="BPA55" s="16"/>
      <c r="BPB55" s="16"/>
      <c r="BPC55" s="16"/>
      <c r="BPD55" s="16"/>
      <c r="BPE55" s="16"/>
      <c r="BPF55" s="16"/>
      <c r="BPG55" s="16"/>
      <c r="BPH55" s="16"/>
      <c r="BPI55" s="16"/>
      <c r="BPJ55" s="16"/>
      <c r="BPK55" s="16"/>
      <c r="BPL55" s="16"/>
      <c r="BPM55" s="16"/>
      <c r="BPN55" s="16"/>
      <c r="BPO55" s="16"/>
      <c r="BPP55" s="16"/>
      <c r="BPQ55" s="16"/>
      <c r="BPR55" s="16"/>
      <c r="BPS55" s="16"/>
      <c r="BPT55" s="16"/>
      <c r="BPU55" s="16"/>
      <c r="BPV55" s="16"/>
      <c r="BPW55" s="16"/>
      <c r="BPX55" s="16"/>
      <c r="BPY55" s="16"/>
      <c r="BPZ55" s="16"/>
      <c r="BQA55" s="16"/>
      <c r="BQB55" s="16"/>
      <c r="BQC55" s="16"/>
      <c r="BQD55" s="16"/>
      <c r="BQE55" s="16"/>
      <c r="BQF55" s="16"/>
      <c r="BQG55" s="16"/>
      <c r="BQH55" s="16"/>
      <c r="BQI55" s="16"/>
      <c r="BQJ55" s="16"/>
      <c r="BQK55" s="16"/>
      <c r="BQL55" s="16"/>
      <c r="BQM55" s="16"/>
      <c r="BQN55" s="16"/>
      <c r="BQO55" s="16"/>
      <c r="BQP55" s="16"/>
      <c r="BQQ55" s="16"/>
      <c r="BQR55" s="16"/>
      <c r="BQS55" s="16"/>
      <c r="BQT55" s="16"/>
      <c r="BQU55" s="16"/>
      <c r="BQV55" s="16"/>
      <c r="BQW55" s="16"/>
      <c r="BQX55" s="16"/>
      <c r="BQY55" s="16"/>
      <c r="BQZ55" s="16"/>
      <c r="BRA55" s="16"/>
      <c r="BRB55" s="16"/>
      <c r="BRC55" s="16"/>
      <c r="BRD55" s="16"/>
      <c r="BRE55" s="16"/>
      <c r="BRF55" s="16"/>
      <c r="BRG55" s="16"/>
      <c r="BRH55" s="16"/>
      <c r="BRI55" s="16"/>
      <c r="BRJ55" s="16"/>
      <c r="BRK55" s="16"/>
      <c r="BRL55" s="16"/>
      <c r="BRM55" s="16"/>
      <c r="BRN55" s="16"/>
      <c r="BRO55" s="16"/>
      <c r="BRP55" s="16"/>
      <c r="BRQ55" s="16"/>
      <c r="BRR55" s="16"/>
      <c r="BRS55" s="16"/>
      <c r="BRT55" s="16"/>
      <c r="BRU55" s="16"/>
      <c r="BRV55" s="16"/>
      <c r="BRW55" s="16"/>
      <c r="BRX55" s="16"/>
      <c r="BRY55" s="16"/>
      <c r="BRZ55" s="16"/>
      <c r="BSA55" s="16"/>
      <c r="BSB55" s="16"/>
      <c r="BSC55" s="16"/>
      <c r="BSD55" s="16"/>
      <c r="BSE55" s="16"/>
      <c r="BSF55" s="16"/>
      <c r="BSG55" s="16"/>
      <c r="BSH55" s="16"/>
      <c r="BSI55" s="16"/>
      <c r="BSJ55" s="16"/>
      <c r="BSK55" s="16"/>
      <c r="BSL55" s="16"/>
      <c r="BSM55" s="16"/>
      <c r="BSN55" s="16"/>
      <c r="BSO55" s="16"/>
      <c r="BSP55" s="16"/>
      <c r="BSQ55" s="16"/>
      <c r="BSR55" s="16"/>
      <c r="BSS55" s="16"/>
      <c r="BST55" s="16"/>
      <c r="BSU55" s="16"/>
      <c r="BSV55" s="16"/>
      <c r="BSW55" s="16"/>
      <c r="BSX55" s="16"/>
      <c r="BSY55" s="16"/>
      <c r="BSZ55" s="16"/>
      <c r="BTA55" s="16"/>
      <c r="BTB55" s="16"/>
      <c r="BTC55" s="16"/>
      <c r="BTD55" s="16"/>
      <c r="BTE55" s="16"/>
      <c r="BTF55" s="16"/>
      <c r="BTG55" s="16"/>
      <c r="BTH55" s="16"/>
    </row>
    <row r="56" spans="1:1880" s="253" customFormat="1" ht="110.25" customHeight="1" x14ac:dyDescent="0.3">
      <c r="A56" s="58">
        <v>622</v>
      </c>
      <c r="B56" s="447" t="s">
        <v>102</v>
      </c>
      <c r="C56" s="448" t="s">
        <v>116</v>
      </c>
      <c r="D56" s="58" t="s">
        <v>205</v>
      </c>
      <c r="E56" s="216" t="e">
        <f>INDEX('PY1 Data(H)'!$A$1:$CZ$111,MATCH('Unit Data from Audit Worksheet'!$A56,'PY1 Data(H)'!$A$1:$A$111,0),MATCH('Unit Data from Audit Worksheet'!$D$2,'PY1 Data(H)'!$A$1:$CZ$1,0))</f>
        <v>#N/A</v>
      </c>
      <c r="F56" s="105">
        <v>0</v>
      </c>
      <c r="G56" s="243"/>
      <c r="H56" s="512"/>
      <c r="I56" s="513"/>
      <c r="J56" s="100"/>
      <c r="K56" s="355"/>
      <c r="L56"/>
      <c r="M56" s="16"/>
      <c r="N56" s="106"/>
      <c r="O56" s="16"/>
      <c r="P56" s="16"/>
      <c r="Q56" s="16"/>
      <c r="R56" s="16"/>
      <c r="S56" s="16"/>
      <c r="T56" s="16"/>
      <c r="U56" s="16"/>
      <c r="V56" s="16"/>
      <c r="W56" s="16"/>
      <c r="X56" s="1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c r="IN56" s="16"/>
      <c r="IO56" s="16"/>
      <c r="IP56" s="16"/>
      <c r="IQ56" s="16"/>
      <c r="IR56" s="16"/>
      <c r="IS56" s="16"/>
      <c r="IT56" s="16"/>
      <c r="IU56" s="16"/>
      <c r="IV56" s="16"/>
      <c r="IW56" s="16"/>
      <c r="IX56" s="16"/>
      <c r="IY56" s="16"/>
      <c r="IZ56" s="16"/>
      <c r="JA56" s="16"/>
      <c r="JB56" s="16"/>
      <c r="JC56" s="16"/>
      <c r="JD56" s="16"/>
      <c r="JE56" s="16"/>
      <c r="JF56" s="16"/>
      <c r="JG56" s="16"/>
      <c r="JH56" s="16"/>
      <c r="JI56" s="16"/>
      <c r="JJ56" s="16"/>
      <c r="JK56" s="16"/>
      <c r="JL56" s="16"/>
      <c r="JM56" s="16"/>
      <c r="JN56" s="16"/>
      <c r="JO56" s="16"/>
      <c r="JP56" s="16"/>
      <c r="JQ56" s="16"/>
      <c r="JR56" s="16"/>
      <c r="JS56" s="16"/>
      <c r="JT56" s="16"/>
      <c r="JU56" s="16"/>
      <c r="JV56" s="16"/>
      <c r="JW56" s="16"/>
      <c r="JX56" s="16"/>
      <c r="JY56" s="16"/>
      <c r="JZ56" s="16"/>
      <c r="KA56" s="16"/>
      <c r="KB56" s="16"/>
      <c r="KC56" s="16"/>
      <c r="KD56" s="16"/>
      <c r="KE56" s="16"/>
      <c r="KF56" s="16"/>
      <c r="KG56" s="16"/>
      <c r="KH56" s="16"/>
      <c r="KI56" s="16"/>
      <c r="KJ56" s="16"/>
      <c r="KK56" s="16"/>
      <c r="KL56" s="16"/>
      <c r="KM56" s="16"/>
      <c r="KN56" s="16"/>
      <c r="KO56" s="16"/>
      <c r="KP56" s="16"/>
      <c r="KQ56" s="16"/>
      <c r="KR56" s="16"/>
      <c r="KS56" s="16"/>
      <c r="KT56" s="16"/>
      <c r="KU56" s="16"/>
      <c r="KV56" s="16"/>
      <c r="KW56" s="16"/>
      <c r="KX56" s="16"/>
      <c r="KY56" s="16"/>
      <c r="KZ56" s="16"/>
      <c r="LA56" s="16"/>
      <c r="LB56" s="16"/>
      <c r="LC56" s="16"/>
      <c r="LD56" s="16"/>
      <c r="LE56" s="16"/>
      <c r="LF56" s="16"/>
      <c r="LG56" s="16"/>
      <c r="LH56" s="16"/>
      <c r="LI56" s="16"/>
      <c r="LJ56" s="16"/>
      <c r="LK56" s="16"/>
      <c r="LL56" s="16"/>
      <c r="LM56" s="16"/>
      <c r="LN56" s="16"/>
      <c r="LO56" s="16"/>
      <c r="LP56" s="16"/>
      <c r="LQ56" s="16"/>
      <c r="LR56" s="16"/>
      <c r="LS56" s="16"/>
      <c r="LT56" s="16"/>
      <c r="LU56" s="16"/>
      <c r="LV56" s="16"/>
      <c r="LW56" s="16"/>
      <c r="LX56" s="16"/>
      <c r="LY56" s="16"/>
      <c r="LZ56" s="16"/>
      <c r="MA56" s="16"/>
      <c r="MB56" s="16"/>
      <c r="MC56" s="16"/>
      <c r="MD56" s="16"/>
      <c r="ME56" s="16"/>
      <c r="MF56" s="16"/>
      <c r="MG56" s="16"/>
      <c r="MH56" s="16"/>
      <c r="MI56" s="16"/>
      <c r="MJ56" s="16"/>
      <c r="MK56" s="16"/>
      <c r="ML56" s="16"/>
      <c r="MM56" s="16"/>
      <c r="MN56" s="16"/>
      <c r="MO56" s="16"/>
      <c r="MP56" s="16"/>
      <c r="MQ56" s="16"/>
      <c r="MR56" s="16"/>
      <c r="MS56" s="16"/>
      <c r="MT56" s="16"/>
      <c r="MU56" s="16"/>
      <c r="MV56" s="16"/>
      <c r="MW56" s="16"/>
      <c r="MX56" s="16"/>
      <c r="MY56" s="16"/>
      <c r="MZ56" s="16"/>
      <c r="NA56" s="16"/>
      <c r="NB56" s="16"/>
      <c r="NC56" s="16"/>
      <c r="ND56" s="16"/>
      <c r="NE56" s="16"/>
      <c r="NF56" s="16"/>
      <c r="NG56" s="16"/>
      <c r="NH56" s="16"/>
      <c r="NI56" s="16"/>
      <c r="NJ56" s="16"/>
      <c r="NK56" s="16"/>
      <c r="NL56" s="16"/>
      <c r="NM56" s="16"/>
      <c r="NN56" s="16"/>
      <c r="NO56" s="16"/>
      <c r="NP56" s="16"/>
      <c r="NQ56" s="16"/>
      <c r="NR56" s="16"/>
      <c r="NS56" s="16"/>
      <c r="NT56" s="16"/>
      <c r="NU56" s="16"/>
      <c r="NV56" s="16"/>
      <c r="NW56" s="16"/>
      <c r="NX56" s="16"/>
      <c r="NY56" s="16"/>
      <c r="NZ56" s="16"/>
      <c r="OA56" s="16"/>
      <c r="OB56" s="16"/>
      <c r="OC56" s="16"/>
      <c r="OD56" s="16"/>
      <c r="OE56" s="16"/>
      <c r="OF56" s="16"/>
      <c r="OG56" s="16"/>
      <c r="OH56" s="16"/>
      <c r="OI56" s="16"/>
      <c r="OJ56" s="16"/>
      <c r="OK56" s="16"/>
      <c r="OL56" s="16"/>
      <c r="OM56" s="16"/>
      <c r="ON56" s="16"/>
      <c r="OO56" s="16"/>
      <c r="OP56" s="16"/>
      <c r="OQ56" s="16"/>
      <c r="OR56" s="16"/>
      <c r="OS56" s="16"/>
      <c r="OT56" s="16"/>
      <c r="OU56" s="16"/>
      <c r="OV56" s="16"/>
      <c r="OW56" s="16"/>
      <c r="OX56" s="16"/>
      <c r="OY56" s="16"/>
      <c r="OZ56" s="16"/>
      <c r="PA56" s="16"/>
      <c r="PB56" s="16"/>
      <c r="PC56" s="16"/>
      <c r="PD56" s="16"/>
      <c r="PE56" s="16"/>
      <c r="PF56" s="16"/>
      <c r="PG56" s="16"/>
      <c r="PH56" s="16"/>
      <c r="PI56" s="16"/>
      <c r="PJ56" s="16"/>
      <c r="PK56" s="16"/>
      <c r="PL56" s="16"/>
      <c r="PM56" s="16"/>
      <c r="PN56" s="16"/>
      <c r="PO56" s="16"/>
      <c r="PP56" s="16"/>
      <c r="PQ56" s="16"/>
      <c r="PR56" s="16"/>
      <c r="PS56" s="16"/>
      <c r="PT56" s="16"/>
      <c r="PU56" s="16"/>
      <c r="PV56" s="16"/>
      <c r="PW56" s="16"/>
      <c r="PX56" s="16"/>
      <c r="PY56" s="16"/>
      <c r="PZ56" s="16"/>
      <c r="QA56" s="16"/>
      <c r="QB56" s="16"/>
      <c r="QC56" s="16"/>
      <c r="QD56" s="16"/>
      <c r="QE56" s="16"/>
      <c r="QF56" s="16"/>
      <c r="QG56" s="16"/>
      <c r="QH56" s="16"/>
      <c r="QI56" s="16"/>
      <c r="QJ56" s="16"/>
      <c r="QK56" s="16"/>
      <c r="QL56" s="16"/>
      <c r="QM56" s="16"/>
      <c r="QN56" s="16"/>
      <c r="QO56" s="16"/>
      <c r="QP56" s="16"/>
      <c r="QQ56" s="16"/>
      <c r="QR56" s="16"/>
      <c r="QS56" s="16"/>
      <c r="QT56" s="16"/>
      <c r="QU56" s="16"/>
      <c r="QV56" s="16"/>
      <c r="QW56" s="16"/>
      <c r="QX56" s="16"/>
      <c r="QY56" s="16"/>
      <c r="QZ56" s="16"/>
      <c r="RA56" s="16"/>
      <c r="RB56" s="16"/>
      <c r="RC56" s="16"/>
      <c r="RD56" s="16"/>
      <c r="RE56" s="16"/>
      <c r="RF56" s="16"/>
      <c r="RG56" s="16"/>
      <c r="RH56" s="16"/>
      <c r="RI56" s="16"/>
      <c r="RJ56" s="16"/>
      <c r="RK56" s="16"/>
      <c r="RL56" s="16"/>
      <c r="RM56" s="16"/>
      <c r="RN56" s="16"/>
      <c r="RO56" s="16"/>
      <c r="RP56" s="16"/>
      <c r="RQ56" s="16"/>
      <c r="RR56" s="16"/>
      <c r="RS56" s="16"/>
      <c r="RT56" s="16"/>
      <c r="RU56" s="16"/>
      <c r="RV56" s="16"/>
      <c r="RW56" s="16"/>
      <c r="RX56" s="16"/>
      <c r="RY56" s="16"/>
      <c r="RZ56" s="16"/>
      <c r="SA56" s="16"/>
      <c r="SB56" s="16"/>
      <c r="SC56" s="16"/>
      <c r="SD56" s="16"/>
      <c r="SE56" s="16"/>
      <c r="SF56" s="16"/>
      <c r="SG56" s="16"/>
      <c r="SH56" s="16"/>
      <c r="SI56" s="16"/>
      <c r="SJ56" s="16"/>
      <c r="SK56" s="16"/>
      <c r="SL56" s="16"/>
      <c r="SM56" s="16"/>
      <c r="SN56" s="16"/>
      <c r="SO56" s="16"/>
      <c r="SP56" s="16"/>
      <c r="SQ56" s="16"/>
      <c r="SR56" s="16"/>
      <c r="SS56" s="16"/>
      <c r="ST56" s="16"/>
      <c r="SU56" s="16"/>
      <c r="SV56" s="16"/>
      <c r="SW56" s="16"/>
      <c r="SX56" s="16"/>
      <c r="SY56" s="16"/>
      <c r="SZ56" s="16"/>
      <c r="TA56" s="16"/>
      <c r="TB56" s="16"/>
      <c r="TC56" s="16"/>
      <c r="TD56" s="16"/>
      <c r="TE56" s="16"/>
      <c r="TF56" s="16"/>
      <c r="TG56" s="16"/>
      <c r="TH56" s="16"/>
      <c r="TI56" s="16"/>
      <c r="TJ56" s="16"/>
      <c r="TK56" s="16"/>
      <c r="TL56" s="16"/>
      <c r="TM56" s="16"/>
      <c r="TN56" s="16"/>
      <c r="TO56" s="16"/>
      <c r="TP56" s="16"/>
      <c r="TQ56" s="16"/>
      <c r="TR56" s="16"/>
      <c r="TS56" s="16"/>
      <c r="TT56" s="16"/>
      <c r="TU56" s="16"/>
      <c r="TV56" s="16"/>
      <c r="TW56" s="16"/>
      <c r="TX56" s="16"/>
      <c r="TY56" s="16"/>
      <c r="TZ56" s="16"/>
      <c r="UA56" s="16"/>
      <c r="UB56" s="16"/>
      <c r="UC56" s="16"/>
      <c r="UD56" s="16"/>
      <c r="UE56" s="16"/>
      <c r="UF56" s="16"/>
      <c r="UG56" s="16"/>
      <c r="UH56" s="16"/>
      <c r="UI56" s="16"/>
      <c r="UJ56" s="16"/>
      <c r="UK56" s="16"/>
      <c r="UL56" s="16"/>
      <c r="UM56" s="16"/>
      <c r="UN56" s="16"/>
      <c r="UO56" s="16"/>
      <c r="UP56" s="16"/>
      <c r="UQ56" s="16"/>
      <c r="UR56" s="16"/>
      <c r="US56" s="16"/>
      <c r="UT56" s="16"/>
      <c r="UU56" s="16"/>
      <c r="UV56" s="16"/>
      <c r="UW56" s="16"/>
      <c r="UX56" s="16"/>
      <c r="UY56" s="16"/>
      <c r="UZ56" s="16"/>
      <c r="VA56" s="16"/>
      <c r="VB56" s="16"/>
      <c r="VC56" s="16"/>
      <c r="VD56" s="16"/>
      <c r="VE56" s="16"/>
      <c r="VF56" s="16"/>
      <c r="VG56" s="16"/>
      <c r="VH56" s="16"/>
      <c r="VI56" s="16"/>
      <c r="VJ56" s="16"/>
      <c r="VK56" s="16"/>
      <c r="VL56" s="16"/>
      <c r="VM56" s="16"/>
      <c r="VN56" s="16"/>
      <c r="VO56" s="16"/>
      <c r="VP56" s="16"/>
      <c r="VQ56" s="16"/>
      <c r="VR56" s="16"/>
      <c r="VS56" s="16"/>
      <c r="VT56" s="16"/>
      <c r="VU56" s="16"/>
      <c r="VV56" s="16"/>
      <c r="VW56" s="16"/>
      <c r="VX56" s="16"/>
      <c r="VY56" s="16"/>
      <c r="VZ56" s="16"/>
      <c r="WA56" s="16"/>
      <c r="WB56" s="16"/>
      <c r="WC56" s="16"/>
      <c r="WD56" s="16"/>
      <c r="WE56" s="16"/>
      <c r="WF56" s="16"/>
      <c r="WG56" s="16"/>
      <c r="WH56" s="16"/>
      <c r="WI56" s="16"/>
      <c r="WJ56" s="16"/>
      <c r="WK56" s="16"/>
      <c r="WL56" s="16"/>
      <c r="WM56" s="16"/>
      <c r="WN56" s="16"/>
      <c r="WO56" s="16"/>
      <c r="WP56" s="16"/>
      <c r="WQ56" s="16"/>
      <c r="WR56" s="16"/>
      <c r="WS56" s="16"/>
      <c r="WT56" s="16"/>
      <c r="WU56" s="16"/>
      <c r="WV56" s="16"/>
      <c r="WW56" s="16"/>
      <c r="WX56" s="16"/>
      <c r="WY56" s="16"/>
      <c r="WZ56" s="16"/>
      <c r="XA56" s="16"/>
      <c r="XB56" s="16"/>
      <c r="XC56" s="16"/>
      <c r="XD56" s="16"/>
      <c r="XE56" s="16"/>
      <c r="XF56" s="16"/>
      <c r="XG56" s="16"/>
      <c r="XH56" s="16"/>
      <c r="XI56" s="16"/>
      <c r="XJ56" s="16"/>
      <c r="XK56" s="16"/>
      <c r="XL56" s="16"/>
      <c r="XM56" s="16"/>
      <c r="XN56" s="16"/>
      <c r="XO56" s="16"/>
      <c r="XP56" s="16"/>
      <c r="XQ56" s="16"/>
      <c r="XR56" s="16"/>
      <c r="XS56" s="16"/>
      <c r="XT56" s="16"/>
      <c r="XU56" s="16"/>
      <c r="XV56" s="16"/>
      <c r="XW56" s="16"/>
      <c r="XX56" s="16"/>
      <c r="XY56" s="16"/>
      <c r="XZ56" s="16"/>
      <c r="YA56" s="16"/>
      <c r="YB56" s="16"/>
      <c r="YC56" s="16"/>
      <c r="YD56" s="16"/>
      <c r="YE56" s="16"/>
      <c r="YF56" s="16"/>
      <c r="YG56" s="16"/>
      <c r="YH56" s="16"/>
      <c r="YI56" s="16"/>
      <c r="YJ56" s="16"/>
      <c r="YK56" s="16"/>
      <c r="YL56" s="16"/>
      <c r="YM56" s="16"/>
      <c r="YN56" s="16"/>
      <c r="YO56" s="16"/>
      <c r="YP56" s="16"/>
      <c r="YQ56" s="16"/>
      <c r="YR56" s="16"/>
      <c r="YS56" s="16"/>
      <c r="YT56" s="16"/>
      <c r="YU56" s="16"/>
      <c r="YV56" s="16"/>
      <c r="YW56" s="16"/>
      <c r="YX56" s="16"/>
      <c r="YY56" s="16"/>
      <c r="YZ56" s="16"/>
      <c r="ZA56" s="16"/>
      <c r="ZB56" s="16"/>
      <c r="ZC56" s="16"/>
      <c r="ZD56" s="16"/>
      <c r="ZE56" s="16"/>
      <c r="ZF56" s="16"/>
      <c r="ZG56" s="16"/>
      <c r="ZH56" s="16"/>
      <c r="ZI56" s="16"/>
      <c r="ZJ56" s="16"/>
      <c r="ZK56" s="16"/>
      <c r="ZL56" s="16"/>
      <c r="ZM56" s="16"/>
      <c r="ZN56" s="16"/>
      <c r="ZO56" s="16"/>
      <c r="ZP56" s="16"/>
      <c r="ZQ56" s="16"/>
      <c r="ZR56" s="16"/>
      <c r="ZS56" s="16"/>
      <c r="ZT56" s="16"/>
      <c r="ZU56" s="16"/>
      <c r="ZV56" s="16"/>
      <c r="ZW56" s="16"/>
      <c r="ZX56" s="16"/>
      <c r="ZY56" s="16"/>
      <c r="ZZ56" s="16"/>
      <c r="AAA56" s="16"/>
      <c r="AAB56" s="16"/>
      <c r="AAC56" s="16"/>
      <c r="AAD56" s="16"/>
      <c r="AAE56" s="16"/>
      <c r="AAF56" s="16"/>
      <c r="AAG56" s="16"/>
      <c r="AAH56" s="16"/>
      <c r="AAI56" s="16"/>
      <c r="AAJ56" s="16"/>
      <c r="AAK56" s="16"/>
      <c r="AAL56" s="16"/>
      <c r="AAM56" s="16"/>
      <c r="AAN56" s="16"/>
      <c r="AAO56" s="16"/>
      <c r="AAP56" s="16"/>
      <c r="AAQ56" s="16"/>
      <c r="AAR56" s="16"/>
      <c r="AAS56" s="16"/>
      <c r="AAT56" s="16"/>
      <c r="AAU56" s="16"/>
      <c r="AAV56" s="16"/>
      <c r="AAW56" s="16"/>
      <c r="AAX56" s="16"/>
      <c r="AAY56" s="16"/>
      <c r="AAZ56" s="16"/>
      <c r="ABA56" s="16"/>
      <c r="ABB56" s="16"/>
      <c r="ABC56" s="16"/>
      <c r="ABD56" s="16"/>
      <c r="ABE56" s="16"/>
      <c r="ABF56" s="16"/>
      <c r="ABG56" s="16"/>
      <c r="ABH56" s="16"/>
      <c r="ABI56" s="16"/>
      <c r="ABJ56" s="16"/>
      <c r="ABK56" s="16"/>
      <c r="ABL56" s="16"/>
      <c r="ABM56" s="16"/>
      <c r="ABN56" s="16"/>
      <c r="ABO56" s="16"/>
      <c r="ABP56" s="16"/>
      <c r="ABQ56" s="16"/>
      <c r="ABR56" s="16"/>
      <c r="ABS56" s="16"/>
      <c r="ABT56" s="16"/>
      <c r="ABU56" s="16"/>
      <c r="ABV56" s="16"/>
      <c r="ABW56" s="16"/>
      <c r="ABX56" s="16"/>
      <c r="ABY56" s="16"/>
      <c r="ABZ56" s="16"/>
      <c r="ACA56" s="16"/>
      <c r="ACB56" s="16"/>
      <c r="ACC56" s="16"/>
      <c r="ACD56" s="16"/>
      <c r="ACE56" s="16"/>
      <c r="ACF56" s="16"/>
      <c r="ACG56" s="16"/>
      <c r="ACH56" s="16"/>
      <c r="ACI56" s="16"/>
      <c r="ACJ56" s="16"/>
      <c r="ACK56" s="16"/>
      <c r="ACL56" s="16"/>
      <c r="ACM56" s="16"/>
      <c r="ACN56" s="16"/>
      <c r="ACO56" s="16"/>
      <c r="ACP56" s="16"/>
      <c r="ACQ56" s="16"/>
      <c r="ACR56" s="16"/>
      <c r="ACS56" s="16"/>
      <c r="ACT56" s="16"/>
      <c r="ACU56" s="16"/>
      <c r="ACV56" s="16"/>
      <c r="ACW56" s="16"/>
      <c r="ACX56" s="16"/>
      <c r="ACY56" s="16"/>
      <c r="ACZ56" s="16"/>
      <c r="ADA56" s="16"/>
      <c r="ADB56" s="16"/>
      <c r="ADC56" s="16"/>
      <c r="ADD56" s="16"/>
      <c r="ADE56" s="16"/>
      <c r="ADF56" s="16"/>
      <c r="ADG56" s="16"/>
      <c r="ADH56" s="16"/>
      <c r="ADI56" s="16"/>
      <c r="ADJ56" s="16"/>
      <c r="ADK56" s="16"/>
      <c r="ADL56" s="16"/>
      <c r="ADM56" s="16"/>
      <c r="ADN56" s="16"/>
      <c r="ADO56" s="16"/>
      <c r="ADP56" s="16"/>
      <c r="ADQ56" s="16"/>
      <c r="ADR56" s="16"/>
      <c r="ADS56" s="16"/>
      <c r="ADT56" s="16"/>
      <c r="ADU56" s="16"/>
      <c r="ADV56" s="16"/>
      <c r="ADW56" s="16"/>
      <c r="ADX56" s="16"/>
      <c r="ADY56" s="16"/>
      <c r="ADZ56" s="16"/>
      <c r="AEA56" s="16"/>
      <c r="AEB56" s="16"/>
      <c r="AEC56" s="16"/>
      <c r="AED56" s="16"/>
      <c r="AEE56" s="16"/>
      <c r="AEF56" s="16"/>
      <c r="AEG56" s="16"/>
      <c r="AEH56" s="16"/>
      <c r="AEI56" s="16"/>
      <c r="AEJ56" s="16"/>
      <c r="AEK56" s="16"/>
      <c r="AEL56" s="16"/>
      <c r="AEM56" s="16"/>
      <c r="AEN56" s="16"/>
      <c r="AEO56" s="16"/>
      <c r="AEP56" s="16"/>
      <c r="AEQ56" s="16"/>
      <c r="AER56" s="16"/>
      <c r="AES56" s="16"/>
      <c r="AET56" s="16"/>
      <c r="AEU56" s="16"/>
      <c r="AEV56" s="16"/>
      <c r="AEW56" s="16"/>
      <c r="AEX56" s="16"/>
      <c r="AEY56" s="16"/>
      <c r="AEZ56" s="16"/>
      <c r="AFA56" s="16"/>
      <c r="AFB56" s="16"/>
      <c r="AFC56" s="16"/>
      <c r="AFD56" s="16"/>
      <c r="AFE56" s="16"/>
      <c r="AFF56" s="16"/>
      <c r="AFG56" s="16"/>
      <c r="AFH56" s="16"/>
      <c r="AFI56" s="16"/>
      <c r="AFJ56" s="16"/>
      <c r="AFK56" s="16"/>
      <c r="AFL56" s="16"/>
      <c r="AFM56" s="16"/>
      <c r="AFN56" s="16"/>
      <c r="AFO56" s="16"/>
      <c r="AFP56" s="16"/>
      <c r="AFQ56" s="16"/>
      <c r="AFR56" s="16"/>
      <c r="AFS56" s="16"/>
      <c r="AFT56" s="16"/>
      <c r="AFU56" s="16"/>
      <c r="AFV56" s="16"/>
      <c r="AFW56" s="16"/>
      <c r="AFX56" s="16"/>
      <c r="AFY56" s="16"/>
      <c r="AFZ56" s="16"/>
      <c r="AGA56" s="16"/>
      <c r="AGB56" s="16"/>
      <c r="AGC56" s="16"/>
      <c r="AGD56" s="16"/>
      <c r="AGE56" s="16"/>
      <c r="AGF56" s="16"/>
      <c r="AGG56" s="16"/>
      <c r="AGH56" s="16"/>
      <c r="AGI56" s="16"/>
      <c r="AGJ56" s="16"/>
      <c r="AGK56" s="16"/>
      <c r="AGL56" s="16"/>
      <c r="AGM56" s="16"/>
      <c r="AGN56" s="16"/>
      <c r="AGO56" s="16"/>
      <c r="AGP56" s="16"/>
      <c r="AGQ56" s="16"/>
      <c r="AGR56" s="16"/>
      <c r="AGS56" s="16"/>
      <c r="AGT56" s="16"/>
      <c r="AGU56" s="16"/>
      <c r="AGV56" s="16"/>
      <c r="AGW56" s="16"/>
      <c r="AGX56" s="16"/>
      <c r="AGY56" s="16"/>
      <c r="AGZ56" s="16"/>
      <c r="AHA56" s="16"/>
      <c r="AHB56" s="16"/>
      <c r="AHC56" s="16"/>
      <c r="AHD56" s="16"/>
      <c r="AHE56" s="16"/>
      <c r="AHF56" s="16"/>
      <c r="AHG56" s="16"/>
      <c r="AHH56" s="16"/>
      <c r="AHI56" s="16"/>
      <c r="AHJ56" s="16"/>
      <c r="AHK56" s="16"/>
      <c r="AHL56" s="16"/>
      <c r="AHM56" s="16"/>
      <c r="AHN56" s="16"/>
      <c r="AHO56" s="16"/>
      <c r="AHP56" s="16"/>
      <c r="AHQ56" s="16"/>
      <c r="AHR56" s="16"/>
      <c r="AHS56" s="16"/>
      <c r="AHT56" s="16"/>
      <c r="AHU56" s="16"/>
      <c r="AHV56" s="16"/>
      <c r="AHW56" s="16"/>
      <c r="AHX56" s="16"/>
      <c r="AHY56" s="16"/>
      <c r="AHZ56" s="16"/>
      <c r="AIA56" s="16"/>
      <c r="AIB56" s="16"/>
      <c r="AIC56" s="16"/>
      <c r="AID56" s="16"/>
      <c r="AIE56" s="16"/>
      <c r="AIF56" s="16"/>
      <c r="AIG56" s="16"/>
      <c r="AIH56" s="16"/>
      <c r="AII56" s="16"/>
      <c r="AIJ56" s="16"/>
      <c r="AIK56" s="16"/>
      <c r="AIL56" s="16"/>
      <c r="AIM56" s="16"/>
      <c r="AIN56" s="16"/>
      <c r="AIO56" s="16"/>
      <c r="AIP56" s="16"/>
      <c r="AIQ56" s="16"/>
      <c r="AIR56" s="16"/>
      <c r="AIS56" s="16"/>
      <c r="AIT56" s="16"/>
      <c r="AIU56" s="16"/>
      <c r="AIV56" s="16"/>
      <c r="AIW56" s="16"/>
      <c r="AIX56" s="16"/>
      <c r="AIY56" s="16"/>
      <c r="AIZ56" s="16"/>
      <c r="AJA56" s="16"/>
      <c r="AJB56" s="16"/>
      <c r="AJC56" s="16"/>
      <c r="AJD56" s="16"/>
      <c r="AJE56" s="16"/>
      <c r="AJF56" s="16"/>
      <c r="AJG56" s="16"/>
      <c r="AJH56" s="16"/>
      <c r="AJI56" s="16"/>
      <c r="AJJ56" s="16"/>
      <c r="AJK56" s="16"/>
      <c r="AJL56" s="16"/>
      <c r="AJM56" s="16"/>
      <c r="AJN56" s="16"/>
      <c r="AJO56" s="16"/>
      <c r="AJP56" s="16"/>
      <c r="AJQ56" s="16"/>
      <c r="AJR56" s="16"/>
      <c r="AJS56" s="16"/>
      <c r="AJT56" s="16"/>
      <c r="AJU56" s="16"/>
      <c r="AJV56" s="16"/>
      <c r="AJW56" s="16"/>
      <c r="AJX56" s="16"/>
      <c r="AJY56" s="16"/>
      <c r="AJZ56" s="16"/>
      <c r="AKA56" s="16"/>
      <c r="AKB56" s="16"/>
      <c r="AKC56" s="16"/>
      <c r="AKD56" s="16"/>
      <c r="AKE56" s="16"/>
      <c r="AKF56" s="16"/>
      <c r="AKG56" s="16"/>
      <c r="AKH56" s="16"/>
      <c r="AKI56" s="16"/>
      <c r="AKJ56" s="16"/>
      <c r="AKK56" s="16"/>
      <c r="AKL56" s="16"/>
      <c r="AKM56" s="16"/>
      <c r="AKN56" s="16"/>
      <c r="AKO56" s="16"/>
      <c r="AKP56" s="16"/>
      <c r="AKQ56" s="16"/>
      <c r="AKR56" s="16"/>
      <c r="AKS56" s="16"/>
      <c r="AKT56" s="16"/>
      <c r="AKU56" s="16"/>
      <c r="AKV56" s="16"/>
      <c r="AKW56" s="16"/>
      <c r="AKX56" s="16"/>
      <c r="AKY56" s="16"/>
      <c r="AKZ56" s="16"/>
      <c r="ALA56" s="16"/>
      <c r="ALB56" s="16"/>
      <c r="ALC56" s="16"/>
      <c r="ALD56" s="16"/>
      <c r="ALE56" s="16"/>
      <c r="ALF56" s="16"/>
      <c r="ALG56" s="16"/>
      <c r="ALH56" s="16"/>
      <c r="ALI56" s="16"/>
      <c r="ALJ56" s="16"/>
      <c r="ALK56" s="16"/>
      <c r="ALL56" s="16"/>
      <c r="ALM56" s="16"/>
      <c r="ALN56" s="16"/>
      <c r="ALO56" s="16"/>
      <c r="ALP56" s="16"/>
      <c r="ALQ56" s="16"/>
      <c r="ALR56" s="16"/>
      <c r="ALS56" s="16"/>
      <c r="ALT56" s="16"/>
      <c r="ALU56" s="16"/>
      <c r="ALV56" s="16"/>
      <c r="ALW56" s="16"/>
      <c r="ALX56" s="16"/>
      <c r="ALY56" s="16"/>
      <c r="ALZ56" s="16"/>
      <c r="AMA56" s="16"/>
      <c r="AMB56" s="16"/>
      <c r="AMC56" s="16"/>
      <c r="AMD56" s="16"/>
      <c r="AME56" s="16"/>
      <c r="AMF56" s="16"/>
      <c r="AMG56" s="16"/>
      <c r="AMH56" s="16"/>
      <c r="AMI56" s="16"/>
      <c r="AMJ56" s="16"/>
      <c r="AMK56" s="16"/>
      <c r="AML56" s="16"/>
      <c r="AMM56" s="16"/>
      <c r="AMN56" s="16"/>
      <c r="AMO56" s="16"/>
      <c r="AMP56" s="16"/>
      <c r="AMQ56" s="16"/>
      <c r="AMR56" s="16"/>
      <c r="AMS56" s="16"/>
      <c r="AMT56" s="16"/>
      <c r="AMU56" s="16"/>
      <c r="AMV56" s="16"/>
      <c r="AMW56" s="16"/>
      <c r="AMX56" s="16"/>
      <c r="AMY56" s="16"/>
      <c r="AMZ56" s="16"/>
      <c r="ANA56" s="16"/>
      <c r="ANB56" s="16"/>
      <c r="ANC56" s="16"/>
      <c r="AND56" s="16"/>
      <c r="ANE56" s="16"/>
      <c r="ANF56" s="16"/>
      <c r="ANG56" s="16"/>
      <c r="ANH56" s="16"/>
      <c r="ANI56" s="16"/>
      <c r="ANJ56" s="16"/>
      <c r="ANK56" s="16"/>
      <c r="ANL56" s="16"/>
      <c r="ANM56" s="16"/>
      <c r="ANN56" s="16"/>
      <c r="ANO56" s="16"/>
      <c r="ANP56" s="16"/>
      <c r="ANQ56" s="16"/>
      <c r="ANR56" s="16"/>
      <c r="ANS56" s="16"/>
      <c r="ANT56" s="16"/>
      <c r="ANU56" s="16"/>
      <c r="ANV56" s="16"/>
      <c r="ANW56" s="16"/>
      <c r="ANX56" s="16"/>
      <c r="ANY56" s="16"/>
      <c r="ANZ56" s="16"/>
      <c r="AOA56" s="16"/>
      <c r="AOB56" s="16"/>
      <c r="AOC56" s="16"/>
      <c r="AOD56" s="16"/>
      <c r="AOE56" s="16"/>
      <c r="AOF56" s="16"/>
      <c r="AOG56" s="16"/>
      <c r="AOH56" s="16"/>
      <c r="AOI56" s="16"/>
      <c r="AOJ56" s="16"/>
      <c r="AOK56" s="16"/>
      <c r="AOL56" s="16"/>
      <c r="AOM56" s="16"/>
      <c r="AON56" s="16"/>
      <c r="AOO56" s="16"/>
      <c r="AOP56" s="16"/>
      <c r="AOQ56" s="16"/>
      <c r="AOR56" s="16"/>
      <c r="AOS56" s="16"/>
      <c r="AOT56" s="16"/>
      <c r="AOU56" s="16"/>
      <c r="AOV56" s="16"/>
      <c r="AOW56" s="16"/>
      <c r="AOX56" s="16"/>
      <c r="AOY56" s="16"/>
      <c r="AOZ56" s="16"/>
      <c r="APA56" s="16"/>
      <c r="APB56" s="16"/>
      <c r="APC56" s="16"/>
      <c r="APD56" s="16"/>
      <c r="APE56" s="16"/>
      <c r="APF56" s="16"/>
      <c r="APG56" s="16"/>
      <c r="APH56" s="16"/>
      <c r="API56" s="16"/>
      <c r="APJ56" s="16"/>
      <c r="APK56" s="16"/>
      <c r="APL56" s="16"/>
      <c r="APM56" s="16"/>
      <c r="APN56" s="16"/>
      <c r="APO56" s="16"/>
      <c r="APP56" s="16"/>
      <c r="APQ56" s="16"/>
      <c r="APR56" s="16"/>
      <c r="APS56" s="16"/>
      <c r="APT56" s="16"/>
      <c r="APU56" s="16"/>
      <c r="APV56" s="16"/>
      <c r="APW56" s="16"/>
      <c r="APX56" s="16"/>
      <c r="APY56" s="16"/>
      <c r="APZ56" s="16"/>
      <c r="AQA56" s="16"/>
      <c r="AQB56" s="16"/>
      <c r="AQC56" s="16"/>
      <c r="AQD56" s="16"/>
      <c r="AQE56" s="16"/>
      <c r="AQF56" s="16"/>
      <c r="AQG56" s="16"/>
      <c r="AQH56" s="16"/>
      <c r="AQI56" s="16"/>
      <c r="AQJ56" s="16"/>
      <c r="AQK56" s="16"/>
      <c r="AQL56" s="16"/>
      <c r="AQM56" s="16"/>
      <c r="AQN56" s="16"/>
      <c r="AQO56" s="16"/>
      <c r="AQP56" s="16"/>
      <c r="AQQ56" s="16"/>
      <c r="AQR56" s="16"/>
      <c r="AQS56" s="16"/>
      <c r="AQT56" s="16"/>
      <c r="AQU56" s="16"/>
      <c r="AQV56" s="16"/>
      <c r="AQW56" s="16"/>
      <c r="AQX56" s="16"/>
      <c r="AQY56" s="16"/>
      <c r="AQZ56" s="16"/>
      <c r="ARA56" s="16"/>
      <c r="ARB56" s="16"/>
      <c r="ARC56" s="16"/>
      <c r="ARD56" s="16"/>
      <c r="ARE56" s="16"/>
      <c r="ARF56" s="16"/>
      <c r="ARG56" s="16"/>
      <c r="ARH56" s="16"/>
      <c r="ARI56" s="16"/>
      <c r="ARJ56" s="16"/>
      <c r="ARK56" s="16"/>
      <c r="ARL56" s="16"/>
      <c r="ARM56" s="16"/>
      <c r="ARN56" s="16"/>
      <c r="ARO56" s="16"/>
      <c r="ARP56" s="16"/>
      <c r="ARQ56" s="16"/>
      <c r="ARR56" s="16"/>
      <c r="ARS56" s="16"/>
      <c r="ART56" s="16"/>
      <c r="ARU56" s="16"/>
      <c r="ARV56" s="16"/>
      <c r="ARW56" s="16"/>
      <c r="ARX56" s="16"/>
      <c r="ARY56" s="16"/>
      <c r="ARZ56" s="16"/>
      <c r="ASA56" s="16"/>
      <c r="ASB56" s="16"/>
      <c r="ASC56" s="16"/>
      <c r="ASD56" s="16"/>
      <c r="ASE56" s="16"/>
      <c r="ASF56" s="16"/>
      <c r="ASG56" s="16"/>
      <c r="ASH56" s="16"/>
      <c r="ASI56" s="16"/>
      <c r="ASJ56" s="16"/>
      <c r="ASK56" s="16"/>
      <c r="ASL56" s="16"/>
      <c r="ASM56" s="16"/>
      <c r="ASN56" s="16"/>
      <c r="ASO56" s="16"/>
      <c r="ASP56" s="16"/>
      <c r="ASQ56" s="16"/>
      <c r="ASR56" s="16"/>
      <c r="ASS56" s="16"/>
      <c r="AST56" s="16"/>
      <c r="ASU56" s="16"/>
      <c r="ASV56" s="16"/>
      <c r="ASW56" s="16"/>
      <c r="ASX56" s="16"/>
      <c r="ASY56" s="16"/>
      <c r="ASZ56" s="16"/>
      <c r="ATA56" s="16"/>
      <c r="ATB56" s="16"/>
      <c r="ATC56" s="16"/>
      <c r="ATD56" s="16"/>
      <c r="ATE56" s="16"/>
      <c r="ATF56" s="16"/>
      <c r="ATG56" s="16"/>
      <c r="ATH56" s="16"/>
      <c r="ATI56" s="16"/>
      <c r="ATJ56" s="16"/>
      <c r="ATK56" s="16"/>
      <c r="ATL56" s="16"/>
      <c r="ATM56" s="16"/>
      <c r="ATN56" s="16"/>
      <c r="ATO56" s="16"/>
      <c r="ATP56" s="16"/>
      <c r="ATQ56" s="16"/>
      <c r="ATR56" s="16"/>
      <c r="ATS56" s="16"/>
      <c r="ATT56" s="16"/>
      <c r="ATU56" s="16"/>
      <c r="ATV56" s="16"/>
      <c r="ATW56" s="16"/>
      <c r="ATX56" s="16"/>
      <c r="ATY56" s="16"/>
      <c r="ATZ56" s="16"/>
      <c r="AUA56" s="16"/>
      <c r="AUB56" s="16"/>
      <c r="AUC56" s="16"/>
      <c r="AUD56" s="16"/>
      <c r="AUE56" s="16"/>
      <c r="AUF56" s="16"/>
      <c r="AUG56" s="16"/>
      <c r="AUH56" s="16"/>
      <c r="AUI56" s="16"/>
      <c r="AUJ56" s="16"/>
      <c r="AUK56" s="16"/>
      <c r="AUL56" s="16"/>
      <c r="AUM56" s="16"/>
      <c r="AUN56" s="16"/>
      <c r="AUO56" s="16"/>
      <c r="AUP56" s="16"/>
      <c r="AUQ56" s="16"/>
      <c r="AUR56" s="16"/>
      <c r="AUS56" s="16"/>
      <c r="AUT56" s="16"/>
      <c r="AUU56" s="16"/>
      <c r="AUV56" s="16"/>
      <c r="AUW56" s="16"/>
      <c r="AUX56" s="16"/>
      <c r="AUY56" s="16"/>
      <c r="AUZ56" s="16"/>
      <c r="AVA56" s="16"/>
      <c r="AVB56" s="16"/>
      <c r="AVC56" s="16"/>
      <c r="AVD56" s="16"/>
      <c r="AVE56" s="16"/>
      <c r="AVF56" s="16"/>
      <c r="AVG56" s="16"/>
      <c r="AVH56" s="16"/>
      <c r="AVI56" s="16"/>
      <c r="AVJ56" s="16"/>
      <c r="AVK56" s="16"/>
      <c r="AVL56" s="16"/>
      <c r="AVM56" s="16"/>
      <c r="AVN56" s="16"/>
      <c r="AVO56" s="16"/>
      <c r="AVP56" s="16"/>
      <c r="AVQ56" s="16"/>
      <c r="AVR56" s="16"/>
      <c r="AVS56" s="16"/>
      <c r="AVT56" s="16"/>
      <c r="AVU56" s="16"/>
      <c r="AVV56" s="16"/>
      <c r="AVW56" s="16"/>
      <c r="AVX56" s="16"/>
      <c r="AVY56" s="16"/>
      <c r="AVZ56" s="16"/>
      <c r="AWA56" s="16"/>
      <c r="AWB56" s="16"/>
      <c r="AWC56" s="16"/>
      <c r="AWD56" s="16"/>
      <c r="AWE56" s="16"/>
      <c r="AWF56" s="16"/>
      <c r="AWG56" s="16"/>
      <c r="AWH56" s="16"/>
      <c r="AWI56" s="16"/>
      <c r="AWJ56" s="16"/>
      <c r="AWK56" s="16"/>
      <c r="AWL56" s="16"/>
      <c r="AWM56" s="16"/>
      <c r="AWN56" s="16"/>
      <c r="AWO56" s="16"/>
      <c r="AWP56" s="16"/>
      <c r="AWQ56" s="16"/>
      <c r="AWR56" s="16"/>
      <c r="AWS56" s="16"/>
      <c r="AWT56" s="16"/>
      <c r="AWU56" s="16"/>
      <c r="AWV56" s="16"/>
      <c r="AWW56" s="16"/>
      <c r="AWX56" s="16"/>
      <c r="AWY56" s="16"/>
      <c r="AWZ56" s="16"/>
      <c r="AXA56" s="16"/>
      <c r="AXB56" s="16"/>
      <c r="AXC56" s="16"/>
      <c r="AXD56" s="16"/>
      <c r="AXE56" s="16"/>
      <c r="AXF56" s="16"/>
      <c r="AXG56" s="16"/>
      <c r="AXH56" s="16"/>
      <c r="AXI56" s="16"/>
      <c r="AXJ56" s="16"/>
      <c r="AXK56" s="16"/>
      <c r="AXL56" s="16"/>
      <c r="AXM56" s="16"/>
      <c r="AXN56" s="16"/>
      <c r="AXO56" s="16"/>
      <c r="AXP56" s="16"/>
      <c r="AXQ56" s="16"/>
      <c r="AXR56" s="16"/>
      <c r="AXS56" s="16"/>
      <c r="AXT56" s="16"/>
      <c r="AXU56" s="16"/>
      <c r="AXV56" s="16"/>
      <c r="AXW56" s="16"/>
      <c r="AXX56" s="16"/>
      <c r="AXY56" s="16"/>
      <c r="AXZ56" s="16"/>
      <c r="AYA56" s="16"/>
      <c r="AYB56" s="16"/>
      <c r="AYC56" s="16"/>
      <c r="AYD56" s="16"/>
      <c r="AYE56" s="16"/>
      <c r="AYF56" s="16"/>
      <c r="AYG56" s="16"/>
      <c r="AYH56" s="16"/>
      <c r="AYI56" s="16"/>
      <c r="AYJ56" s="16"/>
      <c r="AYK56" s="16"/>
      <c r="AYL56" s="16"/>
      <c r="AYM56" s="16"/>
      <c r="AYN56" s="16"/>
      <c r="AYO56" s="16"/>
      <c r="AYP56" s="16"/>
      <c r="AYQ56" s="16"/>
      <c r="AYR56" s="16"/>
      <c r="AYS56" s="16"/>
      <c r="AYT56" s="16"/>
      <c r="AYU56" s="16"/>
      <c r="AYV56" s="16"/>
      <c r="AYW56" s="16"/>
      <c r="AYX56" s="16"/>
      <c r="AYY56" s="16"/>
      <c r="AYZ56" s="16"/>
      <c r="AZA56" s="16"/>
      <c r="AZB56" s="16"/>
      <c r="AZC56" s="16"/>
      <c r="AZD56" s="16"/>
      <c r="AZE56" s="16"/>
      <c r="AZF56" s="16"/>
      <c r="AZG56" s="16"/>
      <c r="AZH56" s="16"/>
      <c r="AZI56" s="16"/>
      <c r="AZJ56" s="16"/>
      <c r="AZK56" s="16"/>
      <c r="AZL56" s="16"/>
      <c r="AZM56" s="16"/>
      <c r="AZN56" s="16"/>
      <c r="AZO56" s="16"/>
      <c r="AZP56" s="16"/>
      <c r="AZQ56" s="16"/>
      <c r="AZR56" s="16"/>
      <c r="AZS56" s="16"/>
      <c r="AZT56" s="16"/>
      <c r="AZU56" s="16"/>
      <c r="AZV56" s="16"/>
      <c r="AZW56" s="16"/>
      <c r="AZX56" s="16"/>
      <c r="AZY56" s="16"/>
      <c r="AZZ56" s="16"/>
      <c r="BAA56" s="16"/>
      <c r="BAB56" s="16"/>
      <c r="BAC56" s="16"/>
      <c r="BAD56" s="16"/>
      <c r="BAE56" s="16"/>
      <c r="BAF56" s="16"/>
      <c r="BAG56" s="16"/>
      <c r="BAH56" s="16"/>
      <c r="BAI56" s="16"/>
      <c r="BAJ56" s="16"/>
      <c r="BAK56" s="16"/>
      <c r="BAL56" s="16"/>
      <c r="BAM56" s="16"/>
      <c r="BAN56" s="16"/>
      <c r="BAO56" s="16"/>
      <c r="BAP56" s="16"/>
      <c r="BAQ56" s="16"/>
      <c r="BAR56" s="16"/>
      <c r="BAS56" s="16"/>
      <c r="BAT56" s="16"/>
      <c r="BAU56" s="16"/>
      <c r="BAV56" s="16"/>
      <c r="BAW56" s="16"/>
      <c r="BAX56" s="16"/>
      <c r="BAY56" s="16"/>
      <c r="BAZ56" s="16"/>
      <c r="BBA56" s="16"/>
      <c r="BBB56" s="16"/>
      <c r="BBC56" s="16"/>
      <c r="BBD56" s="16"/>
      <c r="BBE56" s="16"/>
      <c r="BBF56" s="16"/>
      <c r="BBG56" s="16"/>
      <c r="BBH56" s="16"/>
      <c r="BBI56" s="16"/>
      <c r="BBJ56" s="16"/>
      <c r="BBK56" s="16"/>
      <c r="BBL56" s="16"/>
      <c r="BBM56" s="16"/>
      <c r="BBN56" s="16"/>
      <c r="BBO56" s="16"/>
      <c r="BBP56" s="16"/>
      <c r="BBQ56" s="16"/>
      <c r="BBR56" s="16"/>
      <c r="BBS56" s="16"/>
      <c r="BBT56" s="16"/>
      <c r="BBU56" s="16"/>
      <c r="BBV56" s="16"/>
      <c r="BBW56" s="16"/>
      <c r="BBX56" s="16"/>
      <c r="BBY56" s="16"/>
      <c r="BBZ56" s="16"/>
      <c r="BCA56" s="16"/>
      <c r="BCB56" s="16"/>
      <c r="BCC56" s="16"/>
      <c r="BCD56" s="16"/>
      <c r="BCE56" s="16"/>
      <c r="BCF56" s="16"/>
      <c r="BCG56" s="16"/>
      <c r="BCH56" s="16"/>
      <c r="BCI56" s="16"/>
      <c r="BCJ56" s="16"/>
      <c r="BCK56" s="16"/>
      <c r="BCL56" s="16"/>
      <c r="BCM56" s="16"/>
      <c r="BCN56" s="16"/>
      <c r="BCO56" s="16"/>
      <c r="BCP56" s="16"/>
      <c r="BCQ56" s="16"/>
      <c r="BCR56" s="16"/>
      <c r="BCS56" s="16"/>
      <c r="BCT56" s="16"/>
      <c r="BCU56" s="16"/>
      <c r="BCV56" s="16"/>
      <c r="BCW56" s="16"/>
      <c r="BCX56" s="16"/>
      <c r="BCY56" s="16"/>
      <c r="BCZ56" s="16"/>
      <c r="BDA56" s="16"/>
      <c r="BDB56" s="16"/>
      <c r="BDC56" s="16"/>
      <c r="BDD56" s="16"/>
      <c r="BDE56" s="16"/>
      <c r="BDF56" s="16"/>
      <c r="BDG56" s="16"/>
      <c r="BDH56" s="16"/>
      <c r="BDI56" s="16"/>
      <c r="BDJ56" s="16"/>
      <c r="BDK56" s="16"/>
      <c r="BDL56" s="16"/>
      <c r="BDM56" s="16"/>
      <c r="BDN56" s="16"/>
      <c r="BDO56" s="16"/>
      <c r="BDP56" s="16"/>
      <c r="BDQ56" s="16"/>
      <c r="BDR56" s="16"/>
      <c r="BDS56" s="16"/>
      <c r="BDT56" s="16"/>
      <c r="BDU56" s="16"/>
      <c r="BDV56" s="16"/>
      <c r="BDW56" s="16"/>
      <c r="BDX56" s="16"/>
      <c r="BDY56" s="16"/>
      <c r="BDZ56" s="16"/>
      <c r="BEA56" s="16"/>
      <c r="BEB56" s="16"/>
      <c r="BEC56" s="16"/>
      <c r="BED56" s="16"/>
      <c r="BEE56" s="16"/>
      <c r="BEF56" s="16"/>
      <c r="BEG56" s="16"/>
      <c r="BEH56" s="16"/>
      <c r="BEI56" s="16"/>
      <c r="BEJ56" s="16"/>
      <c r="BEK56" s="16"/>
      <c r="BEL56" s="16"/>
      <c r="BEM56" s="16"/>
      <c r="BEN56" s="16"/>
      <c r="BEO56" s="16"/>
      <c r="BEP56" s="16"/>
      <c r="BEQ56" s="16"/>
      <c r="BER56" s="16"/>
      <c r="BES56" s="16"/>
      <c r="BET56" s="16"/>
      <c r="BEU56" s="16"/>
      <c r="BEV56" s="16"/>
      <c r="BEW56" s="16"/>
      <c r="BEX56" s="16"/>
      <c r="BEY56" s="16"/>
      <c r="BEZ56" s="16"/>
      <c r="BFA56" s="16"/>
      <c r="BFB56" s="16"/>
      <c r="BFC56" s="16"/>
      <c r="BFD56" s="16"/>
      <c r="BFE56" s="16"/>
      <c r="BFF56" s="16"/>
      <c r="BFG56" s="16"/>
      <c r="BFH56" s="16"/>
      <c r="BFI56" s="16"/>
      <c r="BFJ56" s="16"/>
      <c r="BFK56" s="16"/>
      <c r="BFL56" s="16"/>
      <c r="BFM56" s="16"/>
      <c r="BFN56" s="16"/>
      <c r="BFO56" s="16"/>
      <c r="BFP56" s="16"/>
      <c r="BFQ56" s="16"/>
      <c r="BFR56" s="16"/>
      <c r="BFS56" s="16"/>
      <c r="BFT56" s="16"/>
      <c r="BFU56" s="16"/>
      <c r="BFV56" s="16"/>
      <c r="BFW56" s="16"/>
      <c r="BFX56" s="16"/>
      <c r="BFY56" s="16"/>
      <c r="BFZ56" s="16"/>
      <c r="BGA56" s="16"/>
      <c r="BGB56" s="16"/>
      <c r="BGC56" s="16"/>
      <c r="BGD56" s="16"/>
      <c r="BGE56" s="16"/>
      <c r="BGF56" s="16"/>
      <c r="BGG56" s="16"/>
      <c r="BGH56" s="16"/>
      <c r="BGI56" s="16"/>
      <c r="BGJ56" s="16"/>
      <c r="BGK56" s="16"/>
      <c r="BGL56" s="16"/>
      <c r="BGM56" s="16"/>
      <c r="BGN56" s="16"/>
      <c r="BGO56" s="16"/>
      <c r="BGP56" s="16"/>
      <c r="BGQ56" s="16"/>
      <c r="BGR56" s="16"/>
      <c r="BGS56" s="16"/>
      <c r="BGT56" s="16"/>
      <c r="BGU56" s="16"/>
      <c r="BGV56" s="16"/>
      <c r="BGW56" s="16"/>
      <c r="BGX56" s="16"/>
      <c r="BGY56" s="16"/>
      <c r="BGZ56" s="16"/>
      <c r="BHA56" s="16"/>
      <c r="BHB56" s="16"/>
      <c r="BHC56" s="16"/>
      <c r="BHD56" s="16"/>
      <c r="BHE56" s="16"/>
      <c r="BHF56" s="16"/>
      <c r="BHG56" s="16"/>
      <c r="BHH56" s="16"/>
      <c r="BHI56" s="16"/>
      <c r="BHJ56" s="16"/>
      <c r="BHK56" s="16"/>
      <c r="BHL56" s="16"/>
      <c r="BHM56" s="16"/>
      <c r="BHN56" s="16"/>
      <c r="BHO56" s="16"/>
      <c r="BHP56" s="16"/>
      <c r="BHQ56" s="16"/>
      <c r="BHR56" s="16"/>
      <c r="BHS56" s="16"/>
      <c r="BHT56" s="16"/>
      <c r="BHU56" s="16"/>
      <c r="BHV56" s="16"/>
      <c r="BHW56" s="16"/>
      <c r="BHX56" s="16"/>
      <c r="BHY56" s="16"/>
      <c r="BHZ56" s="16"/>
      <c r="BIA56" s="16"/>
      <c r="BIB56" s="16"/>
      <c r="BIC56" s="16"/>
      <c r="BID56" s="16"/>
      <c r="BIE56" s="16"/>
      <c r="BIF56" s="16"/>
      <c r="BIG56" s="16"/>
      <c r="BIH56" s="16"/>
      <c r="BII56" s="16"/>
      <c r="BIJ56" s="16"/>
      <c r="BIK56" s="16"/>
      <c r="BIL56" s="16"/>
      <c r="BIM56" s="16"/>
      <c r="BIN56" s="16"/>
      <c r="BIO56" s="16"/>
      <c r="BIP56" s="16"/>
      <c r="BIQ56" s="16"/>
      <c r="BIR56" s="16"/>
      <c r="BIS56" s="16"/>
      <c r="BIT56" s="16"/>
      <c r="BIU56" s="16"/>
      <c r="BIV56" s="16"/>
      <c r="BIW56" s="16"/>
      <c r="BIX56" s="16"/>
      <c r="BIY56" s="16"/>
      <c r="BIZ56" s="16"/>
      <c r="BJA56" s="16"/>
      <c r="BJB56" s="16"/>
      <c r="BJC56" s="16"/>
      <c r="BJD56" s="16"/>
      <c r="BJE56" s="16"/>
      <c r="BJF56" s="16"/>
      <c r="BJG56" s="16"/>
      <c r="BJH56" s="16"/>
      <c r="BJI56" s="16"/>
      <c r="BJJ56" s="16"/>
      <c r="BJK56" s="16"/>
      <c r="BJL56" s="16"/>
      <c r="BJM56" s="16"/>
      <c r="BJN56" s="16"/>
      <c r="BJO56" s="16"/>
      <c r="BJP56" s="16"/>
      <c r="BJQ56" s="16"/>
      <c r="BJR56" s="16"/>
      <c r="BJS56" s="16"/>
      <c r="BJT56" s="16"/>
      <c r="BJU56" s="16"/>
      <c r="BJV56" s="16"/>
      <c r="BJW56" s="16"/>
      <c r="BJX56" s="16"/>
      <c r="BJY56" s="16"/>
      <c r="BJZ56" s="16"/>
      <c r="BKA56" s="16"/>
      <c r="BKB56" s="16"/>
      <c r="BKC56" s="16"/>
      <c r="BKD56" s="16"/>
      <c r="BKE56" s="16"/>
      <c r="BKF56" s="16"/>
      <c r="BKG56" s="16"/>
      <c r="BKH56" s="16"/>
      <c r="BKI56" s="16"/>
      <c r="BKJ56" s="16"/>
      <c r="BKK56" s="16"/>
      <c r="BKL56" s="16"/>
      <c r="BKM56" s="16"/>
      <c r="BKN56" s="16"/>
      <c r="BKO56" s="16"/>
      <c r="BKP56" s="16"/>
      <c r="BKQ56" s="16"/>
      <c r="BKR56" s="16"/>
      <c r="BKS56" s="16"/>
      <c r="BKT56" s="16"/>
      <c r="BKU56" s="16"/>
      <c r="BKV56" s="16"/>
      <c r="BKW56" s="16"/>
      <c r="BKX56" s="16"/>
      <c r="BKY56" s="16"/>
      <c r="BKZ56" s="16"/>
      <c r="BLA56" s="16"/>
      <c r="BLB56" s="16"/>
      <c r="BLC56" s="16"/>
      <c r="BLD56" s="16"/>
      <c r="BLE56" s="16"/>
      <c r="BLF56" s="16"/>
      <c r="BLG56" s="16"/>
      <c r="BLH56" s="16"/>
      <c r="BLI56" s="16"/>
      <c r="BLJ56" s="16"/>
      <c r="BLK56" s="16"/>
      <c r="BLL56" s="16"/>
      <c r="BLM56" s="16"/>
      <c r="BLN56" s="16"/>
      <c r="BLO56" s="16"/>
      <c r="BLP56" s="16"/>
      <c r="BLQ56" s="16"/>
      <c r="BLR56" s="16"/>
      <c r="BLS56" s="16"/>
      <c r="BLT56" s="16"/>
      <c r="BLU56" s="16"/>
      <c r="BLV56" s="16"/>
      <c r="BLW56" s="16"/>
      <c r="BLX56" s="16"/>
      <c r="BLY56" s="16"/>
      <c r="BLZ56" s="16"/>
      <c r="BMA56" s="16"/>
      <c r="BMB56" s="16"/>
      <c r="BMC56" s="16"/>
      <c r="BMD56" s="16"/>
      <c r="BME56" s="16"/>
      <c r="BMF56" s="16"/>
      <c r="BMG56" s="16"/>
      <c r="BMH56" s="16"/>
      <c r="BMI56" s="16"/>
      <c r="BMJ56" s="16"/>
      <c r="BMK56" s="16"/>
      <c r="BML56" s="16"/>
      <c r="BMM56" s="16"/>
      <c r="BMN56" s="16"/>
      <c r="BMO56" s="16"/>
      <c r="BMP56" s="16"/>
      <c r="BMQ56" s="16"/>
      <c r="BMR56" s="16"/>
      <c r="BMS56" s="16"/>
      <c r="BMT56" s="16"/>
      <c r="BMU56" s="16"/>
      <c r="BMV56" s="16"/>
      <c r="BMW56" s="16"/>
      <c r="BMX56" s="16"/>
      <c r="BMY56" s="16"/>
      <c r="BMZ56" s="16"/>
      <c r="BNA56" s="16"/>
      <c r="BNB56" s="16"/>
      <c r="BNC56" s="16"/>
      <c r="BND56" s="16"/>
      <c r="BNE56" s="16"/>
      <c r="BNF56" s="16"/>
      <c r="BNG56" s="16"/>
      <c r="BNH56" s="16"/>
      <c r="BNI56" s="16"/>
      <c r="BNJ56" s="16"/>
      <c r="BNK56" s="16"/>
      <c r="BNL56" s="16"/>
      <c r="BNM56" s="16"/>
      <c r="BNN56" s="16"/>
      <c r="BNO56" s="16"/>
      <c r="BNP56" s="16"/>
      <c r="BNQ56" s="16"/>
      <c r="BNR56" s="16"/>
      <c r="BNS56" s="16"/>
      <c r="BNT56" s="16"/>
      <c r="BNU56" s="16"/>
      <c r="BNV56" s="16"/>
      <c r="BNW56" s="16"/>
      <c r="BNX56" s="16"/>
      <c r="BNY56" s="16"/>
      <c r="BNZ56" s="16"/>
      <c r="BOA56" s="16"/>
      <c r="BOB56" s="16"/>
      <c r="BOC56" s="16"/>
      <c r="BOD56" s="16"/>
      <c r="BOE56" s="16"/>
      <c r="BOF56" s="16"/>
      <c r="BOG56" s="16"/>
      <c r="BOH56" s="16"/>
      <c r="BOI56" s="16"/>
      <c r="BOJ56" s="16"/>
      <c r="BOK56" s="16"/>
      <c r="BOL56" s="16"/>
      <c r="BOM56" s="16"/>
      <c r="BON56" s="16"/>
      <c r="BOO56" s="16"/>
      <c r="BOP56" s="16"/>
      <c r="BOQ56" s="16"/>
      <c r="BOR56" s="16"/>
      <c r="BOS56" s="16"/>
      <c r="BOT56" s="16"/>
      <c r="BOU56" s="16"/>
      <c r="BOV56" s="16"/>
      <c r="BOW56" s="16"/>
      <c r="BOX56" s="16"/>
      <c r="BOY56" s="16"/>
      <c r="BOZ56" s="16"/>
      <c r="BPA56" s="16"/>
      <c r="BPB56" s="16"/>
      <c r="BPC56" s="16"/>
      <c r="BPD56" s="16"/>
      <c r="BPE56" s="16"/>
      <c r="BPF56" s="16"/>
      <c r="BPG56" s="16"/>
      <c r="BPH56" s="16"/>
      <c r="BPI56" s="16"/>
      <c r="BPJ56" s="16"/>
      <c r="BPK56" s="16"/>
      <c r="BPL56" s="16"/>
      <c r="BPM56" s="16"/>
      <c r="BPN56" s="16"/>
      <c r="BPO56" s="16"/>
      <c r="BPP56" s="16"/>
      <c r="BPQ56" s="16"/>
      <c r="BPR56" s="16"/>
      <c r="BPS56" s="16"/>
      <c r="BPT56" s="16"/>
      <c r="BPU56" s="16"/>
      <c r="BPV56" s="16"/>
      <c r="BPW56" s="16"/>
      <c r="BPX56" s="16"/>
      <c r="BPY56" s="16"/>
      <c r="BPZ56" s="16"/>
      <c r="BQA56" s="16"/>
      <c r="BQB56" s="16"/>
      <c r="BQC56" s="16"/>
      <c r="BQD56" s="16"/>
      <c r="BQE56" s="16"/>
      <c r="BQF56" s="16"/>
      <c r="BQG56" s="16"/>
      <c r="BQH56" s="16"/>
      <c r="BQI56" s="16"/>
      <c r="BQJ56" s="16"/>
      <c r="BQK56" s="16"/>
      <c r="BQL56" s="16"/>
      <c r="BQM56" s="16"/>
      <c r="BQN56" s="16"/>
      <c r="BQO56" s="16"/>
      <c r="BQP56" s="16"/>
      <c r="BQQ56" s="16"/>
      <c r="BQR56" s="16"/>
      <c r="BQS56" s="16"/>
      <c r="BQT56" s="16"/>
      <c r="BQU56" s="16"/>
      <c r="BQV56" s="16"/>
      <c r="BQW56" s="16"/>
      <c r="BQX56" s="16"/>
      <c r="BQY56" s="16"/>
      <c r="BQZ56" s="16"/>
      <c r="BRA56" s="16"/>
      <c r="BRB56" s="16"/>
      <c r="BRC56" s="16"/>
      <c r="BRD56" s="16"/>
      <c r="BRE56" s="16"/>
      <c r="BRF56" s="16"/>
      <c r="BRG56" s="16"/>
      <c r="BRH56" s="16"/>
      <c r="BRI56" s="16"/>
      <c r="BRJ56" s="16"/>
      <c r="BRK56" s="16"/>
      <c r="BRL56" s="16"/>
      <c r="BRM56" s="16"/>
      <c r="BRN56" s="16"/>
      <c r="BRO56" s="16"/>
      <c r="BRP56" s="16"/>
      <c r="BRQ56" s="16"/>
      <c r="BRR56" s="16"/>
      <c r="BRS56" s="16"/>
      <c r="BRT56" s="16"/>
      <c r="BRU56" s="16"/>
      <c r="BRV56" s="16"/>
      <c r="BRW56" s="16"/>
      <c r="BRX56" s="16"/>
      <c r="BRY56" s="16"/>
      <c r="BRZ56" s="16"/>
      <c r="BSA56" s="16"/>
      <c r="BSB56" s="16"/>
      <c r="BSC56" s="16"/>
      <c r="BSD56" s="16"/>
      <c r="BSE56" s="16"/>
      <c r="BSF56" s="16"/>
      <c r="BSG56" s="16"/>
      <c r="BSH56" s="16"/>
      <c r="BSI56" s="16"/>
      <c r="BSJ56" s="16"/>
      <c r="BSK56" s="16"/>
      <c r="BSL56" s="16"/>
      <c r="BSM56" s="16"/>
      <c r="BSN56" s="16"/>
      <c r="BSO56" s="16"/>
      <c r="BSP56" s="16"/>
      <c r="BSQ56" s="16"/>
      <c r="BSR56" s="16"/>
      <c r="BSS56" s="16"/>
      <c r="BST56" s="16"/>
      <c r="BSU56" s="16"/>
      <c r="BSV56" s="16"/>
      <c r="BSW56" s="16"/>
      <c r="BSX56" s="16"/>
      <c r="BSY56" s="16"/>
      <c r="BSZ56" s="16"/>
      <c r="BTA56" s="16"/>
      <c r="BTB56" s="16"/>
      <c r="BTC56" s="16"/>
      <c r="BTD56" s="16"/>
      <c r="BTE56" s="16"/>
      <c r="BTF56" s="16"/>
      <c r="BTG56" s="16"/>
      <c r="BTH56" s="16"/>
    </row>
    <row r="57" spans="1:1880" s="253" customFormat="1" ht="225" customHeight="1" x14ac:dyDescent="0.3">
      <c r="A57" s="54">
        <v>577</v>
      </c>
      <c r="B57" s="217"/>
      <c r="C57" s="217" t="s">
        <v>87</v>
      </c>
      <c r="D57" s="133" t="s">
        <v>370</v>
      </c>
      <c r="E57" s="338"/>
      <c r="F57" s="104"/>
      <c r="G57" s="339" t="str">
        <f>IF(F57="Yes","In this cell - Please include the name of the plan, a brief description of the benefit and the population group that received the benefits."," ")</f>
        <v xml:space="preserve"> </v>
      </c>
      <c r="H57" s="512"/>
      <c r="I57" s="513"/>
      <c r="J57" s="100"/>
      <c r="K57" s="355"/>
      <c r="L57"/>
      <c r="M57" s="16"/>
      <c r="N57" s="106"/>
      <c r="O57" s="16"/>
      <c r="P57" s="16"/>
      <c r="Q57" s="16"/>
      <c r="R57" s="16"/>
      <c r="S57" s="16"/>
      <c r="T57" s="16"/>
      <c r="U57" s="16"/>
      <c r="V57" s="16"/>
      <c r="W57" s="16"/>
      <c r="X57" s="16"/>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c r="IN57" s="16"/>
      <c r="IO57" s="16"/>
      <c r="IP57" s="16"/>
      <c r="IQ57" s="16"/>
      <c r="IR57" s="16"/>
      <c r="IS57" s="16"/>
      <c r="IT57" s="16"/>
      <c r="IU57" s="16"/>
      <c r="IV57" s="16"/>
      <c r="IW57" s="16"/>
      <c r="IX57" s="16"/>
      <c r="IY57" s="16"/>
      <c r="IZ57" s="16"/>
      <c r="JA57" s="16"/>
      <c r="JB57" s="16"/>
      <c r="JC57" s="16"/>
      <c r="JD57" s="16"/>
      <c r="JE57" s="16"/>
      <c r="JF57" s="16"/>
      <c r="JG57" s="16"/>
      <c r="JH57" s="16"/>
      <c r="JI57" s="16"/>
      <c r="JJ57" s="16"/>
      <c r="JK57" s="16"/>
      <c r="JL57" s="16"/>
      <c r="JM57" s="16"/>
      <c r="JN57" s="16"/>
      <c r="JO57" s="16"/>
      <c r="JP57" s="16"/>
      <c r="JQ57" s="16"/>
      <c r="JR57" s="16"/>
      <c r="JS57" s="16"/>
      <c r="JT57" s="16"/>
      <c r="JU57" s="16"/>
      <c r="JV57" s="16"/>
      <c r="JW57" s="16"/>
      <c r="JX57" s="16"/>
      <c r="JY57" s="16"/>
      <c r="JZ57" s="16"/>
      <c r="KA57" s="16"/>
      <c r="KB57" s="16"/>
      <c r="KC57" s="16"/>
      <c r="KD57" s="16"/>
      <c r="KE57" s="16"/>
      <c r="KF57" s="16"/>
      <c r="KG57" s="16"/>
      <c r="KH57" s="16"/>
      <c r="KI57" s="16"/>
      <c r="KJ57" s="16"/>
      <c r="KK57" s="16"/>
      <c r="KL57" s="16"/>
      <c r="KM57" s="16"/>
      <c r="KN57" s="16"/>
      <c r="KO57" s="16"/>
      <c r="KP57" s="16"/>
      <c r="KQ57" s="16"/>
      <c r="KR57" s="16"/>
      <c r="KS57" s="16"/>
      <c r="KT57" s="16"/>
      <c r="KU57" s="16"/>
      <c r="KV57" s="16"/>
      <c r="KW57" s="16"/>
      <c r="KX57" s="16"/>
      <c r="KY57" s="16"/>
      <c r="KZ57" s="16"/>
      <c r="LA57" s="16"/>
      <c r="LB57" s="16"/>
      <c r="LC57" s="16"/>
      <c r="LD57" s="16"/>
      <c r="LE57" s="16"/>
      <c r="LF57" s="16"/>
      <c r="LG57" s="16"/>
      <c r="LH57" s="16"/>
      <c r="LI57" s="16"/>
      <c r="LJ57" s="16"/>
      <c r="LK57" s="16"/>
      <c r="LL57" s="16"/>
      <c r="LM57" s="16"/>
      <c r="LN57" s="16"/>
      <c r="LO57" s="16"/>
      <c r="LP57" s="16"/>
      <c r="LQ57" s="16"/>
      <c r="LR57" s="16"/>
      <c r="LS57" s="16"/>
      <c r="LT57" s="16"/>
      <c r="LU57" s="16"/>
      <c r="LV57" s="16"/>
      <c r="LW57" s="16"/>
      <c r="LX57" s="16"/>
      <c r="LY57" s="16"/>
      <c r="LZ57" s="16"/>
      <c r="MA57" s="16"/>
      <c r="MB57" s="16"/>
      <c r="MC57" s="16"/>
      <c r="MD57" s="16"/>
      <c r="ME57" s="16"/>
      <c r="MF57" s="16"/>
      <c r="MG57" s="16"/>
      <c r="MH57" s="16"/>
      <c r="MI57" s="16"/>
      <c r="MJ57" s="16"/>
      <c r="MK57" s="16"/>
      <c r="ML57" s="16"/>
      <c r="MM57" s="16"/>
      <c r="MN57" s="16"/>
      <c r="MO57" s="16"/>
      <c r="MP57" s="16"/>
      <c r="MQ57" s="16"/>
      <c r="MR57" s="16"/>
      <c r="MS57" s="16"/>
      <c r="MT57" s="16"/>
      <c r="MU57" s="16"/>
      <c r="MV57" s="16"/>
      <c r="MW57" s="16"/>
      <c r="MX57" s="16"/>
      <c r="MY57" s="16"/>
      <c r="MZ57" s="16"/>
      <c r="NA57" s="16"/>
      <c r="NB57" s="16"/>
      <c r="NC57" s="16"/>
      <c r="ND57" s="16"/>
      <c r="NE57" s="16"/>
      <c r="NF57" s="16"/>
      <c r="NG57" s="16"/>
      <c r="NH57" s="16"/>
      <c r="NI57" s="16"/>
      <c r="NJ57" s="16"/>
      <c r="NK57" s="16"/>
      <c r="NL57" s="16"/>
      <c r="NM57" s="16"/>
      <c r="NN57" s="16"/>
      <c r="NO57" s="16"/>
      <c r="NP57" s="16"/>
      <c r="NQ57" s="16"/>
      <c r="NR57" s="16"/>
      <c r="NS57" s="16"/>
      <c r="NT57" s="16"/>
      <c r="NU57" s="16"/>
      <c r="NV57" s="16"/>
      <c r="NW57" s="16"/>
      <c r="NX57" s="16"/>
      <c r="NY57" s="16"/>
      <c r="NZ57" s="16"/>
      <c r="OA57" s="16"/>
      <c r="OB57" s="16"/>
      <c r="OC57" s="16"/>
      <c r="OD57" s="16"/>
      <c r="OE57" s="16"/>
      <c r="OF57" s="16"/>
      <c r="OG57" s="16"/>
      <c r="OH57" s="16"/>
      <c r="OI57" s="16"/>
      <c r="OJ57" s="16"/>
      <c r="OK57" s="16"/>
      <c r="OL57" s="16"/>
      <c r="OM57" s="16"/>
      <c r="ON57" s="16"/>
      <c r="OO57" s="16"/>
      <c r="OP57" s="16"/>
      <c r="OQ57" s="16"/>
      <c r="OR57" s="16"/>
      <c r="OS57" s="16"/>
      <c r="OT57" s="16"/>
      <c r="OU57" s="16"/>
      <c r="OV57" s="16"/>
      <c r="OW57" s="16"/>
      <c r="OX57" s="16"/>
      <c r="OY57" s="16"/>
      <c r="OZ57" s="16"/>
      <c r="PA57" s="16"/>
      <c r="PB57" s="16"/>
      <c r="PC57" s="16"/>
      <c r="PD57" s="16"/>
      <c r="PE57" s="16"/>
      <c r="PF57" s="16"/>
      <c r="PG57" s="16"/>
      <c r="PH57" s="16"/>
      <c r="PI57" s="16"/>
      <c r="PJ57" s="16"/>
      <c r="PK57" s="16"/>
      <c r="PL57" s="16"/>
      <c r="PM57" s="16"/>
      <c r="PN57" s="16"/>
      <c r="PO57" s="16"/>
      <c r="PP57" s="16"/>
      <c r="PQ57" s="16"/>
      <c r="PR57" s="16"/>
      <c r="PS57" s="16"/>
      <c r="PT57" s="16"/>
      <c r="PU57" s="16"/>
      <c r="PV57" s="16"/>
      <c r="PW57" s="16"/>
      <c r="PX57" s="16"/>
      <c r="PY57" s="16"/>
      <c r="PZ57" s="16"/>
      <c r="QA57" s="16"/>
      <c r="QB57" s="16"/>
      <c r="QC57" s="16"/>
      <c r="QD57" s="16"/>
      <c r="QE57" s="16"/>
      <c r="QF57" s="16"/>
      <c r="QG57" s="16"/>
      <c r="QH57" s="16"/>
      <c r="QI57" s="16"/>
      <c r="QJ57" s="16"/>
      <c r="QK57" s="16"/>
      <c r="QL57" s="16"/>
      <c r="QM57" s="16"/>
      <c r="QN57" s="16"/>
      <c r="QO57" s="16"/>
      <c r="QP57" s="16"/>
      <c r="QQ57" s="16"/>
      <c r="QR57" s="16"/>
      <c r="QS57" s="16"/>
      <c r="QT57" s="16"/>
      <c r="QU57" s="16"/>
      <c r="QV57" s="16"/>
      <c r="QW57" s="16"/>
      <c r="QX57" s="16"/>
      <c r="QY57" s="16"/>
      <c r="QZ57" s="16"/>
      <c r="RA57" s="16"/>
      <c r="RB57" s="16"/>
      <c r="RC57" s="16"/>
      <c r="RD57" s="16"/>
      <c r="RE57" s="16"/>
      <c r="RF57" s="16"/>
      <c r="RG57" s="16"/>
      <c r="RH57" s="16"/>
      <c r="RI57" s="16"/>
      <c r="RJ57" s="16"/>
      <c r="RK57" s="16"/>
      <c r="RL57" s="16"/>
      <c r="RM57" s="16"/>
      <c r="RN57" s="16"/>
      <c r="RO57" s="16"/>
      <c r="RP57" s="16"/>
      <c r="RQ57" s="16"/>
      <c r="RR57" s="16"/>
      <c r="RS57" s="16"/>
      <c r="RT57" s="16"/>
      <c r="RU57" s="16"/>
      <c r="RV57" s="16"/>
      <c r="RW57" s="16"/>
      <c r="RX57" s="16"/>
      <c r="RY57" s="16"/>
      <c r="RZ57" s="16"/>
      <c r="SA57" s="16"/>
      <c r="SB57" s="16"/>
      <c r="SC57" s="16"/>
      <c r="SD57" s="16"/>
      <c r="SE57" s="16"/>
      <c r="SF57" s="16"/>
      <c r="SG57" s="16"/>
      <c r="SH57" s="16"/>
      <c r="SI57" s="16"/>
      <c r="SJ57" s="16"/>
      <c r="SK57" s="16"/>
      <c r="SL57" s="16"/>
      <c r="SM57" s="16"/>
      <c r="SN57" s="16"/>
      <c r="SO57" s="16"/>
      <c r="SP57" s="16"/>
      <c r="SQ57" s="16"/>
      <c r="SR57" s="16"/>
      <c r="SS57" s="16"/>
      <c r="ST57" s="16"/>
      <c r="SU57" s="16"/>
      <c r="SV57" s="16"/>
      <c r="SW57" s="16"/>
      <c r="SX57" s="16"/>
      <c r="SY57" s="16"/>
      <c r="SZ57" s="16"/>
      <c r="TA57" s="16"/>
      <c r="TB57" s="16"/>
      <c r="TC57" s="16"/>
      <c r="TD57" s="16"/>
      <c r="TE57" s="16"/>
      <c r="TF57" s="16"/>
      <c r="TG57" s="16"/>
      <c r="TH57" s="16"/>
      <c r="TI57" s="16"/>
      <c r="TJ57" s="16"/>
      <c r="TK57" s="16"/>
      <c r="TL57" s="16"/>
      <c r="TM57" s="16"/>
      <c r="TN57" s="16"/>
      <c r="TO57" s="16"/>
      <c r="TP57" s="16"/>
      <c r="TQ57" s="16"/>
      <c r="TR57" s="16"/>
      <c r="TS57" s="16"/>
      <c r="TT57" s="16"/>
      <c r="TU57" s="16"/>
      <c r="TV57" s="16"/>
      <c r="TW57" s="16"/>
      <c r="TX57" s="16"/>
      <c r="TY57" s="16"/>
      <c r="TZ57" s="16"/>
      <c r="UA57" s="16"/>
      <c r="UB57" s="16"/>
      <c r="UC57" s="16"/>
      <c r="UD57" s="16"/>
      <c r="UE57" s="16"/>
      <c r="UF57" s="16"/>
      <c r="UG57" s="16"/>
      <c r="UH57" s="16"/>
      <c r="UI57" s="16"/>
      <c r="UJ57" s="16"/>
      <c r="UK57" s="16"/>
      <c r="UL57" s="16"/>
      <c r="UM57" s="16"/>
      <c r="UN57" s="16"/>
      <c r="UO57" s="16"/>
      <c r="UP57" s="16"/>
      <c r="UQ57" s="16"/>
      <c r="UR57" s="16"/>
      <c r="US57" s="16"/>
      <c r="UT57" s="16"/>
      <c r="UU57" s="16"/>
      <c r="UV57" s="16"/>
      <c r="UW57" s="16"/>
      <c r="UX57" s="16"/>
      <c r="UY57" s="16"/>
      <c r="UZ57" s="16"/>
      <c r="VA57" s="16"/>
      <c r="VB57" s="16"/>
      <c r="VC57" s="16"/>
      <c r="VD57" s="16"/>
      <c r="VE57" s="16"/>
      <c r="VF57" s="16"/>
      <c r="VG57" s="16"/>
      <c r="VH57" s="16"/>
      <c r="VI57" s="16"/>
      <c r="VJ57" s="16"/>
      <c r="VK57" s="16"/>
      <c r="VL57" s="16"/>
      <c r="VM57" s="16"/>
      <c r="VN57" s="16"/>
      <c r="VO57" s="16"/>
      <c r="VP57" s="16"/>
      <c r="VQ57" s="16"/>
      <c r="VR57" s="16"/>
      <c r="VS57" s="16"/>
      <c r="VT57" s="16"/>
      <c r="VU57" s="16"/>
      <c r="VV57" s="16"/>
      <c r="VW57" s="16"/>
      <c r="VX57" s="16"/>
      <c r="VY57" s="16"/>
      <c r="VZ57" s="16"/>
      <c r="WA57" s="16"/>
      <c r="WB57" s="16"/>
      <c r="WC57" s="16"/>
      <c r="WD57" s="16"/>
      <c r="WE57" s="16"/>
      <c r="WF57" s="16"/>
      <c r="WG57" s="16"/>
      <c r="WH57" s="16"/>
      <c r="WI57" s="16"/>
      <c r="WJ57" s="16"/>
      <c r="WK57" s="16"/>
      <c r="WL57" s="16"/>
      <c r="WM57" s="16"/>
      <c r="WN57" s="16"/>
      <c r="WO57" s="16"/>
      <c r="WP57" s="16"/>
      <c r="WQ57" s="16"/>
      <c r="WR57" s="16"/>
      <c r="WS57" s="16"/>
      <c r="WT57" s="16"/>
      <c r="WU57" s="16"/>
      <c r="WV57" s="16"/>
      <c r="WW57" s="16"/>
      <c r="WX57" s="16"/>
      <c r="WY57" s="16"/>
      <c r="WZ57" s="16"/>
      <c r="XA57" s="16"/>
      <c r="XB57" s="16"/>
      <c r="XC57" s="16"/>
      <c r="XD57" s="16"/>
      <c r="XE57" s="16"/>
      <c r="XF57" s="16"/>
      <c r="XG57" s="16"/>
      <c r="XH57" s="16"/>
      <c r="XI57" s="16"/>
      <c r="XJ57" s="16"/>
      <c r="XK57" s="16"/>
      <c r="XL57" s="16"/>
      <c r="XM57" s="16"/>
      <c r="XN57" s="16"/>
      <c r="XO57" s="16"/>
      <c r="XP57" s="16"/>
      <c r="XQ57" s="16"/>
      <c r="XR57" s="16"/>
      <c r="XS57" s="16"/>
      <c r="XT57" s="16"/>
      <c r="XU57" s="16"/>
      <c r="XV57" s="16"/>
      <c r="XW57" s="16"/>
      <c r="XX57" s="16"/>
      <c r="XY57" s="16"/>
      <c r="XZ57" s="16"/>
      <c r="YA57" s="16"/>
      <c r="YB57" s="16"/>
      <c r="YC57" s="16"/>
      <c r="YD57" s="16"/>
      <c r="YE57" s="16"/>
      <c r="YF57" s="16"/>
      <c r="YG57" s="16"/>
      <c r="YH57" s="16"/>
      <c r="YI57" s="16"/>
      <c r="YJ57" s="16"/>
      <c r="YK57" s="16"/>
      <c r="YL57" s="16"/>
      <c r="YM57" s="16"/>
      <c r="YN57" s="16"/>
      <c r="YO57" s="16"/>
      <c r="YP57" s="16"/>
      <c r="YQ57" s="16"/>
      <c r="YR57" s="16"/>
      <c r="YS57" s="16"/>
      <c r="YT57" s="16"/>
      <c r="YU57" s="16"/>
      <c r="YV57" s="16"/>
      <c r="YW57" s="16"/>
      <c r="YX57" s="16"/>
      <c r="YY57" s="16"/>
      <c r="YZ57" s="16"/>
      <c r="ZA57" s="16"/>
      <c r="ZB57" s="16"/>
      <c r="ZC57" s="16"/>
      <c r="ZD57" s="16"/>
      <c r="ZE57" s="16"/>
      <c r="ZF57" s="16"/>
      <c r="ZG57" s="16"/>
      <c r="ZH57" s="16"/>
      <c r="ZI57" s="16"/>
      <c r="ZJ57" s="16"/>
      <c r="ZK57" s="16"/>
      <c r="ZL57" s="16"/>
      <c r="ZM57" s="16"/>
      <c r="ZN57" s="16"/>
      <c r="ZO57" s="16"/>
      <c r="ZP57" s="16"/>
      <c r="ZQ57" s="16"/>
      <c r="ZR57" s="16"/>
      <c r="ZS57" s="16"/>
      <c r="ZT57" s="16"/>
      <c r="ZU57" s="16"/>
      <c r="ZV57" s="16"/>
      <c r="ZW57" s="16"/>
      <c r="ZX57" s="16"/>
      <c r="ZY57" s="16"/>
      <c r="ZZ57" s="16"/>
      <c r="AAA57" s="16"/>
      <c r="AAB57" s="16"/>
      <c r="AAC57" s="16"/>
      <c r="AAD57" s="16"/>
      <c r="AAE57" s="16"/>
      <c r="AAF57" s="16"/>
      <c r="AAG57" s="16"/>
      <c r="AAH57" s="16"/>
      <c r="AAI57" s="16"/>
      <c r="AAJ57" s="16"/>
      <c r="AAK57" s="16"/>
      <c r="AAL57" s="16"/>
      <c r="AAM57" s="16"/>
      <c r="AAN57" s="16"/>
      <c r="AAO57" s="16"/>
      <c r="AAP57" s="16"/>
      <c r="AAQ57" s="16"/>
      <c r="AAR57" s="16"/>
      <c r="AAS57" s="16"/>
      <c r="AAT57" s="16"/>
      <c r="AAU57" s="16"/>
      <c r="AAV57" s="16"/>
      <c r="AAW57" s="16"/>
      <c r="AAX57" s="16"/>
      <c r="AAY57" s="16"/>
      <c r="AAZ57" s="16"/>
      <c r="ABA57" s="16"/>
      <c r="ABB57" s="16"/>
      <c r="ABC57" s="16"/>
      <c r="ABD57" s="16"/>
      <c r="ABE57" s="16"/>
      <c r="ABF57" s="16"/>
      <c r="ABG57" s="16"/>
      <c r="ABH57" s="16"/>
      <c r="ABI57" s="16"/>
      <c r="ABJ57" s="16"/>
      <c r="ABK57" s="16"/>
      <c r="ABL57" s="16"/>
      <c r="ABM57" s="16"/>
      <c r="ABN57" s="16"/>
      <c r="ABO57" s="16"/>
      <c r="ABP57" s="16"/>
      <c r="ABQ57" s="16"/>
      <c r="ABR57" s="16"/>
      <c r="ABS57" s="16"/>
      <c r="ABT57" s="16"/>
      <c r="ABU57" s="16"/>
      <c r="ABV57" s="16"/>
      <c r="ABW57" s="16"/>
      <c r="ABX57" s="16"/>
      <c r="ABY57" s="16"/>
      <c r="ABZ57" s="16"/>
      <c r="ACA57" s="16"/>
      <c r="ACB57" s="16"/>
      <c r="ACC57" s="16"/>
      <c r="ACD57" s="16"/>
      <c r="ACE57" s="16"/>
      <c r="ACF57" s="16"/>
      <c r="ACG57" s="16"/>
      <c r="ACH57" s="16"/>
      <c r="ACI57" s="16"/>
      <c r="ACJ57" s="16"/>
      <c r="ACK57" s="16"/>
      <c r="ACL57" s="16"/>
      <c r="ACM57" s="16"/>
      <c r="ACN57" s="16"/>
      <c r="ACO57" s="16"/>
      <c r="ACP57" s="16"/>
      <c r="ACQ57" s="16"/>
      <c r="ACR57" s="16"/>
      <c r="ACS57" s="16"/>
      <c r="ACT57" s="16"/>
      <c r="ACU57" s="16"/>
      <c r="ACV57" s="16"/>
      <c r="ACW57" s="16"/>
      <c r="ACX57" s="16"/>
      <c r="ACY57" s="16"/>
      <c r="ACZ57" s="16"/>
      <c r="ADA57" s="16"/>
      <c r="ADB57" s="16"/>
      <c r="ADC57" s="16"/>
      <c r="ADD57" s="16"/>
      <c r="ADE57" s="16"/>
      <c r="ADF57" s="16"/>
      <c r="ADG57" s="16"/>
      <c r="ADH57" s="16"/>
      <c r="ADI57" s="16"/>
      <c r="ADJ57" s="16"/>
      <c r="ADK57" s="16"/>
      <c r="ADL57" s="16"/>
      <c r="ADM57" s="16"/>
      <c r="ADN57" s="16"/>
      <c r="ADO57" s="16"/>
      <c r="ADP57" s="16"/>
      <c r="ADQ57" s="16"/>
      <c r="ADR57" s="16"/>
      <c r="ADS57" s="16"/>
      <c r="ADT57" s="16"/>
      <c r="ADU57" s="16"/>
      <c r="ADV57" s="16"/>
      <c r="ADW57" s="16"/>
      <c r="ADX57" s="16"/>
      <c r="ADY57" s="16"/>
      <c r="ADZ57" s="16"/>
      <c r="AEA57" s="16"/>
      <c r="AEB57" s="16"/>
      <c r="AEC57" s="16"/>
      <c r="AED57" s="16"/>
      <c r="AEE57" s="16"/>
      <c r="AEF57" s="16"/>
      <c r="AEG57" s="16"/>
      <c r="AEH57" s="16"/>
      <c r="AEI57" s="16"/>
      <c r="AEJ57" s="16"/>
      <c r="AEK57" s="16"/>
      <c r="AEL57" s="16"/>
      <c r="AEM57" s="16"/>
      <c r="AEN57" s="16"/>
      <c r="AEO57" s="16"/>
      <c r="AEP57" s="16"/>
      <c r="AEQ57" s="16"/>
      <c r="AER57" s="16"/>
      <c r="AES57" s="16"/>
      <c r="AET57" s="16"/>
      <c r="AEU57" s="16"/>
      <c r="AEV57" s="16"/>
      <c r="AEW57" s="16"/>
      <c r="AEX57" s="16"/>
      <c r="AEY57" s="16"/>
      <c r="AEZ57" s="16"/>
      <c r="AFA57" s="16"/>
      <c r="AFB57" s="16"/>
      <c r="AFC57" s="16"/>
      <c r="AFD57" s="16"/>
      <c r="AFE57" s="16"/>
      <c r="AFF57" s="16"/>
      <c r="AFG57" s="16"/>
      <c r="AFH57" s="16"/>
      <c r="AFI57" s="16"/>
      <c r="AFJ57" s="16"/>
      <c r="AFK57" s="16"/>
      <c r="AFL57" s="16"/>
      <c r="AFM57" s="16"/>
      <c r="AFN57" s="16"/>
      <c r="AFO57" s="16"/>
      <c r="AFP57" s="16"/>
      <c r="AFQ57" s="16"/>
      <c r="AFR57" s="16"/>
      <c r="AFS57" s="16"/>
      <c r="AFT57" s="16"/>
      <c r="AFU57" s="16"/>
      <c r="AFV57" s="16"/>
      <c r="AFW57" s="16"/>
      <c r="AFX57" s="16"/>
      <c r="AFY57" s="16"/>
      <c r="AFZ57" s="16"/>
      <c r="AGA57" s="16"/>
      <c r="AGB57" s="16"/>
      <c r="AGC57" s="16"/>
      <c r="AGD57" s="16"/>
      <c r="AGE57" s="16"/>
      <c r="AGF57" s="16"/>
      <c r="AGG57" s="16"/>
      <c r="AGH57" s="16"/>
      <c r="AGI57" s="16"/>
      <c r="AGJ57" s="16"/>
      <c r="AGK57" s="16"/>
      <c r="AGL57" s="16"/>
      <c r="AGM57" s="16"/>
      <c r="AGN57" s="16"/>
      <c r="AGO57" s="16"/>
      <c r="AGP57" s="16"/>
      <c r="AGQ57" s="16"/>
      <c r="AGR57" s="16"/>
      <c r="AGS57" s="16"/>
      <c r="AGT57" s="16"/>
      <c r="AGU57" s="16"/>
      <c r="AGV57" s="16"/>
      <c r="AGW57" s="16"/>
      <c r="AGX57" s="16"/>
      <c r="AGY57" s="16"/>
      <c r="AGZ57" s="16"/>
      <c r="AHA57" s="16"/>
      <c r="AHB57" s="16"/>
      <c r="AHC57" s="16"/>
      <c r="AHD57" s="16"/>
      <c r="AHE57" s="16"/>
      <c r="AHF57" s="16"/>
      <c r="AHG57" s="16"/>
      <c r="AHH57" s="16"/>
      <c r="AHI57" s="16"/>
      <c r="AHJ57" s="16"/>
      <c r="AHK57" s="16"/>
      <c r="AHL57" s="16"/>
      <c r="AHM57" s="16"/>
      <c r="AHN57" s="16"/>
      <c r="AHO57" s="16"/>
      <c r="AHP57" s="16"/>
      <c r="AHQ57" s="16"/>
      <c r="AHR57" s="16"/>
      <c r="AHS57" s="16"/>
      <c r="AHT57" s="16"/>
      <c r="AHU57" s="16"/>
      <c r="AHV57" s="16"/>
      <c r="AHW57" s="16"/>
      <c r="AHX57" s="16"/>
      <c r="AHY57" s="16"/>
      <c r="AHZ57" s="16"/>
      <c r="AIA57" s="16"/>
      <c r="AIB57" s="16"/>
      <c r="AIC57" s="16"/>
      <c r="AID57" s="16"/>
      <c r="AIE57" s="16"/>
      <c r="AIF57" s="16"/>
      <c r="AIG57" s="16"/>
      <c r="AIH57" s="16"/>
      <c r="AII57" s="16"/>
      <c r="AIJ57" s="16"/>
      <c r="AIK57" s="16"/>
      <c r="AIL57" s="16"/>
      <c r="AIM57" s="16"/>
      <c r="AIN57" s="16"/>
      <c r="AIO57" s="16"/>
      <c r="AIP57" s="16"/>
      <c r="AIQ57" s="16"/>
      <c r="AIR57" s="16"/>
      <c r="AIS57" s="16"/>
      <c r="AIT57" s="16"/>
      <c r="AIU57" s="16"/>
      <c r="AIV57" s="16"/>
      <c r="AIW57" s="16"/>
      <c r="AIX57" s="16"/>
      <c r="AIY57" s="16"/>
      <c r="AIZ57" s="16"/>
      <c r="AJA57" s="16"/>
      <c r="AJB57" s="16"/>
      <c r="AJC57" s="16"/>
      <c r="AJD57" s="16"/>
      <c r="AJE57" s="16"/>
      <c r="AJF57" s="16"/>
      <c r="AJG57" s="16"/>
      <c r="AJH57" s="16"/>
      <c r="AJI57" s="16"/>
      <c r="AJJ57" s="16"/>
      <c r="AJK57" s="16"/>
      <c r="AJL57" s="16"/>
      <c r="AJM57" s="16"/>
      <c r="AJN57" s="16"/>
      <c r="AJO57" s="16"/>
      <c r="AJP57" s="16"/>
      <c r="AJQ57" s="16"/>
      <c r="AJR57" s="16"/>
      <c r="AJS57" s="16"/>
      <c r="AJT57" s="16"/>
      <c r="AJU57" s="16"/>
      <c r="AJV57" s="16"/>
      <c r="AJW57" s="16"/>
      <c r="AJX57" s="16"/>
      <c r="AJY57" s="16"/>
      <c r="AJZ57" s="16"/>
      <c r="AKA57" s="16"/>
      <c r="AKB57" s="16"/>
      <c r="AKC57" s="16"/>
      <c r="AKD57" s="16"/>
      <c r="AKE57" s="16"/>
      <c r="AKF57" s="16"/>
      <c r="AKG57" s="16"/>
      <c r="AKH57" s="16"/>
      <c r="AKI57" s="16"/>
      <c r="AKJ57" s="16"/>
      <c r="AKK57" s="16"/>
      <c r="AKL57" s="16"/>
      <c r="AKM57" s="16"/>
      <c r="AKN57" s="16"/>
      <c r="AKO57" s="16"/>
      <c r="AKP57" s="16"/>
      <c r="AKQ57" s="16"/>
      <c r="AKR57" s="16"/>
      <c r="AKS57" s="16"/>
      <c r="AKT57" s="16"/>
      <c r="AKU57" s="16"/>
      <c r="AKV57" s="16"/>
      <c r="AKW57" s="16"/>
      <c r="AKX57" s="16"/>
      <c r="AKY57" s="16"/>
      <c r="AKZ57" s="16"/>
      <c r="ALA57" s="16"/>
      <c r="ALB57" s="16"/>
      <c r="ALC57" s="16"/>
      <c r="ALD57" s="16"/>
      <c r="ALE57" s="16"/>
      <c r="ALF57" s="16"/>
      <c r="ALG57" s="16"/>
      <c r="ALH57" s="16"/>
      <c r="ALI57" s="16"/>
      <c r="ALJ57" s="16"/>
      <c r="ALK57" s="16"/>
      <c r="ALL57" s="16"/>
      <c r="ALM57" s="16"/>
      <c r="ALN57" s="16"/>
      <c r="ALO57" s="16"/>
      <c r="ALP57" s="16"/>
      <c r="ALQ57" s="16"/>
      <c r="ALR57" s="16"/>
      <c r="ALS57" s="16"/>
      <c r="ALT57" s="16"/>
      <c r="ALU57" s="16"/>
      <c r="ALV57" s="16"/>
      <c r="ALW57" s="16"/>
      <c r="ALX57" s="16"/>
      <c r="ALY57" s="16"/>
      <c r="ALZ57" s="16"/>
      <c r="AMA57" s="16"/>
      <c r="AMB57" s="16"/>
      <c r="AMC57" s="16"/>
      <c r="AMD57" s="16"/>
      <c r="AME57" s="16"/>
      <c r="AMF57" s="16"/>
      <c r="AMG57" s="16"/>
      <c r="AMH57" s="16"/>
      <c r="AMI57" s="16"/>
      <c r="AMJ57" s="16"/>
      <c r="AMK57" s="16"/>
      <c r="AML57" s="16"/>
      <c r="AMM57" s="16"/>
      <c r="AMN57" s="16"/>
      <c r="AMO57" s="16"/>
      <c r="AMP57" s="16"/>
      <c r="AMQ57" s="16"/>
      <c r="AMR57" s="16"/>
      <c r="AMS57" s="16"/>
      <c r="AMT57" s="16"/>
      <c r="AMU57" s="16"/>
      <c r="AMV57" s="16"/>
      <c r="AMW57" s="16"/>
      <c r="AMX57" s="16"/>
      <c r="AMY57" s="16"/>
      <c r="AMZ57" s="16"/>
      <c r="ANA57" s="16"/>
      <c r="ANB57" s="16"/>
      <c r="ANC57" s="16"/>
      <c r="AND57" s="16"/>
      <c r="ANE57" s="16"/>
      <c r="ANF57" s="16"/>
      <c r="ANG57" s="16"/>
      <c r="ANH57" s="16"/>
      <c r="ANI57" s="16"/>
      <c r="ANJ57" s="16"/>
      <c r="ANK57" s="16"/>
      <c r="ANL57" s="16"/>
      <c r="ANM57" s="16"/>
      <c r="ANN57" s="16"/>
      <c r="ANO57" s="16"/>
      <c r="ANP57" s="16"/>
      <c r="ANQ57" s="16"/>
      <c r="ANR57" s="16"/>
      <c r="ANS57" s="16"/>
      <c r="ANT57" s="16"/>
      <c r="ANU57" s="16"/>
      <c r="ANV57" s="16"/>
      <c r="ANW57" s="16"/>
      <c r="ANX57" s="16"/>
      <c r="ANY57" s="16"/>
      <c r="ANZ57" s="16"/>
      <c r="AOA57" s="16"/>
      <c r="AOB57" s="16"/>
      <c r="AOC57" s="16"/>
      <c r="AOD57" s="16"/>
      <c r="AOE57" s="16"/>
      <c r="AOF57" s="16"/>
      <c r="AOG57" s="16"/>
      <c r="AOH57" s="16"/>
      <c r="AOI57" s="16"/>
      <c r="AOJ57" s="16"/>
      <c r="AOK57" s="16"/>
      <c r="AOL57" s="16"/>
      <c r="AOM57" s="16"/>
      <c r="AON57" s="16"/>
      <c r="AOO57" s="16"/>
      <c r="AOP57" s="16"/>
      <c r="AOQ57" s="16"/>
      <c r="AOR57" s="16"/>
      <c r="AOS57" s="16"/>
      <c r="AOT57" s="16"/>
      <c r="AOU57" s="16"/>
      <c r="AOV57" s="16"/>
      <c r="AOW57" s="16"/>
      <c r="AOX57" s="16"/>
      <c r="AOY57" s="16"/>
      <c r="AOZ57" s="16"/>
      <c r="APA57" s="16"/>
      <c r="APB57" s="16"/>
      <c r="APC57" s="16"/>
      <c r="APD57" s="16"/>
      <c r="APE57" s="16"/>
      <c r="APF57" s="16"/>
      <c r="APG57" s="16"/>
      <c r="APH57" s="16"/>
      <c r="API57" s="16"/>
      <c r="APJ57" s="16"/>
      <c r="APK57" s="16"/>
      <c r="APL57" s="16"/>
      <c r="APM57" s="16"/>
      <c r="APN57" s="16"/>
      <c r="APO57" s="16"/>
      <c r="APP57" s="16"/>
      <c r="APQ57" s="16"/>
      <c r="APR57" s="16"/>
      <c r="APS57" s="16"/>
      <c r="APT57" s="16"/>
      <c r="APU57" s="16"/>
      <c r="APV57" s="16"/>
      <c r="APW57" s="16"/>
      <c r="APX57" s="16"/>
      <c r="APY57" s="16"/>
      <c r="APZ57" s="16"/>
      <c r="AQA57" s="16"/>
      <c r="AQB57" s="16"/>
      <c r="AQC57" s="16"/>
      <c r="AQD57" s="16"/>
      <c r="AQE57" s="16"/>
      <c r="AQF57" s="16"/>
      <c r="AQG57" s="16"/>
      <c r="AQH57" s="16"/>
      <c r="AQI57" s="16"/>
      <c r="AQJ57" s="16"/>
      <c r="AQK57" s="16"/>
      <c r="AQL57" s="16"/>
      <c r="AQM57" s="16"/>
      <c r="AQN57" s="16"/>
      <c r="AQO57" s="16"/>
      <c r="AQP57" s="16"/>
      <c r="AQQ57" s="16"/>
      <c r="AQR57" s="16"/>
      <c r="AQS57" s="16"/>
      <c r="AQT57" s="16"/>
      <c r="AQU57" s="16"/>
      <c r="AQV57" s="16"/>
      <c r="AQW57" s="16"/>
      <c r="AQX57" s="16"/>
      <c r="AQY57" s="16"/>
      <c r="AQZ57" s="16"/>
      <c r="ARA57" s="16"/>
      <c r="ARB57" s="16"/>
      <c r="ARC57" s="16"/>
      <c r="ARD57" s="16"/>
      <c r="ARE57" s="16"/>
      <c r="ARF57" s="16"/>
      <c r="ARG57" s="16"/>
      <c r="ARH57" s="16"/>
      <c r="ARI57" s="16"/>
      <c r="ARJ57" s="16"/>
      <c r="ARK57" s="16"/>
      <c r="ARL57" s="16"/>
      <c r="ARM57" s="16"/>
      <c r="ARN57" s="16"/>
      <c r="ARO57" s="16"/>
      <c r="ARP57" s="16"/>
      <c r="ARQ57" s="16"/>
      <c r="ARR57" s="16"/>
      <c r="ARS57" s="16"/>
      <c r="ART57" s="16"/>
      <c r="ARU57" s="16"/>
      <c r="ARV57" s="16"/>
      <c r="ARW57" s="16"/>
      <c r="ARX57" s="16"/>
      <c r="ARY57" s="16"/>
      <c r="ARZ57" s="16"/>
      <c r="ASA57" s="16"/>
      <c r="ASB57" s="16"/>
      <c r="ASC57" s="16"/>
      <c r="ASD57" s="16"/>
      <c r="ASE57" s="16"/>
      <c r="ASF57" s="16"/>
      <c r="ASG57" s="16"/>
      <c r="ASH57" s="16"/>
      <c r="ASI57" s="16"/>
      <c r="ASJ57" s="16"/>
      <c r="ASK57" s="16"/>
      <c r="ASL57" s="16"/>
      <c r="ASM57" s="16"/>
      <c r="ASN57" s="16"/>
      <c r="ASO57" s="16"/>
      <c r="ASP57" s="16"/>
      <c r="ASQ57" s="16"/>
      <c r="ASR57" s="16"/>
      <c r="ASS57" s="16"/>
      <c r="AST57" s="16"/>
      <c r="ASU57" s="16"/>
      <c r="ASV57" s="16"/>
      <c r="ASW57" s="16"/>
      <c r="ASX57" s="16"/>
      <c r="ASY57" s="16"/>
      <c r="ASZ57" s="16"/>
      <c r="ATA57" s="16"/>
      <c r="ATB57" s="16"/>
      <c r="ATC57" s="16"/>
      <c r="ATD57" s="16"/>
      <c r="ATE57" s="16"/>
      <c r="ATF57" s="16"/>
      <c r="ATG57" s="16"/>
      <c r="ATH57" s="16"/>
      <c r="ATI57" s="16"/>
      <c r="ATJ57" s="16"/>
      <c r="ATK57" s="16"/>
      <c r="ATL57" s="16"/>
      <c r="ATM57" s="16"/>
      <c r="ATN57" s="16"/>
      <c r="ATO57" s="16"/>
      <c r="ATP57" s="16"/>
      <c r="ATQ57" s="16"/>
      <c r="ATR57" s="16"/>
      <c r="ATS57" s="16"/>
      <c r="ATT57" s="16"/>
      <c r="ATU57" s="16"/>
      <c r="ATV57" s="16"/>
      <c r="ATW57" s="16"/>
      <c r="ATX57" s="16"/>
      <c r="ATY57" s="16"/>
      <c r="ATZ57" s="16"/>
      <c r="AUA57" s="16"/>
      <c r="AUB57" s="16"/>
      <c r="AUC57" s="16"/>
      <c r="AUD57" s="16"/>
      <c r="AUE57" s="16"/>
      <c r="AUF57" s="16"/>
      <c r="AUG57" s="16"/>
      <c r="AUH57" s="16"/>
      <c r="AUI57" s="16"/>
      <c r="AUJ57" s="16"/>
      <c r="AUK57" s="16"/>
      <c r="AUL57" s="16"/>
      <c r="AUM57" s="16"/>
      <c r="AUN57" s="16"/>
      <c r="AUO57" s="16"/>
      <c r="AUP57" s="16"/>
      <c r="AUQ57" s="16"/>
      <c r="AUR57" s="16"/>
      <c r="AUS57" s="16"/>
      <c r="AUT57" s="16"/>
      <c r="AUU57" s="16"/>
      <c r="AUV57" s="16"/>
      <c r="AUW57" s="16"/>
      <c r="AUX57" s="16"/>
      <c r="AUY57" s="16"/>
      <c r="AUZ57" s="16"/>
      <c r="AVA57" s="16"/>
      <c r="AVB57" s="16"/>
      <c r="AVC57" s="16"/>
      <c r="AVD57" s="16"/>
      <c r="AVE57" s="16"/>
      <c r="AVF57" s="16"/>
      <c r="AVG57" s="16"/>
      <c r="AVH57" s="16"/>
      <c r="AVI57" s="16"/>
      <c r="AVJ57" s="16"/>
      <c r="AVK57" s="16"/>
      <c r="AVL57" s="16"/>
      <c r="AVM57" s="16"/>
      <c r="AVN57" s="16"/>
      <c r="AVO57" s="16"/>
      <c r="AVP57" s="16"/>
      <c r="AVQ57" s="16"/>
      <c r="AVR57" s="16"/>
      <c r="AVS57" s="16"/>
      <c r="AVT57" s="16"/>
      <c r="AVU57" s="16"/>
      <c r="AVV57" s="16"/>
      <c r="AVW57" s="16"/>
      <c r="AVX57" s="16"/>
      <c r="AVY57" s="16"/>
      <c r="AVZ57" s="16"/>
      <c r="AWA57" s="16"/>
      <c r="AWB57" s="16"/>
      <c r="AWC57" s="16"/>
      <c r="AWD57" s="16"/>
      <c r="AWE57" s="16"/>
      <c r="AWF57" s="16"/>
      <c r="AWG57" s="16"/>
      <c r="AWH57" s="16"/>
      <c r="AWI57" s="16"/>
      <c r="AWJ57" s="16"/>
      <c r="AWK57" s="16"/>
      <c r="AWL57" s="16"/>
      <c r="AWM57" s="16"/>
      <c r="AWN57" s="16"/>
      <c r="AWO57" s="16"/>
      <c r="AWP57" s="16"/>
      <c r="AWQ57" s="16"/>
      <c r="AWR57" s="16"/>
      <c r="AWS57" s="16"/>
      <c r="AWT57" s="16"/>
      <c r="AWU57" s="16"/>
      <c r="AWV57" s="16"/>
      <c r="AWW57" s="16"/>
      <c r="AWX57" s="16"/>
      <c r="AWY57" s="16"/>
      <c r="AWZ57" s="16"/>
      <c r="AXA57" s="16"/>
      <c r="AXB57" s="16"/>
      <c r="AXC57" s="16"/>
      <c r="AXD57" s="16"/>
      <c r="AXE57" s="16"/>
      <c r="AXF57" s="16"/>
      <c r="AXG57" s="16"/>
      <c r="AXH57" s="16"/>
      <c r="AXI57" s="16"/>
      <c r="AXJ57" s="16"/>
      <c r="AXK57" s="16"/>
      <c r="AXL57" s="16"/>
      <c r="AXM57" s="16"/>
      <c r="AXN57" s="16"/>
      <c r="AXO57" s="16"/>
      <c r="AXP57" s="16"/>
      <c r="AXQ57" s="16"/>
      <c r="AXR57" s="16"/>
      <c r="AXS57" s="16"/>
      <c r="AXT57" s="16"/>
      <c r="AXU57" s="16"/>
      <c r="AXV57" s="16"/>
      <c r="AXW57" s="16"/>
      <c r="AXX57" s="16"/>
      <c r="AXY57" s="16"/>
      <c r="AXZ57" s="16"/>
      <c r="AYA57" s="16"/>
      <c r="AYB57" s="16"/>
      <c r="AYC57" s="16"/>
      <c r="AYD57" s="16"/>
      <c r="AYE57" s="16"/>
      <c r="AYF57" s="16"/>
      <c r="AYG57" s="16"/>
      <c r="AYH57" s="16"/>
      <c r="AYI57" s="16"/>
      <c r="AYJ57" s="16"/>
      <c r="AYK57" s="16"/>
      <c r="AYL57" s="16"/>
      <c r="AYM57" s="16"/>
      <c r="AYN57" s="16"/>
      <c r="AYO57" s="16"/>
      <c r="AYP57" s="16"/>
      <c r="AYQ57" s="16"/>
      <c r="AYR57" s="16"/>
      <c r="AYS57" s="16"/>
      <c r="AYT57" s="16"/>
      <c r="AYU57" s="16"/>
      <c r="AYV57" s="16"/>
      <c r="AYW57" s="16"/>
      <c r="AYX57" s="16"/>
      <c r="AYY57" s="16"/>
      <c r="AYZ57" s="16"/>
      <c r="AZA57" s="16"/>
      <c r="AZB57" s="16"/>
      <c r="AZC57" s="16"/>
      <c r="AZD57" s="16"/>
      <c r="AZE57" s="16"/>
      <c r="AZF57" s="16"/>
      <c r="AZG57" s="16"/>
      <c r="AZH57" s="16"/>
      <c r="AZI57" s="16"/>
      <c r="AZJ57" s="16"/>
      <c r="AZK57" s="16"/>
      <c r="AZL57" s="16"/>
      <c r="AZM57" s="16"/>
      <c r="AZN57" s="16"/>
      <c r="AZO57" s="16"/>
      <c r="AZP57" s="16"/>
      <c r="AZQ57" s="16"/>
      <c r="AZR57" s="16"/>
      <c r="AZS57" s="16"/>
      <c r="AZT57" s="16"/>
      <c r="AZU57" s="16"/>
      <c r="AZV57" s="16"/>
      <c r="AZW57" s="16"/>
      <c r="AZX57" s="16"/>
      <c r="AZY57" s="16"/>
      <c r="AZZ57" s="16"/>
      <c r="BAA57" s="16"/>
      <c r="BAB57" s="16"/>
      <c r="BAC57" s="16"/>
      <c r="BAD57" s="16"/>
      <c r="BAE57" s="16"/>
      <c r="BAF57" s="16"/>
      <c r="BAG57" s="16"/>
      <c r="BAH57" s="16"/>
      <c r="BAI57" s="16"/>
      <c r="BAJ57" s="16"/>
      <c r="BAK57" s="16"/>
      <c r="BAL57" s="16"/>
      <c r="BAM57" s="16"/>
      <c r="BAN57" s="16"/>
      <c r="BAO57" s="16"/>
      <c r="BAP57" s="16"/>
      <c r="BAQ57" s="16"/>
      <c r="BAR57" s="16"/>
      <c r="BAS57" s="16"/>
      <c r="BAT57" s="16"/>
      <c r="BAU57" s="16"/>
      <c r="BAV57" s="16"/>
      <c r="BAW57" s="16"/>
      <c r="BAX57" s="16"/>
      <c r="BAY57" s="16"/>
      <c r="BAZ57" s="16"/>
      <c r="BBA57" s="16"/>
      <c r="BBB57" s="16"/>
      <c r="BBC57" s="16"/>
      <c r="BBD57" s="16"/>
      <c r="BBE57" s="16"/>
      <c r="BBF57" s="16"/>
      <c r="BBG57" s="16"/>
      <c r="BBH57" s="16"/>
      <c r="BBI57" s="16"/>
      <c r="BBJ57" s="16"/>
      <c r="BBK57" s="16"/>
      <c r="BBL57" s="16"/>
      <c r="BBM57" s="16"/>
      <c r="BBN57" s="16"/>
      <c r="BBO57" s="16"/>
      <c r="BBP57" s="16"/>
      <c r="BBQ57" s="16"/>
      <c r="BBR57" s="16"/>
      <c r="BBS57" s="16"/>
      <c r="BBT57" s="16"/>
      <c r="BBU57" s="16"/>
      <c r="BBV57" s="16"/>
      <c r="BBW57" s="16"/>
      <c r="BBX57" s="16"/>
      <c r="BBY57" s="16"/>
      <c r="BBZ57" s="16"/>
      <c r="BCA57" s="16"/>
      <c r="BCB57" s="16"/>
      <c r="BCC57" s="16"/>
      <c r="BCD57" s="16"/>
      <c r="BCE57" s="16"/>
      <c r="BCF57" s="16"/>
      <c r="BCG57" s="16"/>
      <c r="BCH57" s="16"/>
      <c r="BCI57" s="16"/>
      <c r="BCJ57" s="16"/>
      <c r="BCK57" s="16"/>
      <c r="BCL57" s="16"/>
      <c r="BCM57" s="16"/>
      <c r="BCN57" s="16"/>
      <c r="BCO57" s="16"/>
      <c r="BCP57" s="16"/>
      <c r="BCQ57" s="16"/>
      <c r="BCR57" s="16"/>
      <c r="BCS57" s="16"/>
      <c r="BCT57" s="16"/>
      <c r="BCU57" s="16"/>
      <c r="BCV57" s="16"/>
      <c r="BCW57" s="16"/>
      <c r="BCX57" s="16"/>
      <c r="BCY57" s="16"/>
      <c r="BCZ57" s="16"/>
      <c r="BDA57" s="16"/>
      <c r="BDB57" s="16"/>
      <c r="BDC57" s="16"/>
      <c r="BDD57" s="16"/>
      <c r="BDE57" s="16"/>
      <c r="BDF57" s="16"/>
      <c r="BDG57" s="16"/>
      <c r="BDH57" s="16"/>
      <c r="BDI57" s="16"/>
      <c r="BDJ57" s="16"/>
      <c r="BDK57" s="16"/>
      <c r="BDL57" s="16"/>
      <c r="BDM57" s="16"/>
      <c r="BDN57" s="16"/>
      <c r="BDO57" s="16"/>
      <c r="BDP57" s="16"/>
      <c r="BDQ57" s="16"/>
      <c r="BDR57" s="16"/>
      <c r="BDS57" s="16"/>
      <c r="BDT57" s="16"/>
      <c r="BDU57" s="16"/>
      <c r="BDV57" s="16"/>
      <c r="BDW57" s="16"/>
      <c r="BDX57" s="16"/>
      <c r="BDY57" s="16"/>
      <c r="BDZ57" s="16"/>
      <c r="BEA57" s="16"/>
      <c r="BEB57" s="16"/>
      <c r="BEC57" s="16"/>
      <c r="BED57" s="16"/>
      <c r="BEE57" s="16"/>
      <c r="BEF57" s="16"/>
      <c r="BEG57" s="16"/>
      <c r="BEH57" s="16"/>
      <c r="BEI57" s="16"/>
      <c r="BEJ57" s="16"/>
      <c r="BEK57" s="16"/>
      <c r="BEL57" s="16"/>
      <c r="BEM57" s="16"/>
      <c r="BEN57" s="16"/>
      <c r="BEO57" s="16"/>
      <c r="BEP57" s="16"/>
      <c r="BEQ57" s="16"/>
      <c r="BER57" s="16"/>
      <c r="BES57" s="16"/>
      <c r="BET57" s="16"/>
      <c r="BEU57" s="16"/>
      <c r="BEV57" s="16"/>
      <c r="BEW57" s="16"/>
      <c r="BEX57" s="16"/>
      <c r="BEY57" s="16"/>
      <c r="BEZ57" s="16"/>
      <c r="BFA57" s="16"/>
      <c r="BFB57" s="16"/>
      <c r="BFC57" s="16"/>
      <c r="BFD57" s="16"/>
      <c r="BFE57" s="16"/>
      <c r="BFF57" s="16"/>
      <c r="BFG57" s="16"/>
      <c r="BFH57" s="16"/>
      <c r="BFI57" s="16"/>
      <c r="BFJ57" s="16"/>
      <c r="BFK57" s="16"/>
      <c r="BFL57" s="16"/>
      <c r="BFM57" s="16"/>
      <c r="BFN57" s="16"/>
      <c r="BFO57" s="16"/>
      <c r="BFP57" s="16"/>
      <c r="BFQ57" s="16"/>
      <c r="BFR57" s="16"/>
      <c r="BFS57" s="16"/>
      <c r="BFT57" s="16"/>
      <c r="BFU57" s="16"/>
      <c r="BFV57" s="16"/>
      <c r="BFW57" s="16"/>
      <c r="BFX57" s="16"/>
      <c r="BFY57" s="16"/>
      <c r="BFZ57" s="16"/>
      <c r="BGA57" s="16"/>
      <c r="BGB57" s="16"/>
      <c r="BGC57" s="16"/>
      <c r="BGD57" s="16"/>
      <c r="BGE57" s="16"/>
      <c r="BGF57" s="16"/>
      <c r="BGG57" s="16"/>
      <c r="BGH57" s="16"/>
      <c r="BGI57" s="16"/>
      <c r="BGJ57" s="16"/>
      <c r="BGK57" s="16"/>
      <c r="BGL57" s="16"/>
      <c r="BGM57" s="16"/>
      <c r="BGN57" s="16"/>
      <c r="BGO57" s="16"/>
      <c r="BGP57" s="16"/>
      <c r="BGQ57" s="16"/>
      <c r="BGR57" s="16"/>
      <c r="BGS57" s="16"/>
      <c r="BGT57" s="16"/>
      <c r="BGU57" s="16"/>
      <c r="BGV57" s="16"/>
      <c r="BGW57" s="16"/>
      <c r="BGX57" s="16"/>
      <c r="BGY57" s="16"/>
      <c r="BGZ57" s="16"/>
      <c r="BHA57" s="16"/>
      <c r="BHB57" s="16"/>
      <c r="BHC57" s="16"/>
      <c r="BHD57" s="16"/>
      <c r="BHE57" s="16"/>
      <c r="BHF57" s="16"/>
      <c r="BHG57" s="16"/>
      <c r="BHH57" s="16"/>
      <c r="BHI57" s="16"/>
      <c r="BHJ57" s="16"/>
      <c r="BHK57" s="16"/>
      <c r="BHL57" s="16"/>
      <c r="BHM57" s="16"/>
      <c r="BHN57" s="16"/>
      <c r="BHO57" s="16"/>
      <c r="BHP57" s="16"/>
      <c r="BHQ57" s="16"/>
      <c r="BHR57" s="16"/>
      <c r="BHS57" s="16"/>
      <c r="BHT57" s="16"/>
      <c r="BHU57" s="16"/>
      <c r="BHV57" s="16"/>
      <c r="BHW57" s="16"/>
      <c r="BHX57" s="16"/>
      <c r="BHY57" s="16"/>
      <c r="BHZ57" s="16"/>
      <c r="BIA57" s="16"/>
      <c r="BIB57" s="16"/>
      <c r="BIC57" s="16"/>
      <c r="BID57" s="16"/>
      <c r="BIE57" s="16"/>
      <c r="BIF57" s="16"/>
      <c r="BIG57" s="16"/>
      <c r="BIH57" s="16"/>
      <c r="BII57" s="16"/>
      <c r="BIJ57" s="16"/>
      <c r="BIK57" s="16"/>
      <c r="BIL57" s="16"/>
      <c r="BIM57" s="16"/>
      <c r="BIN57" s="16"/>
      <c r="BIO57" s="16"/>
      <c r="BIP57" s="16"/>
      <c r="BIQ57" s="16"/>
      <c r="BIR57" s="16"/>
      <c r="BIS57" s="16"/>
      <c r="BIT57" s="16"/>
      <c r="BIU57" s="16"/>
      <c r="BIV57" s="16"/>
      <c r="BIW57" s="16"/>
      <c r="BIX57" s="16"/>
      <c r="BIY57" s="16"/>
      <c r="BIZ57" s="16"/>
      <c r="BJA57" s="16"/>
      <c r="BJB57" s="16"/>
      <c r="BJC57" s="16"/>
      <c r="BJD57" s="16"/>
      <c r="BJE57" s="16"/>
      <c r="BJF57" s="16"/>
      <c r="BJG57" s="16"/>
      <c r="BJH57" s="16"/>
      <c r="BJI57" s="16"/>
      <c r="BJJ57" s="16"/>
      <c r="BJK57" s="16"/>
      <c r="BJL57" s="16"/>
      <c r="BJM57" s="16"/>
      <c r="BJN57" s="16"/>
      <c r="BJO57" s="16"/>
      <c r="BJP57" s="16"/>
      <c r="BJQ57" s="16"/>
      <c r="BJR57" s="16"/>
      <c r="BJS57" s="16"/>
      <c r="BJT57" s="16"/>
      <c r="BJU57" s="16"/>
      <c r="BJV57" s="16"/>
      <c r="BJW57" s="16"/>
      <c r="BJX57" s="16"/>
      <c r="BJY57" s="16"/>
      <c r="BJZ57" s="16"/>
      <c r="BKA57" s="16"/>
      <c r="BKB57" s="16"/>
      <c r="BKC57" s="16"/>
      <c r="BKD57" s="16"/>
      <c r="BKE57" s="16"/>
      <c r="BKF57" s="16"/>
      <c r="BKG57" s="16"/>
      <c r="BKH57" s="16"/>
      <c r="BKI57" s="16"/>
      <c r="BKJ57" s="16"/>
      <c r="BKK57" s="16"/>
      <c r="BKL57" s="16"/>
      <c r="BKM57" s="16"/>
      <c r="BKN57" s="16"/>
      <c r="BKO57" s="16"/>
      <c r="BKP57" s="16"/>
      <c r="BKQ57" s="16"/>
      <c r="BKR57" s="16"/>
      <c r="BKS57" s="16"/>
      <c r="BKT57" s="16"/>
      <c r="BKU57" s="16"/>
      <c r="BKV57" s="16"/>
      <c r="BKW57" s="16"/>
      <c r="BKX57" s="16"/>
      <c r="BKY57" s="16"/>
      <c r="BKZ57" s="16"/>
      <c r="BLA57" s="16"/>
      <c r="BLB57" s="16"/>
      <c r="BLC57" s="16"/>
      <c r="BLD57" s="16"/>
      <c r="BLE57" s="16"/>
      <c r="BLF57" s="16"/>
      <c r="BLG57" s="16"/>
      <c r="BLH57" s="16"/>
      <c r="BLI57" s="16"/>
      <c r="BLJ57" s="16"/>
      <c r="BLK57" s="16"/>
      <c r="BLL57" s="16"/>
      <c r="BLM57" s="16"/>
      <c r="BLN57" s="16"/>
      <c r="BLO57" s="16"/>
      <c r="BLP57" s="16"/>
      <c r="BLQ57" s="16"/>
      <c r="BLR57" s="16"/>
      <c r="BLS57" s="16"/>
      <c r="BLT57" s="16"/>
      <c r="BLU57" s="16"/>
      <c r="BLV57" s="16"/>
      <c r="BLW57" s="16"/>
      <c r="BLX57" s="16"/>
      <c r="BLY57" s="16"/>
      <c r="BLZ57" s="16"/>
      <c r="BMA57" s="16"/>
      <c r="BMB57" s="16"/>
      <c r="BMC57" s="16"/>
      <c r="BMD57" s="16"/>
      <c r="BME57" s="16"/>
      <c r="BMF57" s="16"/>
      <c r="BMG57" s="16"/>
      <c r="BMH57" s="16"/>
      <c r="BMI57" s="16"/>
      <c r="BMJ57" s="16"/>
      <c r="BMK57" s="16"/>
      <c r="BML57" s="16"/>
      <c r="BMM57" s="16"/>
      <c r="BMN57" s="16"/>
      <c r="BMO57" s="16"/>
      <c r="BMP57" s="16"/>
      <c r="BMQ57" s="16"/>
      <c r="BMR57" s="16"/>
      <c r="BMS57" s="16"/>
      <c r="BMT57" s="16"/>
      <c r="BMU57" s="16"/>
      <c r="BMV57" s="16"/>
      <c r="BMW57" s="16"/>
      <c r="BMX57" s="16"/>
      <c r="BMY57" s="16"/>
      <c r="BMZ57" s="16"/>
      <c r="BNA57" s="16"/>
      <c r="BNB57" s="16"/>
      <c r="BNC57" s="16"/>
      <c r="BND57" s="16"/>
      <c r="BNE57" s="16"/>
      <c r="BNF57" s="16"/>
      <c r="BNG57" s="16"/>
      <c r="BNH57" s="16"/>
      <c r="BNI57" s="16"/>
      <c r="BNJ57" s="16"/>
      <c r="BNK57" s="16"/>
      <c r="BNL57" s="16"/>
      <c r="BNM57" s="16"/>
      <c r="BNN57" s="16"/>
      <c r="BNO57" s="16"/>
      <c r="BNP57" s="16"/>
      <c r="BNQ57" s="16"/>
      <c r="BNR57" s="16"/>
      <c r="BNS57" s="16"/>
      <c r="BNT57" s="16"/>
      <c r="BNU57" s="16"/>
      <c r="BNV57" s="16"/>
      <c r="BNW57" s="16"/>
      <c r="BNX57" s="16"/>
      <c r="BNY57" s="16"/>
      <c r="BNZ57" s="16"/>
      <c r="BOA57" s="16"/>
      <c r="BOB57" s="16"/>
      <c r="BOC57" s="16"/>
      <c r="BOD57" s="16"/>
      <c r="BOE57" s="16"/>
      <c r="BOF57" s="16"/>
      <c r="BOG57" s="16"/>
      <c r="BOH57" s="16"/>
      <c r="BOI57" s="16"/>
      <c r="BOJ57" s="16"/>
      <c r="BOK57" s="16"/>
      <c r="BOL57" s="16"/>
      <c r="BOM57" s="16"/>
      <c r="BON57" s="16"/>
      <c r="BOO57" s="16"/>
      <c r="BOP57" s="16"/>
      <c r="BOQ57" s="16"/>
      <c r="BOR57" s="16"/>
      <c r="BOS57" s="16"/>
      <c r="BOT57" s="16"/>
      <c r="BOU57" s="16"/>
      <c r="BOV57" s="16"/>
      <c r="BOW57" s="16"/>
      <c r="BOX57" s="16"/>
      <c r="BOY57" s="16"/>
      <c r="BOZ57" s="16"/>
      <c r="BPA57" s="16"/>
      <c r="BPB57" s="16"/>
      <c r="BPC57" s="16"/>
      <c r="BPD57" s="16"/>
      <c r="BPE57" s="16"/>
      <c r="BPF57" s="16"/>
      <c r="BPG57" s="16"/>
      <c r="BPH57" s="16"/>
      <c r="BPI57" s="16"/>
      <c r="BPJ57" s="16"/>
      <c r="BPK57" s="16"/>
      <c r="BPL57" s="16"/>
      <c r="BPM57" s="16"/>
      <c r="BPN57" s="16"/>
      <c r="BPO57" s="16"/>
      <c r="BPP57" s="16"/>
      <c r="BPQ57" s="16"/>
      <c r="BPR57" s="16"/>
      <c r="BPS57" s="16"/>
      <c r="BPT57" s="16"/>
      <c r="BPU57" s="16"/>
      <c r="BPV57" s="16"/>
      <c r="BPW57" s="16"/>
      <c r="BPX57" s="16"/>
      <c r="BPY57" s="16"/>
      <c r="BPZ57" s="16"/>
      <c r="BQA57" s="16"/>
      <c r="BQB57" s="16"/>
      <c r="BQC57" s="16"/>
      <c r="BQD57" s="16"/>
      <c r="BQE57" s="16"/>
      <c r="BQF57" s="16"/>
      <c r="BQG57" s="16"/>
      <c r="BQH57" s="16"/>
      <c r="BQI57" s="16"/>
      <c r="BQJ57" s="16"/>
      <c r="BQK57" s="16"/>
      <c r="BQL57" s="16"/>
      <c r="BQM57" s="16"/>
      <c r="BQN57" s="16"/>
      <c r="BQO57" s="16"/>
      <c r="BQP57" s="16"/>
      <c r="BQQ57" s="16"/>
      <c r="BQR57" s="16"/>
      <c r="BQS57" s="16"/>
      <c r="BQT57" s="16"/>
      <c r="BQU57" s="16"/>
      <c r="BQV57" s="16"/>
      <c r="BQW57" s="16"/>
      <c r="BQX57" s="16"/>
      <c r="BQY57" s="16"/>
      <c r="BQZ57" s="16"/>
      <c r="BRA57" s="16"/>
      <c r="BRB57" s="16"/>
      <c r="BRC57" s="16"/>
      <c r="BRD57" s="16"/>
      <c r="BRE57" s="16"/>
      <c r="BRF57" s="16"/>
      <c r="BRG57" s="16"/>
      <c r="BRH57" s="16"/>
      <c r="BRI57" s="16"/>
      <c r="BRJ57" s="16"/>
      <c r="BRK57" s="16"/>
      <c r="BRL57" s="16"/>
      <c r="BRM57" s="16"/>
      <c r="BRN57" s="16"/>
      <c r="BRO57" s="16"/>
      <c r="BRP57" s="16"/>
      <c r="BRQ57" s="16"/>
      <c r="BRR57" s="16"/>
      <c r="BRS57" s="16"/>
      <c r="BRT57" s="16"/>
      <c r="BRU57" s="16"/>
      <c r="BRV57" s="16"/>
      <c r="BRW57" s="16"/>
      <c r="BRX57" s="16"/>
      <c r="BRY57" s="16"/>
      <c r="BRZ57" s="16"/>
      <c r="BSA57" s="16"/>
      <c r="BSB57" s="16"/>
      <c r="BSC57" s="16"/>
      <c r="BSD57" s="16"/>
      <c r="BSE57" s="16"/>
      <c r="BSF57" s="16"/>
      <c r="BSG57" s="16"/>
      <c r="BSH57" s="16"/>
      <c r="BSI57" s="16"/>
      <c r="BSJ57" s="16"/>
      <c r="BSK57" s="16"/>
      <c r="BSL57" s="16"/>
      <c r="BSM57" s="16"/>
      <c r="BSN57" s="16"/>
      <c r="BSO57" s="16"/>
      <c r="BSP57" s="16"/>
      <c r="BSQ57" s="16"/>
      <c r="BSR57" s="16"/>
      <c r="BSS57" s="16"/>
      <c r="BST57" s="16"/>
      <c r="BSU57" s="16"/>
      <c r="BSV57" s="16"/>
      <c r="BSW57" s="16"/>
      <c r="BSX57" s="16"/>
      <c r="BSY57" s="16"/>
      <c r="BSZ57" s="16"/>
      <c r="BTA57" s="16"/>
      <c r="BTB57" s="16"/>
      <c r="BTC57" s="16"/>
      <c r="BTD57" s="16"/>
      <c r="BTE57" s="16"/>
      <c r="BTF57" s="16"/>
      <c r="BTG57" s="16"/>
      <c r="BTH57" s="16"/>
    </row>
    <row r="58" spans="1:1880" ht="35.25" customHeight="1" x14ac:dyDescent="0.3">
      <c r="A58" s="54"/>
      <c r="B58" s="281" t="s">
        <v>7</v>
      </c>
      <c r="C58" s="443"/>
      <c r="D58" s="295"/>
      <c r="E58" s="295"/>
      <c r="F58" s="302"/>
      <c r="G58" s="287"/>
      <c r="H58" s="512"/>
      <c r="I58" s="513"/>
      <c r="J58" s="100"/>
      <c r="K58" s="355"/>
    </row>
    <row r="59" spans="1:1880" ht="176.25" customHeight="1" x14ac:dyDescent="0.3">
      <c r="A59" s="54">
        <v>547</v>
      </c>
      <c r="B59" s="217"/>
      <c r="C59" s="217" t="s">
        <v>56</v>
      </c>
      <c r="D59" s="215" t="s">
        <v>371</v>
      </c>
      <c r="E59" s="216" t="e">
        <f>INDEX('PY1 Data(H)'!$A$1:$CZ$111,MATCH('Unit Data from Audit Worksheet'!$A59,'PY1 Data(H)'!$A$1:$A$111,0),MATCH('Unit Data from Audit Worksheet'!$D$2,'PY1 Data(H)'!$A$1:$CZ$1,0))</f>
        <v>#N/A</v>
      </c>
      <c r="F59" s="105"/>
      <c r="G59" s="254" t="str">
        <f>IF(F59&lt;1,"Please answer this question","")</f>
        <v>Please answer this question</v>
      </c>
      <c r="H59" s="514"/>
      <c r="I59" s="523"/>
      <c r="J59" s="100"/>
      <c r="K59" s="355"/>
    </row>
    <row r="60" spans="1:1880" s="16" customFormat="1" ht="106.8" customHeight="1" x14ac:dyDescent="0.3">
      <c r="A60" s="108">
        <v>659</v>
      </c>
      <c r="B60" s="277" t="s">
        <v>25</v>
      </c>
      <c r="C60" s="277" t="s">
        <v>111</v>
      </c>
      <c r="D60" s="111" t="s">
        <v>206</v>
      </c>
      <c r="E60" s="216" t="e">
        <f>INDEX('PY1 Data(H)'!$A$1:$CZ$111,MATCH('Unit Data from Audit Worksheet'!$A60,'PY1 Data(H)'!$A$1:$A$111,0),MATCH('Unit Data from Audit Worksheet'!$D$2,'PY1 Data(H)'!$A$1:$CZ$1,0))</f>
        <v>#N/A</v>
      </c>
      <c r="F60" s="105">
        <v>0</v>
      </c>
      <c r="G60" s="255" t="s">
        <v>207</v>
      </c>
      <c r="H60" s="524">
        <f>IF(F60&lt;0,"Error: Enter as positive.",)</f>
        <v>0</v>
      </c>
      <c r="I60" s="525"/>
      <c r="J60" s="100"/>
      <c r="K60" s="355"/>
      <c r="L60"/>
      <c r="N60" s="106"/>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row>
    <row r="61" spans="1:1880" ht="68.400000000000006" customHeight="1" x14ac:dyDescent="0.3">
      <c r="A61" s="108">
        <v>660</v>
      </c>
      <c r="B61" s="277" t="s">
        <v>25</v>
      </c>
      <c r="C61" s="277" t="s">
        <v>111</v>
      </c>
      <c r="D61" s="111" t="s">
        <v>208</v>
      </c>
      <c r="E61" s="216" t="e">
        <f>INDEX('PY1 Data(H)'!$A$1:$CZ$111,MATCH('Unit Data from Audit Worksheet'!$A61,'PY1 Data(H)'!$A$1:$A$111,0),MATCH('Unit Data from Audit Worksheet'!$D$2,'PY1 Data(H)'!$A$1:$CZ$1,0))</f>
        <v>#N/A</v>
      </c>
      <c r="F61" s="105">
        <v>0</v>
      </c>
      <c r="G61" s="255" t="str">
        <f>IF(ISBLANK(F61),"Please do not leave blank","")</f>
        <v/>
      </c>
      <c r="H61" s="524"/>
      <c r="I61" s="512"/>
      <c r="J61" s="100"/>
      <c r="K61" s="355"/>
    </row>
    <row r="62" spans="1:1880" ht="103.8" customHeight="1" x14ac:dyDescent="0.3">
      <c r="A62" s="108">
        <v>661</v>
      </c>
      <c r="B62" s="277" t="s">
        <v>25</v>
      </c>
      <c r="C62" s="277" t="s">
        <v>113</v>
      </c>
      <c r="D62" s="193" t="s">
        <v>209</v>
      </c>
      <c r="E62" s="216" t="e">
        <f>INDEX('PY1 Data(H)'!$A$1:$CZ$111,MATCH('Unit Data from Audit Worksheet'!$A62,'PY1 Data(H)'!$A$1:$A$111,0),MATCH('Unit Data from Audit Worksheet'!$D$2,'PY1 Data(H)'!$A$1:$CZ$1,0))</f>
        <v>#N/A</v>
      </c>
      <c r="F62" s="102">
        <v>0</v>
      </c>
      <c r="G62" s="255" t="str">
        <f>IF(ISBLANK(F62),"Please do not leave blank ",IF(F62=H62,"","Please review percentage"))</f>
        <v/>
      </c>
      <c r="H62" s="526">
        <f>ROUND(IFERROR((F61/F60)*100,0),1)</f>
        <v>0</v>
      </c>
      <c r="I62" s="536"/>
      <c r="J62" s="100"/>
      <c r="K62" s="355"/>
    </row>
    <row r="63" spans="1:1880" ht="111.75" customHeight="1" x14ac:dyDescent="0.3">
      <c r="A63" s="54"/>
      <c r="B63" s="217"/>
      <c r="C63" s="217"/>
      <c r="D63" s="20" t="s">
        <v>8</v>
      </c>
      <c r="E63" s="219"/>
      <c r="F63" s="219"/>
      <c r="G63" s="255"/>
      <c r="H63" s="526"/>
      <c r="I63" s="537"/>
      <c r="J63" s="100"/>
      <c r="K63" s="355"/>
    </row>
    <row r="64" spans="1:1880" ht="27.75" customHeight="1" x14ac:dyDescent="0.3">
      <c r="A64" s="54"/>
      <c r="B64" s="292" t="s">
        <v>114</v>
      </c>
      <c r="C64" s="442"/>
      <c r="D64" s="292"/>
      <c r="E64" s="303"/>
      <c r="F64" s="303"/>
      <c r="G64" s="304"/>
      <c r="H64" s="512"/>
      <c r="I64" s="538"/>
      <c r="J64" s="100"/>
      <c r="K64" s="355"/>
    </row>
    <row r="65" spans="1:15" ht="68.25" customHeight="1" x14ac:dyDescent="0.3">
      <c r="A65" s="54">
        <v>620</v>
      </c>
      <c r="B65" s="217" t="s">
        <v>25</v>
      </c>
      <c r="C65" s="217"/>
      <c r="D65" s="17" t="s">
        <v>372</v>
      </c>
      <c r="E65" s="317"/>
      <c r="F65" s="101"/>
      <c r="G65" s="254" t="str">
        <f>IF(F65&lt;1,"Please answer this question","")</f>
        <v>Please answer this question</v>
      </c>
      <c r="H65" s="512"/>
      <c r="I65" s="538"/>
      <c r="J65" s="100"/>
      <c r="K65" s="355"/>
    </row>
    <row r="66" spans="1:15" ht="123.75" customHeight="1" x14ac:dyDescent="0.3">
      <c r="A66" s="279"/>
      <c r="B66" s="552" t="s">
        <v>167</v>
      </c>
      <c r="C66" s="552"/>
      <c r="D66" s="552"/>
      <c r="E66" s="314"/>
      <c r="F66" s="314"/>
      <c r="G66" s="314"/>
      <c r="H66" s="512"/>
      <c r="I66" s="538"/>
      <c r="J66"/>
      <c r="K66" s="355"/>
    </row>
    <row r="67" spans="1:15" ht="63" customHeight="1" x14ac:dyDescent="0.3">
      <c r="A67" s="108">
        <v>947</v>
      </c>
      <c r="B67" s="277"/>
      <c r="C67" s="277"/>
      <c r="D67" s="193" t="s">
        <v>145</v>
      </c>
      <c r="E67" s="361"/>
      <c r="F67" s="527"/>
      <c r="G67" s="254" t="str">
        <f>IF(ISBLANK(F67),"Please do not leave blank","")</f>
        <v>Please do not leave blank</v>
      </c>
      <c r="H67" s="512"/>
      <c r="I67" s="513"/>
      <c r="J67"/>
      <c r="K67" s="106"/>
      <c r="M67" s="106"/>
      <c r="O67" s="106"/>
    </row>
    <row r="68" spans="1:15" ht="65.25" customHeight="1" x14ac:dyDescent="0.3">
      <c r="A68" s="108">
        <v>948</v>
      </c>
      <c r="B68" s="277"/>
      <c r="C68" s="277"/>
      <c r="D68" s="193" t="s">
        <v>146</v>
      </c>
      <c r="E68" s="361"/>
      <c r="F68" s="527"/>
      <c r="G68" s="254" t="str">
        <f t="shared" ref="G68:G70" si="1">IF(ISBLANK(F68),"Please do not leave blank","")</f>
        <v>Please do not leave blank</v>
      </c>
      <c r="H68" s="512"/>
      <c r="I68" s="513"/>
      <c r="J68"/>
      <c r="K68" s="106"/>
      <c r="M68" s="106"/>
      <c r="O68" s="106"/>
    </row>
    <row r="69" spans="1:15" ht="76.5" customHeight="1" x14ac:dyDescent="0.3">
      <c r="A69" s="108">
        <v>949</v>
      </c>
      <c r="B69" s="277"/>
      <c r="C69" s="277"/>
      <c r="D69" s="193" t="s">
        <v>147</v>
      </c>
      <c r="E69" s="361"/>
      <c r="F69" s="527"/>
      <c r="G69" s="254" t="str">
        <f t="shared" si="1"/>
        <v>Please do not leave blank</v>
      </c>
      <c r="H69" s="512"/>
      <c r="I69" s="513"/>
      <c r="J69"/>
      <c r="K69" s="106"/>
      <c r="M69" s="106"/>
      <c r="O69" s="106"/>
    </row>
    <row r="70" spans="1:15" ht="60" customHeight="1" x14ac:dyDescent="0.3">
      <c r="A70" s="108">
        <v>950</v>
      </c>
      <c r="B70" s="277"/>
      <c r="C70" s="277"/>
      <c r="D70" s="193" t="s">
        <v>137</v>
      </c>
      <c r="E70" s="361"/>
      <c r="F70" s="527"/>
      <c r="G70" s="254" t="str">
        <f t="shared" si="1"/>
        <v>Please do not leave blank</v>
      </c>
      <c r="H70" s="512"/>
      <c r="I70" s="513"/>
      <c r="J70"/>
      <c r="K70" s="106"/>
      <c r="M70" s="106"/>
      <c r="O70" s="106"/>
    </row>
    <row r="71" spans="1:15" ht="52.8" customHeight="1" x14ac:dyDescent="0.3">
      <c r="A71" s="108">
        <v>952</v>
      </c>
      <c r="B71" s="277"/>
      <c r="C71" s="277"/>
      <c r="D71" s="251" t="s">
        <v>373</v>
      </c>
      <c r="E71" s="361"/>
      <c r="F71" s="528"/>
      <c r="G71" s="254" t="s">
        <v>241</v>
      </c>
      <c r="H71" s="512"/>
      <c r="I71" s="539"/>
      <c r="J71"/>
      <c r="K71" s="106"/>
      <c r="M71" s="106"/>
      <c r="O71" s="106"/>
    </row>
    <row r="72" spans="1:15" ht="15" thickBot="1" x14ac:dyDescent="0.35">
      <c r="A72" s="54"/>
      <c r="B72" s="305"/>
      <c r="C72" s="306"/>
      <c r="D72" s="307" t="s">
        <v>139</v>
      </c>
      <c r="E72" s="298"/>
      <c r="F72" s="308"/>
      <c r="G72" s="309"/>
      <c r="H72" s="310"/>
      <c r="I72" s="40"/>
      <c r="J72"/>
      <c r="K72" s="106"/>
      <c r="M72" s="106"/>
      <c r="O72" s="106"/>
    </row>
    <row r="73" spans="1:15" ht="15" thickBot="1" x14ac:dyDescent="0.35">
      <c r="B73" s="549" t="s">
        <v>168</v>
      </c>
      <c r="C73" s="550"/>
      <c r="D73" s="550"/>
      <c r="E73" s="551"/>
      <c r="F73" s="40"/>
      <c r="G73" s="254"/>
      <c r="H73" s="15"/>
      <c r="I73" s="540"/>
      <c r="J73"/>
    </row>
    <row r="74" spans="1:15" ht="75.75" customHeight="1" x14ac:dyDescent="0.3">
      <c r="B74" s="553" t="s">
        <v>169</v>
      </c>
      <c r="C74" s="553"/>
      <c r="D74" s="553"/>
      <c r="E74" s="553"/>
      <c r="F74" s="40"/>
      <c r="G74" s="254"/>
      <c r="H74" s="15"/>
      <c r="I74" s="540"/>
      <c r="J74"/>
    </row>
    <row r="75" spans="1:15" ht="15" thickBot="1" x14ac:dyDescent="0.35">
      <c r="A75" s="256"/>
      <c r="B75" s="257"/>
      <c r="C75" s="257"/>
      <c r="D75" s="258"/>
      <c r="E75" s="216"/>
      <c r="F75" s="40"/>
      <c r="G75" s="254"/>
      <c r="H75" s="15"/>
      <c r="I75" s="540"/>
      <c r="J75"/>
    </row>
    <row r="76" spans="1:15" ht="15" thickBot="1" x14ac:dyDescent="0.35">
      <c r="B76" s="73" t="s">
        <v>129</v>
      </c>
      <c r="C76" s="74" t="s">
        <v>130</v>
      </c>
      <c r="D76" s="259"/>
      <c r="E76" s="260"/>
      <c r="F76" s="49"/>
      <c r="G76" s="254"/>
      <c r="H76" s="15"/>
      <c r="I76" s="540"/>
      <c r="J76"/>
    </row>
    <row r="77" spans="1:15" ht="44.25" customHeight="1" thickBot="1" x14ac:dyDescent="0.35">
      <c r="B77" s="77" t="s">
        <v>148</v>
      </c>
      <c r="C77" s="76"/>
      <c r="D77" s="75"/>
      <c r="E77" s="218"/>
      <c r="F77" s="261"/>
      <c r="G77" s="254"/>
      <c r="H77" s="15"/>
      <c r="I77" s="540"/>
      <c r="J77"/>
    </row>
    <row r="78" spans="1:15" ht="44.25" customHeight="1" thickBot="1" x14ac:dyDescent="0.35">
      <c r="B78" s="77"/>
      <c r="C78" s="82"/>
      <c r="D78" s="262" t="s">
        <v>160</v>
      </c>
      <c r="E78" s="263"/>
      <c r="F78" s="264"/>
      <c r="G78" s="264"/>
      <c r="H78" s="15"/>
      <c r="I78" s="540"/>
      <c r="J78"/>
    </row>
    <row r="79" spans="1:15" ht="32.4" customHeight="1" thickBot="1" x14ac:dyDescent="0.35">
      <c r="A79" s="152">
        <v>960</v>
      </c>
      <c r="B79" s="560" t="s">
        <v>149</v>
      </c>
      <c r="C79" s="561"/>
      <c r="D79" s="529"/>
      <c r="E79" s="413" t="str">
        <f>IF(ISBLANK($D79),"&lt;&lt;&lt;&lt;&lt;&lt;&lt;&lt;&lt;&lt;&lt;&lt;&lt;&lt;&lt;","")</f>
        <v>&lt;&lt;&lt;&lt;&lt;&lt;&lt;&lt;&lt;&lt;&lt;&lt;&lt;&lt;&lt;</v>
      </c>
      <c r="F79" s="414" t="str">
        <f>IF(ISBLANK($D79),"Required","")</f>
        <v>Required</v>
      </c>
      <c r="G79" s="315"/>
      <c r="H79" s="244"/>
      <c r="I79" s="540"/>
      <c r="J79"/>
    </row>
    <row r="80" spans="1:15" ht="32.4" customHeight="1" thickBot="1" x14ac:dyDescent="0.35">
      <c r="A80" s="152">
        <v>962</v>
      </c>
      <c r="B80" s="558" t="s">
        <v>131</v>
      </c>
      <c r="C80" s="559"/>
      <c r="D80" s="529"/>
      <c r="E80" s="413" t="str">
        <f>IF(ISBLANK($D80),"&lt;&lt;&lt;&lt;&lt;&lt;&lt;&lt;&lt;&lt;&lt;&lt;&lt;&lt;&lt;","")</f>
        <v>&lt;&lt;&lt;&lt;&lt;&lt;&lt;&lt;&lt;&lt;&lt;&lt;&lt;&lt;&lt;</v>
      </c>
      <c r="F80" s="414" t="str">
        <f>IF(ISBLANK($D80),"Required","")</f>
        <v>Required</v>
      </c>
      <c r="H80" s="15"/>
      <c r="I80" s="540"/>
      <c r="J80"/>
    </row>
    <row r="81" spans="1:10" ht="32.4" customHeight="1" thickBot="1" x14ac:dyDescent="0.35">
      <c r="A81" s="152">
        <v>964</v>
      </c>
      <c r="B81" s="558" t="s">
        <v>132</v>
      </c>
      <c r="C81" s="559"/>
      <c r="D81" s="530"/>
      <c r="E81" s="413" t="str">
        <f>IF(ISBLANK($D81),"&lt;&lt;&lt;&lt;&lt;&lt;&lt;&lt;&lt;&lt;&lt;&lt;&lt;&lt;&lt;","")</f>
        <v>&lt;&lt;&lt;&lt;&lt;&lt;&lt;&lt;&lt;&lt;&lt;&lt;&lt;&lt;&lt;</v>
      </c>
      <c r="F81" s="414" t="str">
        <f>IF(ISBLANK($D81),"Required","")</f>
        <v>Required</v>
      </c>
      <c r="H81" s="15"/>
      <c r="I81" s="541"/>
      <c r="J81"/>
    </row>
    <row r="82" spans="1:10" ht="32.4" customHeight="1" thickBot="1" x14ac:dyDescent="0.35">
      <c r="A82" s="412">
        <v>966</v>
      </c>
      <c r="B82" s="554" t="s">
        <v>425</v>
      </c>
      <c r="C82" s="555"/>
      <c r="D82" s="531"/>
      <c r="E82" s="413" t="str">
        <f>IF(ISBLANK($D82),"&lt;&lt;&lt;&lt;&lt;&lt;&lt;&lt;&lt;&lt;&lt;&lt;&lt;&lt;&lt;","")</f>
        <v>&lt;&lt;&lt;&lt;&lt;&lt;&lt;&lt;&lt;&lt;&lt;&lt;&lt;&lt;&lt;</v>
      </c>
      <c r="F82" s="414" t="str">
        <f>IF(ISBLANK($D82),"Required","")</f>
        <v>Required</v>
      </c>
      <c r="G82"/>
      <c r="H82" s="15"/>
      <c r="I82" s="540"/>
      <c r="J82"/>
    </row>
    <row r="83" spans="1:10" ht="32.4" customHeight="1" thickBot="1" x14ac:dyDescent="0.35">
      <c r="A83" s="412"/>
      <c r="B83" s="554" t="s">
        <v>343</v>
      </c>
      <c r="C83" s="555"/>
      <c r="D83" s="529"/>
      <c r="E83" s="415"/>
      <c r="F83" s="414"/>
      <c r="G83"/>
      <c r="H83" s="15"/>
      <c r="I83" s="540"/>
      <c r="J83"/>
    </row>
    <row r="84" spans="1:10" ht="32.4" customHeight="1" thickBot="1" x14ac:dyDescent="0.35">
      <c r="A84" s="152">
        <v>968</v>
      </c>
      <c r="B84" s="556" t="s">
        <v>134</v>
      </c>
      <c r="C84" s="557"/>
      <c r="D84" s="532"/>
      <c r="E84" s="416" t="str">
        <f>IF(ISBLANK($D84),"&lt;&lt;&lt;&lt;&lt;&lt;&lt;&lt;&lt;&lt;&lt;&lt;&lt;&lt;&lt;","")</f>
        <v>&lt;&lt;&lt;&lt;&lt;&lt;&lt;&lt;&lt;&lt;&lt;&lt;&lt;&lt;&lt;</v>
      </c>
      <c r="F84" s="414" t="str">
        <f>IF(ISBLANK($D84),"Required","")</f>
        <v>Required</v>
      </c>
      <c r="H84" s="15"/>
      <c r="I84" s="540"/>
      <c r="J84"/>
    </row>
    <row r="85" spans="1:10" x14ac:dyDescent="0.3">
      <c r="A85" s="54"/>
      <c r="B85" s="311"/>
      <c r="C85" s="311"/>
      <c r="D85" s="316" t="s">
        <v>17</v>
      </c>
      <c r="E85" s="312"/>
      <c r="F85" s="312"/>
      <c r="G85" s="312"/>
      <c r="H85" s="313"/>
      <c r="I85" s="540"/>
      <c r="J85"/>
    </row>
    <row r="86" spans="1:10" x14ac:dyDescent="0.3">
      <c r="A86" s="54"/>
      <c r="B86" s="217"/>
      <c r="C86" s="217"/>
      <c r="D86" s="80"/>
      <c r="E86" s="107"/>
      <c r="F86" s="265"/>
      <c r="G86" s="265"/>
      <c r="H86" s="15"/>
      <c r="I86" s="540"/>
      <c r="J86"/>
    </row>
    <row r="87" spans="1:10" x14ac:dyDescent="0.3">
      <c r="A87" s="54"/>
      <c r="B87" s="217"/>
      <c r="C87" s="217"/>
      <c r="D87" s="17"/>
      <c r="E87" s="216"/>
      <c r="F87" s="265"/>
      <c r="G87" s="265"/>
      <c r="H87" s="15"/>
      <c r="I87" s="540"/>
      <c r="J87"/>
    </row>
    <row r="88" spans="1:10" x14ac:dyDescent="0.3">
      <c r="A88" s="337">
        <f>SUBTOTAL(109,A6:A84)</f>
        <v>30130</v>
      </c>
      <c r="I88" s="40"/>
      <c r="J88"/>
    </row>
    <row r="89" spans="1:10" x14ac:dyDescent="0.3">
      <c r="A89" s="54"/>
      <c r="B89" s="280"/>
      <c r="C89" s="280"/>
      <c r="D89" s="266"/>
      <c r="E89" s="355" t="e">
        <f>SUM(E7:E65)</f>
        <v>#N/A</v>
      </c>
      <c r="F89" s="16"/>
      <c r="G89" s="267"/>
      <c r="H89" s="15"/>
      <c r="I89" s="540"/>
      <c r="J89"/>
    </row>
    <row r="90" spans="1:10" x14ac:dyDescent="0.3">
      <c r="A90" s="152"/>
      <c r="B90" s="152"/>
      <c r="C90" s="152"/>
      <c r="D90" s="266"/>
      <c r="E90" s="147"/>
      <c r="F90" s="106"/>
      <c r="G90" s="267"/>
      <c r="H90" s="15"/>
      <c r="I90" s="540"/>
      <c r="J90"/>
    </row>
    <row r="91" spans="1:10" x14ac:dyDescent="0.3">
      <c r="A91" s="152"/>
      <c r="B91" s="152"/>
      <c r="C91" s="152"/>
      <c r="D91" s="268"/>
      <c r="E91" s="147"/>
      <c r="F91" s="106"/>
      <c r="G91" s="267"/>
      <c r="H91" s="15"/>
      <c r="I91" s="540"/>
      <c r="J91"/>
    </row>
    <row r="92" spans="1:10" x14ac:dyDescent="0.3">
      <c r="A92" s="152"/>
      <c r="B92" s="152"/>
      <c r="C92" s="152"/>
      <c r="D92" s="268"/>
      <c r="E92" s="147"/>
      <c r="F92" s="106"/>
      <c r="G92" s="267"/>
      <c r="H92" s="15"/>
      <c r="I92" s="540"/>
      <c r="J92"/>
    </row>
    <row r="93" spans="1:10" x14ac:dyDescent="0.3">
      <c r="A93" s="152"/>
      <c r="B93" s="152"/>
      <c r="C93" s="152"/>
      <c r="D93" s="268"/>
      <c r="E93" s="147"/>
      <c r="F93" s="106"/>
      <c r="G93" s="267"/>
      <c r="H93" s="15"/>
      <c r="I93" s="540"/>
      <c r="J93"/>
    </row>
    <row r="94" spans="1:10" x14ac:dyDescent="0.3">
      <c r="A94" s="152"/>
      <c r="B94" s="152"/>
      <c r="C94" s="152"/>
      <c r="D94" s="268"/>
      <c r="E94" s="147"/>
      <c r="F94" s="106"/>
      <c r="G94" s="267"/>
      <c r="H94" s="15"/>
      <c r="I94" s="540"/>
      <c r="J94"/>
    </row>
    <row r="95" spans="1:10" x14ac:dyDescent="0.3">
      <c r="A95" s="152"/>
      <c r="D95" s="171"/>
      <c r="E95" s="147"/>
      <c r="F95" s="106"/>
      <c r="H95" s="15"/>
      <c r="I95" s="540"/>
      <c r="J95"/>
    </row>
    <row r="96" spans="1:10" x14ac:dyDescent="0.3">
      <c r="D96" s="171"/>
      <c r="E96" s="148"/>
      <c r="F96" s="106"/>
      <c r="H96" s="15"/>
      <c r="I96" s="540"/>
      <c r="J96"/>
    </row>
    <row r="97" spans="4:11" x14ac:dyDescent="0.3">
      <c r="D97" s="171"/>
      <c r="E97" s="147"/>
      <c r="F97" s="106"/>
      <c r="H97" s="15"/>
      <c r="I97" s="540"/>
      <c r="J97"/>
    </row>
    <row r="98" spans="4:11" x14ac:dyDescent="0.3">
      <c r="D98" s="171"/>
      <c r="E98" s="107"/>
      <c r="F98" s="106"/>
      <c r="I98" s="540"/>
      <c r="J98"/>
    </row>
    <row r="99" spans="4:11" x14ac:dyDescent="0.3">
      <c r="E99" s="146"/>
      <c r="F99" s="106"/>
      <c r="G99" s="270"/>
      <c r="I99" s="540"/>
      <c r="J99"/>
    </row>
    <row r="100" spans="4:11" x14ac:dyDescent="0.3">
      <c r="E100" s="107"/>
      <c r="F100" s="106"/>
      <c r="I100" s="540"/>
      <c r="J100"/>
    </row>
    <row r="101" spans="4:11" x14ac:dyDescent="0.3">
      <c r="E101" s="107"/>
      <c r="F101" s="106"/>
      <c r="I101" s="540"/>
      <c r="J101"/>
    </row>
    <row r="102" spans="4:11" x14ac:dyDescent="0.3">
      <c r="E102" s="107"/>
      <c r="F102" s="106"/>
      <c r="I102" s="540"/>
      <c r="J102"/>
    </row>
    <row r="103" spans="4:11" x14ac:dyDescent="0.3">
      <c r="I103" s="540"/>
      <c r="J103"/>
    </row>
    <row r="104" spans="4:11" x14ac:dyDescent="0.3">
      <c r="I104" s="540"/>
      <c r="J104"/>
    </row>
    <row r="105" spans="4:11" x14ac:dyDescent="0.3">
      <c r="I105" s="540"/>
      <c r="J105"/>
    </row>
    <row r="106" spans="4:11" x14ac:dyDescent="0.3">
      <c r="I106" s="540"/>
      <c r="J106"/>
    </row>
    <row r="107" spans="4:11" x14ac:dyDescent="0.3">
      <c r="I107" s="540"/>
      <c r="J107"/>
    </row>
    <row r="108" spans="4:11" x14ac:dyDescent="0.3">
      <c r="I108" s="540"/>
      <c r="J108"/>
    </row>
    <row r="109" spans="4:11" x14ac:dyDescent="0.3">
      <c r="I109" s="540"/>
      <c r="J109"/>
    </row>
    <row r="110" spans="4:11" x14ac:dyDescent="0.3">
      <c r="I110" s="40"/>
      <c r="J110"/>
    </row>
    <row r="111" spans="4:11" x14ac:dyDescent="0.3">
      <c r="I111" s="40"/>
      <c r="J111"/>
      <c r="K111" s="107"/>
    </row>
    <row r="112" spans="4:11" x14ac:dyDescent="0.3">
      <c r="I112" s="40"/>
      <c r="J112"/>
      <c r="K112" s="107"/>
    </row>
    <row r="113" spans="9:11" x14ac:dyDescent="0.3">
      <c r="I113" s="40"/>
      <c r="J113"/>
      <c r="K113" s="107"/>
    </row>
    <row r="114" spans="9:11" x14ac:dyDescent="0.3">
      <c r="I114" s="40"/>
      <c r="J114"/>
      <c r="K114" s="107"/>
    </row>
    <row r="115" spans="9:11" x14ac:dyDescent="0.3">
      <c r="I115" s="40"/>
      <c r="J115"/>
      <c r="K115" s="107"/>
    </row>
    <row r="116" spans="9:11" x14ac:dyDescent="0.3">
      <c r="I116" s="40"/>
      <c r="J116"/>
      <c r="K116" s="107"/>
    </row>
    <row r="117" spans="9:11" x14ac:dyDescent="0.3">
      <c r="I117" s="540"/>
      <c r="J117"/>
      <c r="K117" s="107"/>
    </row>
    <row r="118" spans="9:11" x14ac:dyDescent="0.3">
      <c r="I118" s="540"/>
      <c r="J118"/>
      <c r="K118" s="107"/>
    </row>
    <row r="119" spans="9:11" x14ac:dyDescent="0.3">
      <c r="I119" s="540"/>
      <c r="J119"/>
      <c r="K119" s="107"/>
    </row>
    <row r="120" spans="9:11" x14ac:dyDescent="0.3">
      <c r="I120" s="540"/>
      <c r="J120"/>
      <c r="K120" s="107"/>
    </row>
    <row r="121" spans="9:11" x14ac:dyDescent="0.3">
      <c r="I121" s="540"/>
      <c r="J121"/>
      <c r="K121" s="107"/>
    </row>
    <row r="122" spans="9:11" x14ac:dyDescent="0.3">
      <c r="I122" s="540"/>
      <c r="J122"/>
      <c r="K122" s="107"/>
    </row>
    <row r="123" spans="9:11" x14ac:dyDescent="0.3">
      <c r="I123" s="540"/>
      <c r="J123" s="100"/>
      <c r="K123" s="107"/>
    </row>
    <row r="124" spans="9:11" x14ac:dyDescent="0.3">
      <c r="I124" s="540"/>
      <c r="J124"/>
      <c r="K124" s="107"/>
    </row>
    <row r="125" spans="9:11" x14ac:dyDescent="0.3">
      <c r="I125" s="540"/>
      <c r="J125"/>
      <c r="K125" s="107"/>
    </row>
    <row r="126" spans="9:11" x14ac:dyDescent="0.3">
      <c r="I126" s="40"/>
      <c r="J126"/>
      <c r="K126" s="107"/>
    </row>
    <row r="127" spans="9:11" x14ac:dyDescent="0.3">
      <c r="I127" s="40"/>
      <c r="J127"/>
      <c r="K127" s="107"/>
    </row>
    <row r="128" spans="9:11" x14ac:dyDescent="0.3">
      <c r="I128" s="40"/>
      <c r="J128"/>
      <c r="K128" s="107"/>
    </row>
    <row r="129" spans="9:11" x14ac:dyDescent="0.3">
      <c r="I129" s="40"/>
      <c r="J129"/>
      <c r="K129" s="107"/>
    </row>
    <row r="130" spans="9:11" x14ac:dyDescent="0.3">
      <c r="I130" s="40"/>
      <c r="J130"/>
      <c r="K130" s="107"/>
    </row>
    <row r="131" spans="9:11" x14ac:dyDescent="0.3">
      <c r="I131" s="40"/>
      <c r="J131"/>
      <c r="K131" s="107"/>
    </row>
    <row r="132" spans="9:11" x14ac:dyDescent="0.3">
      <c r="I132" s="40"/>
      <c r="J132"/>
      <c r="K132" s="107"/>
    </row>
    <row r="133" spans="9:11" x14ac:dyDescent="0.3">
      <c r="I133" s="40"/>
      <c r="J133"/>
      <c r="K133" s="107"/>
    </row>
    <row r="134" spans="9:11" x14ac:dyDescent="0.3">
      <c r="I134" s="40"/>
      <c r="J134"/>
      <c r="K134" s="107"/>
    </row>
    <row r="135" spans="9:11" x14ac:dyDescent="0.3">
      <c r="I135" s="40"/>
      <c r="J135"/>
      <c r="K135" s="107"/>
    </row>
    <row r="136" spans="9:11" x14ac:dyDescent="0.3">
      <c r="I136" s="40"/>
      <c r="J136"/>
      <c r="K136" s="107"/>
    </row>
    <row r="137" spans="9:11" x14ac:dyDescent="0.3">
      <c r="I137" s="40"/>
      <c r="J137"/>
      <c r="K137" s="107"/>
    </row>
    <row r="138" spans="9:11" x14ac:dyDescent="0.3">
      <c r="I138" s="40"/>
      <c r="J138"/>
      <c r="K138" s="107"/>
    </row>
    <row r="139" spans="9:11" x14ac:dyDescent="0.3">
      <c r="I139" s="40"/>
      <c r="J139"/>
      <c r="K139" s="107"/>
    </row>
    <row r="140" spans="9:11" x14ac:dyDescent="0.3">
      <c r="I140" s="40"/>
      <c r="J140"/>
      <c r="K140" s="107"/>
    </row>
    <row r="141" spans="9:11" x14ac:dyDescent="0.3">
      <c r="I141" s="40"/>
      <c r="J141" s="100"/>
      <c r="K141" s="107"/>
    </row>
    <row r="142" spans="9:11" x14ac:dyDescent="0.3">
      <c r="I142" s="40"/>
      <c r="J142"/>
      <c r="K142" s="107"/>
    </row>
    <row r="143" spans="9:11" x14ac:dyDescent="0.3">
      <c r="I143" s="40"/>
      <c r="J143"/>
      <c r="K143" s="107"/>
    </row>
    <row r="144" spans="9:11" x14ac:dyDescent="0.3">
      <c r="I144" s="40"/>
      <c r="J144"/>
      <c r="K144" s="107"/>
    </row>
    <row r="145" spans="9:11" x14ac:dyDescent="0.3">
      <c r="I145" s="40"/>
      <c r="J145"/>
      <c r="K145" s="107"/>
    </row>
    <row r="146" spans="9:11" x14ac:dyDescent="0.3">
      <c r="I146" s="40"/>
      <c r="J146"/>
      <c r="K146" s="107"/>
    </row>
    <row r="147" spans="9:11" x14ac:dyDescent="0.3">
      <c r="I147" s="40"/>
      <c r="J147"/>
      <c r="K147" s="107"/>
    </row>
    <row r="148" spans="9:11" x14ac:dyDescent="0.3">
      <c r="I148" s="40"/>
      <c r="J148"/>
      <c r="K148" s="107"/>
    </row>
    <row r="149" spans="9:11" x14ac:dyDescent="0.3">
      <c r="I149" s="40"/>
      <c r="J149"/>
      <c r="K149" s="107"/>
    </row>
    <row r="150" spans="9:11" x14ac:dyDescent="0.3">
      <c r="I150" s="40"/>
      <c r="J150"/>
      <c r="K150" s="107"/>
    </row>
    <row r="151" spans="9:11" x14ac:dyDescent="0.3">
      <c r="I151" s="40"/>
      <c r="J151"/>
      <c r="K151" s="107"/>
    </row>
    <row r="152" spans="9:11" x14ac:dyDescent="0.3">
      <c r="I152" s="40"/>
      <c r="J152"/>
      <c r="K152" s="107"/>
    </row>
    <row r="153" spans="9:11" x14ac:dyDescent="0.3">
      <c r="I153" s="40"/>
      <c r="J153"/>
      <c r="K153" s="107"/>
    </row>
    <row r="154" spans="9:11" x14ac:dyDescent="0.3">
      <c r="I154" s="40"/>
      <c r="J154"/>
      <c r="K154" s="107"/>
    </row>
    <row r="155" spans="9:11" x14ac:dyDescent="0.3">
      <c r="I155" s="40"/>
      <c r="J155"/>
      <c r="K155" s="107"/>
    </row>
    <row r="156" spans="9:11" x14ac:dyDescent="0.3">
      <c r="I156" s="40"/>
      <c r="J156"/>
      <c r="K156" s="107"/>
    </row>
    <row r="157" spans="9:11" x14ac:dyDescent="0.3">
      <c r="I157" s="40"/>
      <c r="J157"/>
      <c r="K157" s="107"/>
    </row>
    <row r="158" spans="9:11" x14ac:dyDescent="0.3">
      <c r="I158" s="40"/>
      <c r="J158"/>
      <c r="K158" s="107"/>
    </row>
    <row r="159" spans="9:11" x14ac:dyDescent="0.3">
      <c r="I159" s="40"/>
      <c r="J159"/>
      <c r="K159" s="107"/>
    </row>
    <row r="160" spans="9:11" x14ac:dyDescent="0.3">
      <c r="I160" s="40"/>
      <c r="J160"/>
      <c r="K160" s="107"/>
    </row>
    <row r="161" spans="9:11" x14ac:dyDescent="0.3">
      <c r="I161" s="40"/>
      <c r="J161"/>
      <c r="K161" s="107"/>
    </row>
    <row r="162" spans="9:11" x14ac:dyDescent="0.3">
      <c r="I162" s="40"/>
      <c r="J162"/>
      <c r="K162" s="107"/>
    </row>
    <row r="163" spans="9:11" x14ac:dyDescent="0.3">
      <c r="I163" s="40"/>
      <c r="J163"/>
      <c r="K163" s="107"/>
    </row>
    <row r="164" spans="9:11" x14ac:dyDescent="0.3">
      <c r="I164" s="40"/>
      <c r="J164"/>
      <c r="K164" s="107"/>
    </row>
    <row r="165" spans="9:11" x14ac:dyDescent="0.3">
      <c r="I165" s="40"/>
      <c r="J165"/>
      <c r="K165" s="107"/>
    </row>
    <row r="166" spans="9:11" x14ac:dyDescent="0.3">
      <c r="I166" s="40"/>
      <c r="J166"/>
      <c r="K166" s="107"/>
    </row>
    <row r="167" spans="9:11" x14ac:dyDescent="0.3">
      <c r="I167" s="40"/>
      <c r="J167"/>
      <c r="K167" s="107"/>
    </row>
    <row r="168" spans="9:11" x14ac:dyDescent="0.3">
      <c r="I168" s="40"/>
      <c r="J168"/>
      <c r="K168" s="107"/>
    </row>
    <row r="169" spans="9:11" x14ac:dyDescent="0.3">
      <c r="I169" s="40"/>
      <c r="J169"/>
      <c r="K169" s="107"/>
    </row>
    <row r="170" spans="9:11" x14ac:dyDescent="0.3">
      <c r="I170" s="40"/>
      <c r="J170"/>
      <c r="K170" s="107"/>
    </row>
    <row r="171" spans="9:11" x14ac:dyDescent="0.3">
      <c r="I171" s="40"/>
      <c r="J171"/>
      <c r="K171" s="107"/>
    </row>
    <row r="172" spans="9:11" x14ac:dyDescent="0.3">
      <c r="I172" s="40"/>
      <c r="J172"/>
      <c r="K172" s="107"/>
    </row>
    <row r="173" spans="9:11" x14ac:dyDescent="0.3">
      <c r="I173" s="40"/>
      <c r="J173"/>
      <c r="K173" s="107"/>
    </row>
    <row r="174" spans="9:11" x14ac:dyDescent="0.3">
      <c r="I174" s="40"/>
      <c r="J174"/>
      <c r="K174" s="107"/>
    </row>
    <row r="175" spans="9:11" x14ac:dyDescent="0.3">
      <c r="I175" s="40"/>
      <c r="J175"/>
      <c r="K175" s="107"/>
    </row>
    <row r="176" spans="9:11" x14ac:dyDescent="0.3">
      <c r="I176" s="40"/>
      <c r="J176"/>
      <c r="K176" s="107"/>
    </row>
    <row r="177" spans="9:11" x14ac:dyDescent="0.3">
      <c r="I177" s="40"/>
      <c r="J177"/>
      <c r="K177" s="107"/>
    </row>
    <row r="178" spans="9:11" x14ac:dyDescent="0.3">
      <c r="I178" s="40"/>
      <c r="J178"/>
      <c r="K178" s="107"/>
    </row>
    <row r="179" spans="9:11" x14ac:dyDescent="0.3">
      <c r="I179" s="40"/>
      <c r="J179"/>
      <c r="K179" s="107"/>
    </row>
    <row r="180" spans="9:11" x14ac:dyDescent="0.3">
      <c r="I180" s="40"/>
      <c r="J180"/>
    </row>
    <row r="181" spans="9:11" x14ac:dyDescent="0.3">
      <c r="I181" s="40"/>
      <c r="J181"/>
    </row>
    <row r="182" spans="9:11" x14ac:dyDescent="0.3">
      <c r="I182" s="40"/>
      <c r="J182"/>
    </row>
    <row r="183" spans="9:11" x14ac:dyDescent="0.3">
      <c r="I183" s="40"/>
      <c r="J183"/>
    </row>
    <row r="184" spans="9:11" x14ac:dyDescent="0.3">
      <c r="I184" s="40"/>
      <c r="J184"/>
    </row>
    <row r="185" spans="9:11" x14ac:dyDescent="0.3">
      <c r="I185" s="40"/>
      <c r="J185"/>
    </row>
    <row r="186" spans="9:11" x14ac:dyDescent="0.3">
      <c r="I186" s="40"/>
      <c r="J186"/>
    </row>
    <row r="187" spans="9:11" x14ac:dyDescent="0.3">
      <c r="I187" s="40"/>
      <c r="J187"/>
    </row>
    <row r="188" spans="9:11" x14ac:dyDescent="0.3">
      <c r="I188" s="40"/>
      <c r="J188"/>
    </row>
    <row r="189" spans="9:11" x14ac:dyDescent="0.3">
      <c r="I189" s="40"/>
      <c r="J189"/>
    </row>
    <row r="190" spans="9:11" x14ac:dyDescent="0.3">
      <c r="I190" s="40"/>
      <c r="J190"/>
    </row>
    <row r="191" spans="9:11" x14ac:dyDescent="0.3">
      <c r="I191" s="40"/>
      <c r="J191"/>
    </row>
    <row r="192" spans="9:11" x14ac:dyDescent="0.3">
      <c r="I192" s="40"/>
      <c r="J192"/>
    </row>
    <row r="193" spans="9:10" x14ac:dyDescent="0.3">
      <c r="I193" s="40"/>
      <c r="J193"/>
    </row>
    <row r="194" spans="9:10" x14ac:dyDescent="0.3">
      <c r="I194" s="40"/>
      <c r="J194"/>
    </row>
    <row r="195" spans="9:10" x14ac:dyDescent="0.3">
      <c r="I195" s="540"/>
      <c r="J195"/>
    </row>
    <row r="196" spans="9:10" x14ac:dyDescent="0.3">
      <c r="I196" s="540"/>
      <c r="J196"/>
    </row>
    <row r="197" spans="9:10" x14ac:dyDescent="0.3">
      <c r="I197" s="540"/>
      <c r="J197"/>
    </row>
    <row r="198" spans="9:10" x14ac:dyDescent="0.3">
      <c r="I198" s="54"/>
      <c r="J198"/>
    </row>
    <row r="199" spans="9:10" x14ac:dyDescent="0.3">
      <c r="I199" s="54"/>
      <c r="J199"/>
    </row>
    <row r="200" spans="9:10" x14ac:dyDescent="0.3">
      <c r="I200" s="54"/>
      <c r="J200"/>
    </row>
    <row r="201" spans="9:10" x14ac:dyDescent="0.3">
      <c r="I201" s="54"/>
      <c r="J201"/>
    </row>
    <row r="202" spans="9:10" x14ac:dyDescent="0.3">
      <c r="I202" s="54"/>
      <c r="J202"/>
    </row>
    <row r="203" spans="9:10" x14ac:dyDescent="0.3">
      <c r="I203" s="54"/>
      <c r="J203"/>
    </row>
    <row r="204" spans="9:10" x14ac:dyDescent="0.3">
      <c r="I204" s="54"/>
      <c r="J204"/>
    </row>
    <row r="205" spans="9:10" x14ac:dyDescent="0.3">
      <c r="J205"/>
    </row>
    <row r="206" spans="9:10" x14ac:dyDescent="0.3">
      <c r="J206"/>
    </row>
    <row r="207" spans="9:10" x14ac:dyDescent="0.3">
      <c r="J207"/>
    </row>
    <row r="208" spans="9:10" x14ac:dyDescent="0.3">
      <c r="J208"/>
    </row>
    <row r="209" spans="10:10" x14ac:dyDescent="0.3">
      <c r="J209"/>
    </row>
    <row r="210" spans="10:10" x14ac:dyDescent="0.3">
      <c r="J210"/>
    </row>
    <row r="211" spans="10:10" x14ac:dyDescent="0.3">
      <c r="J211"/>
    </row>
    <row r="212" spans="10:10" x14ac:dyDescent="0.3">
      <c r="J212"/>
    </row>
    <row r="213" spans="10:10" x14ac:dyDescent="0.3">
      <c r="J213"/>
    </row>
    <row r="214" spans="10:10" x14ac:dyDescent="0.3">
      <c r="J214"/>
    </row>
    <row r="215" spans="10:10" x14ac:dyDescent="0.3">
      <c r="J215"/>
    </row>
    <row r="216" spans="10:10" x14ac:dyDescent="0.3">
      <c r="J216"/>
    </row>
    <row r="217" spans="10:10" x14ac:dyDescent="0.3">
      <c r="J217"/>
    </row>
    <row r="218" spans="10:10" x14ac:dyDescent="0.3">
      <c r="J218"/>
    </row>
    <row r="219" spans="10:10" x14ac:dyDescent="0.3">
      <c r="J219"/>
    </row>
    <row r="220" spans="10:10" x14ac:dyDescent="0.3">
      <c r="J220"/>
    </row>
    <row r="221" spans="10:10" x14ac:dyDescent="0.3">
      <c r="J221"/>
    </row>
    <row r="222" spans="10:10" x14ac:dyDescent="0.3">
      <c r="J222"/>
    </row>
    <row r="223" spans="10:10" x14ac:dyDescent="0.3">
      <c r="J223" s="100"/>
    </row>
    <row r="224" spans="10:10" x14ac:dyDescent="0.3">
      <c r="J224"/>
    </row>
    <row r="225" spans="10:10" x14ac:dyDescent="0.3">
      <c r="J225"/>
    </row>
    <row r="226" spans="10:10" x14ac:dyDescent="0.3">
      <c r="J226"/>
    </row>
    <row r="227" spans="10:10" x14ac:dyDescent="0.3">
      <c r="J227"/>
    </row>
    <row r="228" spans="10:10" x14ac:dyDescent="0.3">
      <c r="J228"/>
    </row>
    <row r="229" spans="10:10" x14ac:dyDescent="0.3">
      <c r="J229"/>
    </row>
    <row r="230" spans="10:10" x14ac:dyDescent="0.3">
      <c r="J230"/>
    </row>
    <row r="231" spans="10:10" x14ac:dyDescent="0.3">
      <c r="J231"/>
    </row>
    <row r="232" spans="10:10" x14ac:dyDescent="0.3">
      <c r="J232"/>
    </row>
    <row r="233" spans="10:10" x14ac:dyDescent="0.3">
      <c r="J233"/>
    </row>
    <row r="234" spans="10:10" x14ac:dyDescent="0.3">
      <c r="J234"/>
    </row>
    <row r="235" spans="10:10" x14ac:dyDescent="0.3">
      <c r="J235"/>
    </row>
    <row r="236" spans="10:10" x14ac:dyDescent="0.3">
      <c r="J236"/>
    </row>
    <row r="237" spans="10:10" x14ac:dyDescent="0.3">
      <c r="J237"/>
    </row>
    <row r="238" spans="10:10" x14ac:dyDescent="0.3">
      <c r="J238"/>
    </row>
    <row r="239" spans="10:10" x14ac:dyDescent="0.3">
      <c r="J239"/>
    </row>
    <row r="240" spans="10:10" x14ac:dyDescent="0.3">
      <c r="J240"/>
    </row>
    <row r="241" spans="10:10" x14ac:dyDescent="0.3">
      <c r="J241"/>
    </row>
    <row r="242" spans="10:10" x14ac:dyDescent="0.3">
      <c r="J242"/>
    </row>
    <row r="243" spans="10:10" x14ac:dyDescent="0.3">
      <c r="J243"/>
    </row>
    <row r="244" spans="10:10" x14ac:dyDescent="0.3">
      <c r="J244"/>
    </row>
    <row r="245" spans="10:10" x14ac:dyDescent="0.3">
      <c r="J245"/>
    </row>
    <row r="246" spans="10:10" x14ac:dyDescent="0.3">
      <c r="J246"/>
    </row>
    <row r="247" spans="10:10" x14ac:dyDescent="0.3">
      <c r="J247"/>
    </row>
    <row r="248" spans="10:10" x14ac:dyDescent="0.3">
      <c r="J248"/>
    </row>
    <row r="249" spans="10:10" x14ac:dyDescent="0.3">
      <c r="J249"/>
    </row>
    <row r="250" spans="10:10" x14ac:dyDescent="0.3">
      <c r="J250"/>
    </row>
    <row r="251" spans="10:10" x14ac:dyDescent="0.3">
      <c r="J251"/>
    </row>
    <row r="252" spans="10:10" x14ac:dyDescent="0.3">
      <c r="J252"/>
    </row>
    <row r="253" spans="10:10" x14ac:dyDescent="0.3">
      <c r="J253"/>
    </row>
    <row r="254" spans="10:10" x14ac:dyDescent="0.3">
      <c r="J254"/>
    </row>
    <row r="255" spans="10:10" x14ac:dyDescent="0.3">
      <c r="J255"/>
    </row>
    <row r="256" spans="10:10" x14ac:dyDescent="0.3">
      <c r="J256"/>
    </row>
    <row r="257" spans="10:10" x14ac:dyDescent="0.3">
      <c r="J257"/>
    </row>
    <row r="298" spans="10:10" x14ac:dyDescent="0.3">
      <c r="J298" s="107"/>
    </row>
    <row r="299" spans="10:10" x14ac:dyDescent="0.3">
      <c r="J299" s="107"/>
    </row>
    <row r="300" spans="10:10" x14ac:dyDescent="0.3">
      <c r="J300" s="107"/>
    </row>
    <row r="301" spans="10:10" x14ac:dyDescent="0.3">
      <c r="J301" s="107"/>
    </row>
    <row r="302" spans="10:10" x14ac:dyDescent="0.3">
      <c r="J302" s="107"/>
    </row>
    <row r="303" spans="10:10" x14ac:dyDescent="0.3">
      <c r="J303" s="107"/>
    </row>
    <row r="304" spans="10:10" x14ac:dyDescent="0.3">
      <c r="J304" s="107"/>
    </row>
    <row r="305" spans="10:10" x14ac:dyDescent="0.3">
      <c r="J305" s="107"/>
    </row>
    <row r="306" spans="10:10" x14ac:dyDescent="0.3">
      <c r="J306" s="107"/>
    </row>
    <row r="307" spans="10:10" x14ac:dyDescent="0.3">
      <c r="J307" s="107"/>
    </row>
    <row r="308" spans="10:10" x14ac:dyDescent="0.3">
      <c r="J308" s="107"/>
    </row>
    <row r="309" spans="10:10" x14ac:dyDescent="0.3">
      <c r="J309" s="107"/>
    </row>
    <row r="310" spans="10:10" x14ac:dyDescent="0.3">
      <c r="J310" s="107"/>
    </row>
    <row r="311" spans="10:10" x14ac:dyDescent="0.3">
      <c r="J311" s="107"/>
    </row>
    <row r="312" spans="10:10" x14ac:dyDescent="0.3">
      <c r="J312" s="107"/>
    </row>
    <row r="313" spans="10:10" x14ac:dyDescent="0.3">
      <c r="J313" s="107"/>
    </row>
    <row r="314" spans="10:10" x14ac:dyDescent="0.3">
      <c r="J314" s="107"/>
    </row>
    <row r="315" spans="10:10" x14ac:dyDescent="0.3">
      <c r="J315" s="107"/>
    </row>
    <row r="316" spans="10:10" x14ac:dyDescent="0.3">
      <c r="J316" s="107"/>
    </row>
    <row r="317" spans="10:10" x14ac:dyDescent="0.3">
      <c r="J317" s="107"/>
    </row>
    <row r="318" spans="10:10" x14ac:dyDescent="0.3">
      <c r="J318" s="107"/>
    </row>
    <row r="319" spans="10:10" x14ac:dyDescent="0.3">
      <c r="J319" s="107"/>
    </row>
    <row r="320" spans="10:10" x14ac:dyDescent="0.3">
      <c r="J320" s="107"/>
    </row>
    <row r="321" spans="10:10" x14ac:dyDescent="0.3">
      <c r="J321" s="107"/>
    </row>
    <row r="322" spans="10:10" x14ac:dyDescent="0.3">
      <c r="J322" s="107"/>
    </row>
    <row r="323" spans="10:10" x14ac:dyDescent="0.3">
      <c r="J323" s="107"/>
    </row>
    <row r="324" spans="10:10" x14ac:dyDescent="0.3">
      <c r="J324" s="107"/>
    </row>
    <row r="325" spans="10:10" x14ac:dyDescent="0.3">
      <c r="J325" s="107"/>
    </row>
    <row r="326" spans="10:10" x14ac:dyDescent="0.3">
      <c r="J326" s="107"/>
    </row>
    <row r="327" spans="10:10" x14ac:dyDescent="0.3">
      <c r="J327" s="107"/>
    </row>
    <row r="328" spans="10:10" x14ac:dyDescent="0.3">
      <c r="J328" s="107"/>
    </row>
    <row r="329" spans="10:10" x14ac:dyDescent="0.3">
      <c r="J329" s="107"/>
    </row>
    <row r="330" spans="10:10" x14ac:dyDescent="0.3">
      <c r="J330" s="107"/>
    </row>
    <row r="331" spans="10:10" x14ac:dyDescent="0.3">
      <c r="J331" s="107"/>
    </row>
    <row r="332" spans="10:10" x14ac:dyDescent="0.3">
      <c r="J332" s="107"/>
    </row>
    <row r="333" spans="10:10" x14ac:dyDescent="0.3">
      <c r="J333" s="107"/>
    </row>
    <row r="334" spans="10:10" x14ac:dyDescent="0.3">
      <c r="J334" s="107"/>
    </row>
    <row r="335" spans="10:10" x14ac:dyDescent="0.3">
      <c r="J335" s="107"/>
    </row>
    <row r="336" spans="10:10" x14ac:dyDescent="0.3">
      <c r="J336" s="107"/>
    </row>
    <row r="337" spans="10:10" x14ac:dyDescent="0.3">
      <c r="J337" s="107"/>
    </row>
    <row r="338" spans="10:10" x14ac:dyDescent="0.3">
      <c r="J338" s="107"/>
    </row>
    <row r="339" spans="10:10" x14ac:dyDescent="0.3">
      <c r="J339" s="107"/>
    </row>
    <row r="340" spans="10:10" x14ac:dyDescent="0.3">
      <c r="J340" s="107"/>
    </row>
    <row r="341" spans="10:10" x14ac:dyDescent="0.3">
      <c r="J341" s="107"/>
    </row>
    <row r="342" spans="10:10" x14ac:dyDescent="0.3">
      <c r="J342" s="107"/>
    </row>
    <row r="343" spans="10:10" x14ac:dyDescent="0.3">
      <c r="J343" s="107"/>
    </row>
    <row r="344" spans="10:10" x14ac:dyDescent="0.3">
      <c r="J344" s="107"/>
    </row>
    <row r="345" spans="10:10" x14ac:dyDescent="0.3">
      <c r="J345" s="107"/>
    </row>
    <row r="346" spans="10:10" x14ac:dyDescent="0.3">
      <c r="J346" s="107"/>
    </row>
    <row r="347" spans="10:10" x14ac:dyDescent="0.3">
      <c r="J347" s="107"/>
    </row>
    <row r="348" spans="10:10" x14ac:dyDescent="0.3">
      <c r="J348" s="107"/>
    </row>
    <row r="349" spans="10:10" x14ac:dyDescent="0.3">
      <c r="J349" s="107"/>
    </row>
    <row r="350" spans="10:10" x14ac:dyDescent="0.3">
      <c r="J350" s="107"/>
    </row>
    <row r="351" spans="10:10" x14ac:dyDescent="0.3">
      <c r="J351" s="107"/>
    </row>
    <row r="352" spans="10:10" x14ac:dyDescent="0.3">
      <c r="J352" s="107"/>
    </row>
    <row r="353" spans="10:10" x14ac:dyDescent="0.3">
      <c r="J353" s="107"/>
    </row>
    <row r="354" spans="10:10" x14ac:dyDescent="0.3">
      <c r="J354" s="107"/>
    </row>
    <row r="355" spans="10:10" x14ac:dyDescent="0.3">
      <c r="J355" s="107"/>
    </row>
    <row r="356" spans="10:10" x14ac:dyDescent="0.3">
      <c r="J356" s="107"/>
    </row>
    <row r="357" spans="10:10" x14ac:dyDescent="0.3">
      <c r="J357" s="107"/>
    </row>
    <row r="358" spans="10:10" x14ac:dyDescent="0.3">
      <c r="J358" s="107"/>
    </row>
    <row r="359" spans="10:10" x14ac:dyDescent="0.3">
      <c r="J359" s="107"/>
    </row>
    <row r="360" spans="10:10" x14ac:dyDescent="0.3">
      <c r="J360" s="107"/>
    </row>
    <row r="361" spans="10:10" x14ac:dyDescent="0.3">
      <c r="J361" s="107"/>
    </row>
    <row r="362" spans="10:10" x14ac:dyDescent="0.3">
      <c r="J362" s="107"/>
    </row>
    <row r="363" spans="10:10" x14ac:dyDescent="0.3">
      <c r="J363" s="107"/>
    </row>
    <row r="364" spans="10:10" x14ac:dyDescent="0.3">
      <c r="J364" s="107"/>
    </row>
    <row r="365" spans="10:10" x14ac:dyDescent="0.3">
      <c r="J365" s="107"/>
    </row>
    <row r="366" spans="10:10" x14ac:dyDescent="0.3">
      <c r="J366" s="107"/>
    </row>
  </sheetData>
  <sheetProtection algorithmName="SHA-512" hashValue="qqlWXRHPKkYoVgRmLYPKm8qhI6hTrGiNqNtwdlLE/tbkiK2Esn7OXkBl6cS18Lt8j+Gq1mXmJ2TRmPh+6soxjA==" saltValue="pC5Mo33OpzuaICo4jxzodA==" spinCount="100000" sheet="1" formatCells="0"/>
  <dataConsolidate link="1"/>
  <mergeCells count="11">
    <mergeCell ref="B82:C82"/>
    <mergeCell ref="B84:C84"/>
    <mergeCell ref="B81:C81"/>
    <mergeCell ref="B79:C79"/>
    <mergeCell ref="B80:C80"/>
    <mergeCell ref="B83:C83"/>
    <mergeCell ref="E2:G2"/>
    <mergeCell ref="B2:C2"/>
    <mergeCell ref="B73:E73"/>
    <mergeCell ref="B66:D66"/>
    <mergeCell ref="B74:E74"/>
  </mergeCells>
  <phoneticPr fontId="54" type="noConversion"/>
  <conditionalFormatting sqref="H44">
    <cfRule type="cellIs" dxfId="25" priority="107" stopIfTrue="1" operator="notEqual">
      <formula>0</formula>
    </cfRule>
  </conditionalFormatting>
  <conditionalFormatting sqref="H45:H46">
    <cfRule type="cellIs" dxfId="24" priority="105" stopIfTrue="1" operator="notEqual">
      <formula>0</formula>
    </cfRule>
  </conditionalFormatting>
  <conditionalFormatting sqref="H30">
    <cfRule type="cellIs" dxfId="23" priority="98" stopIfTrue="1" operator="notEqual">
      <formula>0</formula>
    </cfRule>
  </conditionalFormatting>
  <conditionalFormatting sqref="G63">
    <cfRule type="cellIs" priority="68" stopIfTrue="1" operator="equal">
      <formula>";;;"</formula>
    </cfRule>
  </conditionalFormatting>
  <conditionalFormatting sqref="G63">
    <cfRule type="cellIs" dxfId="22" priority="67" stopIfTrue="1" operator="equal">
      <formula>0</formula>
    </cfRule>
  </conditionalFormatting>
  <conditionalFormatting sqref="G62">
    <cfRule type="cellIs" priority="65" stopIfTrue="1" operator="equal">
      <formula>";;;"</formula>
    </cfRule>
  </conditionalFormatting>
  <conditionalFormatting sqref="G62">
    <cfRule type="cellIs" dxfId="21" priority="64" stopIfTrue="1" operator="equal">
      <formula>0</formula>
    </cfRule>
  </conditionalFormatting>
  <conditionalFormatting sqref="G62">
    <cfRule type="cellIs" dxfId="20" priority="63" stopIfTrue="1" operator="equal">
      <formula>0</formula>
    </cfRule>
  </conditionalFormatting>
  <conditionalFormatting sqref="G61">
    <cfRule type="cellIs" priority="53" stopIfTrue="1" operator="equal">
      <formula>";;;"</formula>
    </cfRule>
  </conditionalFormatting>
  <conditionalFormatting sqref="G61">
    <cfRule type="cellIs" dxfId="19" priority="52" stopIfTrue="1" operator="equal">
      <formula>0</formula>
    </cfRule>
  </conditionalFormatting>
  <conditionalFormatting sqref="G61">
    <cfRule type="cellIs" dxfId="18" priority="51" stopIfTrue="1" operator="equal">
      <formula>0</formula>
    </cfRule>
  </conditionalFormatting>
  <conditionalFormatting sqref="G60">
    <cfRule type="cellIs" priority="3" stopIfTrue="1" operator="equal">
      <formula>";;;"</formula>
    </cfRule>
  </conditionalFormatting>
  <conditionalFormatting sqref="G60">
    <cfRule type="cellIs" dxfId="17" priority="2" stopIfTrue="1" operator="equal">
      <formula>0</formula>
    </cfRule>
  </conditionalFormatting>
  <conditionalFormatting sqref="G60">
    <cfRule type="cellIs" dxfId="16" priority="1" stopIfTrue="1" operator="equal">
      <formula>0</formula>
    </cfRule>
  </conditionalFormatting>
  <dataValidations xWindow="829" yWindow="690" count="10">
    <dataValidation type="list" allowBlank="1" showInputMessage="1" showErrorMessage="1" sqref="F70" xr:uid="{9CC5535C-800A-4D03-A86E-273A5BC3EBB6}">
      <formula1>$M$1:$M$2</formula1>
    </dataValidation>
    <dataValidation type="list" allowBlank="1" showErrorMessage="1" prompt="Please select from the drop down list." sqref="F57" xr:uid="{FCE57F22-20D9-4CFA-AFE5-1751E216D3C1}">
      <formula1>$O$1:$O$2</formula1>
    </dataValidation>
    <dataValidation type="list" allowBlank="1" showErrorMessage="1" prompt="Please select from the drop down list." sqref="F59" xr:uid="{2CD3BDAD-30EF-425F-BB01-D3FF43CDAA81}">
      <formula1>$O$1:$O$4</formula1>
    </dataValidation>
    <dataValidation type="list" allowBlank="1" showErrorMessage="1" prompt="Please select from the drop down box the most appropriate answer" sqref="F65" xr:uid="{7584867B-76E5-42C2-B404-3B1B6C94E6E2}">
      <formula1>$O$1:$O$2</formula1>
    </dataValidation>
    <dataValidation type="list" allowBlank="1" showInputMessage="1" showErrorMessage="1" sqref="F69" xr:uid="{DB0EB8F5-2DE0-4833-AFDF-F7BB7A8D56E1}">
      <formula1>$M$6:$M$8</formula1>
    </dataValidation>
    <dataValidation type="custom" allowBlank="1" showInputMessage="1" showErrorMessage="1" error="Please enter a numeric value.  If this data is not applicable to your unit of government, the cell should be populated with zero." sqref="F10:F11 F7:F8 F13:F30 F32:F50" xr:uid="{B5815DCD-160E-4CA9-A461-76D5F396E4F1}">
      <formula1>ISNUMBER(F7)</formula1>
    </dataValidation>
    <dataValidation type="custom" allowBlank="1" showErrorMessage="1" error="Please enter a numeric value.  If this data is not applicable to your unit of government, the cell should be populated with zero." prompt="_x000a__x000a_" sqref="F52:F54" xr:uid="{DA17F63A-7740-447E-B0DD-1FD94F0BE4C8}">
      <formula1>ISNUMBER(F52)</formula1>
    </dataValidation>
    <dataValidation type="custom" allowBlank="1" showErrorMessage="1" error="Please enter a numeric value.  If this data is not applicable to your unit of government, the cell should be populated with zero." sqref="F60:F62" xr:uid="{6656F482-2030-43E8-B669-24F0F4187CE8}">
      <formula1>ISNUMBER(F60)</formula1>
    </dataValidation>
    <dataValidation type="custom" allowBlank="1" showInputMessage="1" showErrorMessage="1" error="Please enter a numeric value.  If this data is not applicable to your unit of government, please enter a zero." prompt="This cell requires a numeric value.  If this data is not applicable to your unit of government, please enter a zero." sqref="F58" xr:uid="{8DAFED68-C7CC-4E4B-B0DE-1B3BA6E17585}">
      <formula1>-ISNUMBER(221)</formula1>
    </dataValidation>
    <dataValidation type="custom" allowBlank="1" showErrorMessage="1" error="Please enter a numeric value.  If this data is not applicable to your unit of government the cell should be populated with zero." sqref="F56" xr:uid="{CB641EB2-3894-4A74-BBEC-CDF7A3E8D5D8}">
      <formula1>ISNUMBER(F56)</formula1>
    </dataValidation>
  </dataValidations>
  <printOptions headings="1" gridLines="1"/>
  <pageMargins left="0.25" right="0.25" top="0.25" bottom="0.75" header="0.3" footer="0.3"/>
  <pageSetup fitToHeight="0" orientation="portrait" r:id="rId1"/>
  <headerFooter>
    <oddFooter>&amp;LPage &amp;P&amp;R&amp;Z&amp;F</oddFooter>
  </headerFooter>
  <extLst>
    <ext xmlns:x14="http://schemas.microsoft.com/office/spreadsheetml/2009/9/main" uri="{CCE6A557-97BC-4b89-ADB6-D9C93CAAB3DF}">
      <x14:dataValidations xmlns:xm="http://schemas.microsoft.com/office/excel/2006/main" xWindow="829" yWindow="690" count="1">
        <x14:dataValidation type="list" allowBlank="1" showInputMessage="1" showErrorMessage="1" xr:uid="{58393190-762B-41D9-B25B-2C7D3E23E833}">
          <x14:formula1>
            <xm:f>'Unit Names(H)'!$A$1:$A$4</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5F4B-0208-438D-B7E1-1D455154237E}">
  <dimension ref="A1:N48"/>
  <sheetViews>
    <sheetView zoomScaleNormal="100" workbookViewId="0">
      <selection activeCell="C9" sqref="C9"/>
    </sheetView>
  </sheetViews>
  <sheetFormatPr defaultRowHeight="14.4" x14ac:dyDescent="0.3"/>
  <cols>
    <col min="1" max="1" width="7.6640625" style="78" customWidth="1"/>
    <col min="2" max="2" width="102.33203125" customWidth="1"/>
    <col min="3" max="3" width="19" customWidth="1"/>
    <col min="4" max="4" width="50.33203125" style="319" customWidth="1"/>
    <col min="5" max="5" width="32.21875" customWidth="1"/>
    <col min="8" max="9" width="8.88671875" style="409"/>
    <col min="10" max="10" width="1.6640625" style="409" customWidth="1"/>
    <col min="11" max="12" width="8.88671875" style="409" hidden="1" customWidth="1"/>
    <col min="13" max="13" width="13" style="409" customWidth="1"/>
  </cols>
  <sheetData>
    <row r="1" spans="1:14" s="360" customFormat="1" ht="12" customHeight="1" thickBot="1" x14ac:dyDescent="0.35">
      <c r="A1" s="359"/>
      <c r="D1" s="399"/>
      <c r="E1"/>
      <c r="F1"/>
      <c r="G1"/>
      <c r="H1" s="408"/>
      <c r="I1" s="408"/>
      <c r="J1" s="408"/>
      <c r="K1" s="408"/>
      <c r="L1" s="408"/>
      <c r="M1" s="408"/>
    </row>
    <row r="2" spans="1:14" ht="46.2" customHeight="1" thickBot="1" x14ac:dyDescent="0.35">
      <c r="A2" s="562" t="s">
        <v>345</v>
      </c>
      <c r="B2" s="563"/>
      <c r="C2" s="563"/>
      <c r="D2" s="563"/>
    </row>
    <row r="3" spans="1:14" s="360" customFormat="1" ht="9" customHeight="1" thickBot="1" x14ac:dyDescent="0.35">
      <c r="A3" s="398"/>
      <c r="D3" s="399"/>
      <c r="E3"/>
      <c r="F3"/>
      <c r="G3"/>
      <c r="H3" s="408"/>
      <c r="I3" s="408"/>
      <c r="J3" s="408"/>
      <c r="K3" s="408"/>
      <c r="L3" s="408"/>
      <c r="M3" s="408"/>
    </row>
    <row r="4" spans="1:14" ht="24" customHeight="1" thickBot="1" x14ac:dyDescent="0.35">
      <c r="A4" s="564" t="s">
        <v>346</v>
      </c>
      <c r="B4" s="565"/>
      <c r="C4" s="565"/>
      <c r="D4" s="565"/>
    </row>
    <row r="5" spans="1:14" s="360" customFormat="1" ht="5.4" customHeight="1" thickBot="1" x14ac:dyDescent="0.35">
      <c r="A5" s="400"/>
      <c r="B5" s="403"/>
      <c r="C5" s="403"/>
      <c r="D5" s="406"/>
      <c r="E5"/>
      <c r="F5"/>
      <c r="G5"/>
      <c r="H5" s="408"/>
      <c r="I5" s="408"/>
      <c r="J5" s="408"/>
      <c r="K5" s="408"/>
      <c r="L5" s="408"/>
      <c r="M5" s="408"/>
    </row>
    <row r="6" spans="1:14" ht="25.8" customHeight="1" thickBot="1" x14ac:dyDescent="0.35">
      <c r="A6" s="566" t="s">
        <v>251</v>
      </c>
      <c r="B6" s="567"/>
      <c r="C6" s="567"/>
      <c r="D6" s="567"/>
    </row>
    <row r="7" spans="1:14" s="360" customFormat="1" ht="13.95" customHeight="1" thickBot="1" x14ac:dyDescent="0.35">
      <c r="A7" s="401"/>
      <c r="B7" s="402"/>
      <c r="C7" s="402"/>
      <c r="D7" s="407"/>
      <c r="E7"/>
      <c r="F7"/>
      <c r="G7"/>
      <c r="H7" s="408"/>
      <c r="I7" s="408"/>
      <c r="J7" s="408"/>
      <c r="K7" s="408"/>
      <c r="L7" s="408"/>
      <c r="M7" s="408"/>
    </row>
    <row r="8" spans="1:14" ht="44.4" customHeight="1" x14ac:dyDescent="0.3">
      <c r="A8" s="460" t="s">
        <v>245</v>
      </c>
      <c r="B8" s="461"/>
      <c r="C8" s="461"/>
      <c r="D8" s="462"/>
      <c r="E8" s="492" t="s">
        <v>392</v>
      </c>
    </row>
    <row r="9" spans="1:14" s="344" customFormat="1" ht="40.200000000000003" customHeight="1" x14ac:dyDescent="0.3">
      <c r="A9" s="419">
        <v>906</v>
      </c>
      <c r="B9" s="420" t="s">
        <v>170</v>
      </c>
      <c r="C9" s="449"/>
      <c r="D9" s="423" t="str">
        <f t="shared" ref="D9:D26" si="0">IF(C9="","This Question must be answered before uploading, the report will not be processed if left blank","")</f>
        <v>This Question must be answered before uploading, the report will not be processed if left blank</v>
      </c>
      <c r="E9" s="542"/>
      <c r="F9"/>
      <c r="G9"/>
      <c r="H9" s="410"/>
      <c r="I9" s="410"/>
      <c r="J9" s="410"/>
      <c r="K9" s="410"/>
      <c r="L9" s="410"/>
      <c r="M9" s="410"/>
    </row>
    <row r="10" spans="1:14" ht="40.200000000000003" customHeight="1" x14ac:dyDescent="0.3">
      <c r="A10" s="419">
        <v>907</v>
      </c>
      <c r="B10" s="420" t="s">
        <v>340</v>
      </c>
      <c r="C10" s="449"/>
      <c r="D10" s="423" t="str">
        <f t="shared" si="0"/>
        <v>This Question must be answered before uploading, the report will not be processed if left blank</v>
      </c>
      <c r="E10" s="543"/>
      <c r="H10" s="410"/>
      <c r="I10" s="410"/>
      <c r="J10" s="410"/>
      <c r="K10" s="410"/>
      <c r="L10" s="410"/>
      <c r="N10" t="s">
        <v>360</v>
      </c>
    </row>
    <row r="11" spans="1:14" ht="67.2" customHeight="1" x14ac:dyDescent="0.3">
      <c r="A11" s="419">
        <v>1059</v>
      </c>
      <c r="B11" s="493" t="s">
        <v>393</v>
      </c>
      <c r="C11" s="449"/>
      <c r="D11" s="467" t="str">
        <f>IF(C11="","This question must be answered before uploading. The report will not be processed if left blank.",IF(C11="No","Please provide source document and page number in cell E11.",""))</f>
        <v>This question must be answered before uploading. The report will not be processed if left blank.</v>
      </c>
      <c r="E11" s="543"/>
      <c r="H11" s="410"/>
      <c r="I11" s="410"/>
      <c r="J11" s="410"/>
      <c r="K11" s="410"/>
      <c r="L11" s="410"/>
    </row>
    <row r="12" spans="1:14" s="100" customFormat="1" ht="63" customHeight="1" x14ac:dyDescent="0.3">
      <c r="A12" s="404">
        <v>1078</v>
      </c>
      <c r="B12" s="466" t="s">
        <v>394</v>
      </c>
      <c r="C12" s="449"/>
      <c r="D12" s="467" t="str">
        <f>IF(C12="","This question must be answered before uploading. The report will not be processed if left blank.",IF(C12="Yes","Please provide source document and page number in cell E12.",""))</f>
        <v>This question must be answered before uploading. The report will not be processed if left blank.</v>
      </c>
      <c r="E12" s="507"/>
      <c r="H12" s="410"/>
      <c r="I12" s="410"/>
      <c r="J12" s="410"/>
      <c r="K12" s="410"/>
      <c r="L12" s="410"/>
      <c r="M12" s="409"/>
    </row>
    <row r="13" spans="1:14" s="100" customFormat="1" ht="57" customHeight="1" x14ac:dyDescent="0.3">
      <c r="A13" s="404">
        <v>1067</v>
      </c>
      <c r="B13" s="405" t="s">
        <v>395</v>
      </c>
      <c r="C13" s="449"/>
      <c r="D13" s="467" t="str">
        <f>IF(C13="","This question must be answered before uploading. The report will not be processed if left blank.",IF(C13="NO","Please provide source document and page number in cell E13.",""))</f>
        <v>This question must be answered before uploading. The report will not be processed if left blank.</v>
      </c>
      <c r="E13" s="507"/>
      <c r="H13" s="410"/>
      <c r="I13" s="410"/>
      <c r="J13" s="410"/>
      <c r="K13" s="410"/>
      <c r="L13" s="410"/>
      <c r="M13" s="409"/>
    </row>
    <row r="14" spans="1:14" ht="40.200000000000003" customHeight="1" x14ac:dyDescent="0.3">
      <c r="A14" s="419">
        <v>951</v>
      </c>
      <c r="B14" s="420" t="s">
        <v>341</v>
      </c>
      <c r="C14" s="449"/>
      <c r="D14" s="423" t="str">
        <f t="shared" si="0"/>
        <v>This Question must be answered before uploading, the report will not be processed if left blank</v>
      </c>
      <c r="E14" s="507"/>
      <c r="H14" s="410"/>
      <c r="I14" s="410"/>
      <c r="J14" s="410"/>
      <c r="K14" s="410"/>
      <c r="L14" s="410"/>
    </row>
    <row r="15" spans="1:14" ht="40.200000000000003" customHeight="1" x14ac:dyDescent="0.3">
      <c r="A15" s="419">
        <v>953</v>
      </c>
      <c r="B15" s="420" t="s">
        <v>396</v>
      </c>
      <c r="C15" s="449"/>
      <c r="D15" s="423" t="str">
        <f t="shared" si="0"/>
        <v>This Question must be answered before uploading, the report will not be processed if left blank</v>
      </c>
      <c r="E15" s="507"/>
      <c r="H15" s="410"/>
      <c r="I15" s="410"/>
      <c r="J15" s="410"/>
      <c r="K15" s="410"/>
      <c r="L15" s="410"/>
    </row>
    <row r="16" spans="1:14" ht="51" customHeight="1" x14ac:dyDescent="0.3">
      <c r="A16" s="419">
        <v>955</v>
      </c>
      <c r="B16" s="420" t="s">
        <v>397</v>
      </c>
      <c r="C16" s="449"/>
      <c r="D16" s="467" t="str">
        <f>IF(C16="","This question must be answered before uploading. The report will not be processed if left blank.",IF(C16&gt;0,"Financial Performance Indicator of Concern that requires a response.  Please provide source document and page number in E16.",""))</f>
        <v>This question must be answered before uploading. The report will not be processed if left blank.</v>
      </c>
      <c r="E16" s="507"/>
      <c r="H16" s="410"/>
      <c r="I16" s="410"/>
      <c r="J16" s="410"/>
      <c r="K16" s="410"/>
      <c r="L16" s="410"/>
    </row>
    <row r="17" spans="1:13" ht="49.8" customHeight="1" x14ac:dyDescent="0.3">
      <c r="A17" s="419">
        <v>957</v>
      </c>
      <c r="B17" s="420" t="s">
        <v>398</v>
      </c>
      <c r="C17" s="449"/>
      <c r="D17" s="467" t="str">
        <f>IF(C17="","This question must be answered before uploading. The report will not be processed if left blank.",IF(C17&gt;0,"Financial Performance Indicator of Concern that requires a response.  Please provide source document and page number in E17.",""))</f>
        <v>This question must be answered before uploading. The report will not be processed if left blank.</v>
      </c>
      <c r="E17" s="507"/>
      <c r="H17" s="410"/>
      <c r="I17" s="410"/>
      <c r="J17" s="410"/>
      <c r="K17" s="410"/>
      <c r="L17" s="410"/>
    </row>
    <row r="18" spans="1:13" s="100" customFormat="1" ht="97.2" customHeight="1" x14ac:dyDescent="0.3">
      <c r="A18" s="419">
        <v>973</v>
      </c>
      <c r="B18" s="420" t="s">
        <v>399</v>
      </c>
      <c r="C18" s="449"/>
      <c r="D18" s="423" t="str">
        <f>IF(C18="","This Question must be answered before uploading, the report will not be processed if left blank","")</f>
        <v>This Question must be answered before uploading, the report will not be processed if left blank</v>
      </c>
      <c r="E18" s="507"/>
      <c r="F18"/>
      <c r="G18"/>
      <c r="H18" s="410"/>
      <c r="I18" s="410"/>
      <c r="J18" s="410"/>
      <c r="K18" s="410"/>
      <c r="L18" s="410"/>
      <c r="M18" s="409"/>
    </row>
    <row r="19" spans="1:13" ht="67.2" customHeight="1" x14ac:dyDescent="0.3">
      <c r="A19" s="419">
        <v>974</v>
      </c>
      <c r="B19" s="420" t="s">
        <v>203</v>
      </c>
      <c r="C19" s="449"/>
      <c r="D19" s="423" t="str">
        <f>IF(C19="","This question must be answered before uploading. The report will not be processed if left blank.",IF(C19="Yes","Financial Performance Indicator of Concern that requires a response.  Please provide source document and page number in cell E19.",""))</f>
        <v>This question must be answered before uploading. The report will not be processed if left blank.</v>
      </c>
      <c r="E19" s="507"/>
      <c r="H19" s="410"/>
      <c r="I19" s="410"/>
      <c r="J19" s="410"/>
      <c r="K19" s="410"/>
      <c r="L19" s="410"/>
    </row>
    <row r="20" spans="1:13" ht="40.200000000000003" customHeight="1" x14ac:dyDescent="0.3">
      <c r="A20" s="419" t="s">
        <v>185</v>
      </c>
      <c r="B20" s="420" t="s">
        <v>444</v>
      </c>
      <c r="C20" s="449"/>
      <c r="D20" s="423" t="str">
        <f>IF(C20="","This Question must be answered before uploading, the report will not be processed if left blank",IF(C20="Yes","Please submit copy via LGC File Portal.",""))</f>
        <v>This Question must be answered before uploading, the report will not be processed if left blank</v>
      </c>
      <c r="E20" s="507"/>
      <c r="H20" s="410"/>
      <c r="I20" s="410"/>
      <c r="J20" s="410"/>
      <c r="K20" s="410"/>
      <c r="L20" s="410"/>
    </row>
    <row r="21" spans="1:13" ht="40.200000000000003" customHeight="1" x14ac:dyDescent="0.3">
      <c r="A21" s="419" t="s">
        <v>186</v>
      </c>
      <c r="B21" s="420" t="s">
        <v>400</v>
      </c>
      <c r="C21" s="449"/>
      <c r="D21" s="423" t="str">
        <f t="shared" ref="D21:D22" si="1">IF(C21="","This Question must be answered before uploading, the report will not be processed if left blank",IF(C21="Yes","Please submit copy via LGC File Portal.",""))</f>
        <v>This Question must be answered before uploading, the report will not be processed if left blank</v>
      </c>
      <c r="E21" s="507"/>
      <c r="H21" s="410"/>
      <c r="I21" s="410"/>
      <c r="J21" s="410"/>
      <c r="K21" s="410"/>
      <c r="L21" s="410"/>
    </row>
    <row r="22" spans="1:13" ht="40.200000000000003" customHeight="1" x14ac:dyDescent="0.3">
      <c r="A22" s="419" t="s">
        <v>187</v>
      </c>
      <c r="B22" s="420" t="s">
        <v>401</v>
      </c>
      <c r="C22" s="449"/>
      <c r="D22" s="423" t="str">
        <f t="shared" si="1"/>
        <v>This Question must be answered before uploading, the report will not be processed if left blank</v>
      </c>
      <c r="E22" s="507"/>
      <c r="H22" s="410"/>
      <c r="I22" s="410"/>
      <c r="J22" s="410"/>
      <c r="K22" s="410"/>
      <c r="L22" s="410"/>
    </row>
    <row r="23" spans="1:13" s="100" customFormat="1" ht="40.200000000000003" customHeight="1" x14ac:dyDescent="0.3">
      <c r="A23" s="425" t="s">
        <v>402</v>
      </c>
      <c r="B23" s="473" t="s">
        <v>441</v>
      </c>
      <c r="C23" s="468">
        <v>45473</v>
      </c>
      <c r="D23" s="469" t="s">
        <v>443</v>
      </c>
      <c r="E23" s="507"/>
      <c r="H23" s="410"/>
      <c r="I23" s="410"/>
      <c r="J23" s="410"/>
      <c r="K23" s="410"/>
      <c r="L23" s="410"/>
      <c r="M23" s="409"/>
    </row>
    <row r="24" spans="1:13" s="100" customFormat="1" ht="40.200000000000003" customHeight="1" x14ac:dyDescent="0.3">
      <c r="A24" s="404">
        <v>1079</v>
      </c>
      <c r="B24" s="466" t="s">
        <v>428</v>
      </c>
      <c r="C24" s="468"/>
      <c r="D24" s="470" t="str">
        <f>IF(C24="","This question must be answered before uploading. The report will not be processed if left blank.",IF(C24&gt;'Performance  Indicators Print'!N8,"Financial Performance Indicator of Concern that requires a response.",""))</f>
        <v>This question must be answered before uploading. The report will not be processed if left blank.</v>
      </c>
      <c r="E24" s="507"/>
      <c r="F24"/>
      <c r="G24"/>
      <c r="H24" s="410"/>
      <c r="I24" s="410"/>
      <c r="J24" s="410"/>
      <c r="K24" s="410"/>
      <c r="L24" s="410"/>
      <c r="M24" s="409"/>
    </row>
    <row r="25" spans="1:13" s="100" customFormat="1" ht="57" customHeight="1" x14ac:dyDescent="0.3">
      <c r="A25" s="425">
        <v>980</v>
      </c>
      <c r="B25" s="426" t="s">
        <v>442</v>
      </c>
      <c r="C25" s="450"/>
      <c r="D25" s="423" t="str">
        <f>IF(C25="","This Question must be answered before uploading, the report will not be processed if left blank","")</f>
        <v>This Question must be answered before uploading, the report will not be processed if left blank</v>
      </c>
      <c r="E25" s="507"/>
      <c r="F25"/>
      <c r="G25"/>
      <c r="H25" s="410"/>
      <c r="I25" s="410"/>
      <c r="J25" s="410"/>
      <c r="K25" s="410"/>
      <c r="L25" s="410"/>
      <c r="M25" s="409"/>
    </row>
    <row r="26" spans="1:13" ht="40.200000000000003" customHeight="1" x14ac:dyDescent="0.3">
      <c r="A26" s="496">
        <v>975</v>
      </c>
      <c r="B26" s="497" t="s">
        <v>404</v>
      </c>
      <c r="C26" s="498"/>
      <c r="D26" s="499" t="str">
        <f t="shared" si="0"/>
        <v>This Question must be answered before uploading, the report will not be processed if left blank</v>
      </c>
      <c r="E26" s="507"/>
      <c r="H26" s="410"/>
      <c r="I26" s="410"/>
      <c r="J26" s="410"/>
      <c r="K26" s="410"/>
      <c r="L26" s="410"/>
    </row>
    <row r="27" spans="1:13" ht="25.8" customHeight="1" x14ac:dyDescent="0.3">
      <c r="A27" s="503" t="s">
        <v>405</v>
      </c>
      <c r="B27" s="504"/>
      <c r="C27" s="505"/>
      <c r="D27" s="506"/>
      <c r="E27" s="542"/>
    </row>
    <row r="28" spans="1:13" s="100" customFormat="1" ht="37.200000000000003" customHeight="1" x14ac:dyDescent="0.3">
      <c r="A28" s="500">
        <v>1068</v>
      </c>
      <c r="B28" s="501" t="s">
        <v>406</v>
      </c>
      <c r="C28" s="502"/>
      <c r="D28" s="533" t="str">
        <f>IF(C28="","This Question must be answered before uploading, the report will not be processed if left blank","")</f>
        <v>This Question must be answered before uploading, the report will not be processed if left blank</v>
      </c>
      <c r="E28" s="542"/>
      <c r="H28" s="409"/>
      <c r="I28" s="409"/>
      <c r="J28" s="409"/>
      <c r="K28" s="409"/>
      <c r="L28" s="409"/>
      <c r="M28" s="409"/>
    </row>
    <row r="29" spans="1:13" s="100" customFormat="1" ht="34.799999999999997" customHeight="1" x14ac:dyDescent="0.3">
      <c r="A29" s="404">
        <v>1069</v>
      </c>
      <c r="B29" s="466" t="s">
        <v>407</v>
      </c>
      <c r="C29" s="471"/>
      <c r="D29" s="423" t="str">
        <f t="shared" ref="D29:D31" si="2">IF(C29="","This Question must be answered before uploading, the report will not be processed if left blank","")</f>
        <v>This Question must be answered before uploading, the report will not be processed if left blank</v>
      </c>
      <c r="E29" s="542"/>
      <c r="H29" s="409"/>
      <c r="I29" s="409"/>
      <c r="J29" s="409"/>
      <c r="K29" s="409"/>
      <c r="L29" s="409"/>
      <c r="M29" s="409"/>
    </row>
    <row r="30" spans="1:13" s="100" customFormat="1" ht="37.799999999999997" customHeight="1" x14ac:dyDescent="0.3">
      <c r="A30" s="404">
        <v>1070</v>
      </c>
      <c r="B30" s="466" t="s">
        <v>408</v>
      </c>
      <c r="C30" s="471"/>
      <c r="D30" s="423" t="str">
        <f t="shared" si="2"/>
        <v>This Question must be answered before uploading, the report will not be processed if left blank</v>
      </c>
      <c r="E30" s="542"/>
      <c r="H30" s="409"/>
      <c r="I30" s="409"/>
      <c r="J30" s="409"/>
      <c r="K30" s="409"/>
      <c r="L30" s="409"/>
      <c r="M30" s="409"/>
    </row>
    <row r="31" spans="1:13" s="100" customFormat="1" ht="38.4" customHeight="1" x14ac:dyDescent="0.3">
      <c r="A31" s="404">
        <v>1071</v>
      </c>
      <c r="B31" s="466" t="s">
        <v>429</v>
      </c>
      <c r="C31" s="472"/>
      <c r="D31" s="423" t="str">
        <f t="shared" si="2"/>
        <v>This Question must be answered before uploading, the report will not be processed if left blank</v>
      </c>
      <c r="E31" s="542"/>
      <c r="H31" s="409"/>
      <c r="I31" s="409"/>
      <c r="J31" s="409"/>
      <c r="K31" s="409"/>
      <c r="L31" s="409"/>
      <c r="M31" s="409"/>
    </row>
    <row r="32" spans="1:13" s="100" customFormat="1" x14ac:dyDescent="0.3">
      <c r="A32" s="359"/>
      <c r="B32" s="399"/>
      <c r="C32" s="360"/>
      <c r="D32" s="422"/>
      <c r="E32" s="542"/>
      <c r="H32" s="409"/>
      <c r="I32" s="409"/>
      <c r="J32" s="409"/>
      <c r="K32" s="409"/>
      <c r="L32" s="409"/>
      <c r="M32" s="409"/>
    </row>
    <row r="33" spans="1:13" s="100" customFormat="1" ht="40.200000000000003" customHeight="1" x14ac:dyDescent="0.3">
      <c r="A33" s="421" t="s">
        <v>188</v>
      </c>
      <c r="B33" s="424" t="str">
        <f>IF(D33="","This Question must be answered before uploading, the report will not be processed if left blank","")</f>
        <v>This Question must be answered before uploading, the report will not be processed if left blank</v>
      </c>
      <c r="C33" s="494" t="s">
        <v>171</v>
      </c>
      <c r="D33" s="534"/>
      <c r="E33" s="542"/>
      <c r="F33"/>
      <c r="G33"/>
      <c r="H33" s="409"/>
      <c r="I33" s="409"/>
      <c r="J33" s="409"/>
      <c r="K33" s="409"/>
      <c r="L33" s="409"/>
      <c r="M33" s="409"/>
    </row>
    <row r="34" spans="1:13" ht="14.4" customHeight="1" x14ac:dyDescent="0.3">
      <c r="A34" s="359"/>
      <c r="B34" s="399"/>
      <c r="C34" s="495"/>
      <c r="D34" s="535"/>
      <c r="E34" s="542"/>
    </row>
    <row r="35" spans="1:13" ht="40.200000000000003" customHeight="1" x14ac:dyDescent="0.3">
      <c r="A35" s="421" t="s">
        <v>189</v>
      </c>
      <c r="B35" s="424" t="str">
        <f>IF(D35="","This Question must be answered before uploading, the report will not be processed if left blank","")</f>
        <v>This Question must be answered before uploading, the report will not be processed if left blank</v>
      </c>
      <c r="C35" s="494" t="s">
        <v>172</v>
      </c>
      <c r="D35" s="534"/>
      <c r="E35" s="542"/>
    </row>
    <row r="36" spans="1:13" ht="14.4" customHeight="1" x14ac:dyDescent="0.3">
      <c r="A36" s="359"/>
      <c r="B36" s="399"/>
      <c r="C36" s="495"/>
      <c r="D36" s="535"/>
      <c r="E36" s="542"/>
    </row>
    <row r="37" spans="1:13" s="100" customFormat="1" ht="40.200000000000003" customHeight="1" x14ac:dyDescent="0.3">
      <c r="A37" s="421" t="s">
        <v>250</v>
      </c>
      <c r="B37" s="424" t="str">
        <f>IF(D37="","This Question must be answered before uploading, the report will not be processed if left blank","")</f>
        <v>This Question must be answered before uploading, the report will not be processed if left blank</v>
      </c>
      <c r="C37" s="494" t="s">
        <v>342</v>
      </c>
      <c r="D37" s="435"/>
      <c r="E37" s="542"/>
      <c r="F37"/>
      <c r="G37"/>
      <c r="H37" s="409"/>
      <c r="I37" s="409"/>
      <c r="J37" s="409"/>
      <c r="K37" s="409"/>
      <c r="L37" s="409"/>
      <c r="M37" s="409"/>
    </row>
    <row r="41" spans="1:13" x14ac:dyDescent="0.3">
      <c r="D41" s="319" t="s">
        <v>115</v>
      </c>
    </row>
    <row r="45" spans="1:13" x14ac:dyDescent="0.3">
      <c r="A45" s="451">
        <f>SUM(A9:A44)</f>
        <v>18092</v>
      </c>
      <c r="B45" s="452" t="s">
        <v>173</v>
      </c>
      <c r="C45" s="453">
        <v>1.1000000000000001</v>
      </c>
      <c r="D45" s="454"/>
    </row>
    <row r="46" spans="1:13" x14ac:dyDescent="0.3">
      <c r="A46" s="455"/>
      <c r="B46" s="456" t="s">
        <v>174</v>
      </c>
      <c r="C46" s="457">
        <v>45535</v>
      </c>
      <c r="D46" s="458"/>
    </row>
    <row r="47" spans="1:13" x14ac:dyDescent="0.3">
      <c r="B47" s="360"/>
      <c r="C47" s="399"/>
    </row>
    <row r="48" spans="1:13" x14ac:dyDescent="0.3">
      <c r="B48" s="360"/>
      <c r="C48" s="399"/>
    </row>
  </sheetData>
  <sheetProtection algorithmName="SHA-512" hashValue="8gDzyIpODrW7ei3eJH2fUqAClUmC+IXc/2Xo4yZGAX7QfXoAE97FEM4bLAlQ3sOV+g20UITNfG1DxrrDMmiyVQ==" saltValue="eVmg0lEUfouYCWcWyOCVRw==" spinCount="100000" sheet="1" objects="1" scenarios="1"/>
  <mergeCells count="3">
    <mergeCell ref="A2:D2"/>
    <mergeCell ref="A4:D4"/>
    <mergeCell ref="A6:D6"/>
  </mergeCells>
  <conditionalFormatting sqref="D37">
    <cfRule type="expression" dxfId="15" priority="20">
      <formula>$T37</formula>
    </cfRule>
  </conditionalFormatting>
  <conditionalFormatting sqref="E12:E13">
    <cfRule type="expression" dxfId="14" priority="8">
      <formula>$C$13="Yes"</formula>
    </cfRule>
  </conditionalFormatting>
  <conditionalFormatting sqref="E11">
    <cfRule type="expression" dxfId="13" priority="5">
      <formula>$C$11="No"</formula>
    </cfRule>
  </conditionalFormatting>
  <conditionalFormatting sqref="E12">
    <cfRule type="expression" dxfId="12" priority="4">
      <formula>$C$12="Yes"</formula>
    </cfRule>
  </conditionalFormatting>
  <conditionalFormatting sqref="E13">
    <cfRule type="expression" dxfId="11" priority="3">
      <formula>$C$13="No"</formula>
    </cfRule>
  </conditionalFormatting>
  <conditionalFormatting sqref="E16">
    <cfRule type="expression" dxfId="10" priority="2">
      <formula>$C$16&gt;0</formula>
    </cfRule>
  </conditionalFormatting>
  <conditionalFormatting sqref="E17">
    <cfRule type="expression" dxfId="9" priority="1">
      <formula>$C$17&gt;0</formula>
    </cfRule>
  </conditionalFormatting>
  <dataValidations count="10">
    <dataValidation type="list" allowBlank="1" showInputMessage="1" showErrorMessage="1" prompt="Please select Yes or No from the drop down list" sqref="C15 C11 C13 C20:C22 C30 C28" xr:uid="{42DC82DB-0AE6-4795-B8A2-67794DECDEAD}">
      <formula1>"Yes, No"</formula1>
    </dataValidation>
    <dataValidation type="whole" operator="greaterThan" allowBlank="1" showInputMessage="1" showErrorMessage="1" prompt="Please enter a whole number.  If there are no findings please enter 0" sqref="C16:C18" xr:uid="{22039F36-BF2D-4D90-ACF3-F17B7FAD9827}">
      <formula1>-1</formula1>
    </dataValidation>
    <dataValidation type="date" operator="greaterThan" allowBlank="1" showInputMessage="1" showErrorMessage="1" sqref="D37" xr:uid="{C03418DF-3B42-4CD5-A316-291388505573}">
      <formula1>44742</formula1>
    </dataValidation>
    <dataValidation type="list" allowBlank="1" showInputMessage="1" showErrorMessage="1" prompt="Please select Yes or No from the drop down list." sqref="C9:C10 C14" xr:uid="{09FCC64E-5331-4E1E-8B61-60F4B5075DD5}">
      <formula1>"Yes, No"</formula1>
    </dataValidation>
    <dataValidation type="list" allowBlank="1" showInputMessage="1" showErrorMessage="1" prompt="Please select Yes, No or N/A from the drop down list" sqref="C19 C29" xr:uid="{1338E819-A8A7-4AB4-965C-9AAE0E62C78A}">
      <formula1>"Yes, No, N/A"</formula1>
    </dataValidation>
    <dataValidation type="list" allowBlank="1" showInputMessage="1" showErrorMessage="1" prompt="Please select Yes or No from the drop down list" sqref="C26" xr:uid="{FA3C90D8-81EE-44DA-A7AB-B678EB68D5E9}">
      <formula1>"Yes,No"</formula1>
    </dataValidation>
    <dataValidation type="date" operator="greaterThan" showInputMessage="1" showErrorMessage="1" promptTitle="MM/DD/YYYY" prompt="This cannot be blank" sqref="C26" xr:uid="{90D78D27-893C-453B-9034-A72991CDBE7C}">
      <formula1>44742</formula1>
    </dataValidation>
    <dataValidation type="list" allowBlank="1" showInputMessage="1" showErrorMessage="1" prompt="Please select Yes, No or N/A from the dropdown list." sqref="C12" xr:uid="{4DD55D61-8897-4D67-A2B3-5C0994E79E72}">
      <formula1>"Yes, No, N/A"</formula1>
    </dataValidation>
    <dataValidation type="custom" allowBlank="1" showInputMessage="1" showErrorMessage="1" error="Submit Date is equal or prior to fiscal year-end date." sqref="C24" xr:uid="{5B8C4EFF-88C0-4D0F-B75A-352F38B4AA94}">
      <formula1>C23&lt;C24</formula1>
    </dataValidation>
    <dataValidation type="date" operator="greaterThan" allowBlank="1" showInputMessage="1" showErrorMessage="1" sqref="C25" xr:uid="{2A0BC63B-987E-4DA0-8A1E-08DFDFC53A06}">
      <formula1>45107</formula1>
    </dataValidation>
  </dataValidations>
  <pageMargins left="0.7" right="0.7" top="0.75" bottom="0.75" header="0.3" footer="0.3"/>
  <pageSetup scale="47" orientation="portrait" r:id="rId1"/>
  <colBreaks count="1" manualBreakCount="1">
    <brk id="6" max="3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707-5E48-4ACE-9ED0-D0FEE0779031}">
  <sheetPr>
    <pageSetUpPr fitToPage="1"/>
  </sheetPr>
  <dimension ref="A1:CC13"/>
  <sheetViews>
    <sheetView showGridLines="0" zoomScale="70" zoomScaleNormal="70" workbookViewId="0">
      <selection activeCell="J9" sqref="J9"/>
    </sheetView>
  </sheetViews>
  <sheetFormatPr defaultColWidth="9.109375" defaultRowHeight="14.4" x14ac:dyDescent="0.3"/>
  <cols>
    <col min="1" max="1" width="7.6640625" style="320" customWidth="1"/>
    <col min="2" max="2" width="44.5546875" style="320" customWidth="1"/>
    <col min="3" max="3" width="17.109375" style="320" customWidth="1"/>
    <col min="4" max="4" width="19" style="320" customWidth="1"/>
    <col min="5" max="5" width="19.109375" style="320" customWidth="1"/>
    <col min="6" max="6" width="15.109375" style="320" customWidth="1"/>
    <col min="7" max="7" width="16.109375" style="320" customWidth="1"/>
    <col min="8" max="8" width="77.5546875" style="320" customWidth="1"/>
    <col min="9" max="9" width="91" style="321" customWidth="1"/>
    <col min="10" max="10" width="46.109375" style="321" customWidth="1"/>
    <col min="11" max="11" width="9.109375" style="397" hidden="1" customWidth="1"/>
    <col min="12" max="12" width="36.88671875" style="387" hidden="1" customWidth="1"/>
    <col min="13" max="14" width="15.6640625" style="387" hidden="1" customWidth="1"/>
    <col min="15" max="15" width="56.33203125" style="387" hidden="1" customWidth="1"/>
    <col min="16" max="16" width="11.109375" style="388" customWidth="1"/>
    <col min="17" max="18" width="9.109375" style="389" customWidth="1"/>
    <col min="19" max="59" width="9.109375" style="389"/>
    <col min="60" max="16384" width="9.109375" style="320"/>
  </cols>
  <sheetData>
    <row r="1" spans="1:81" ht="40.5" customHeight="1" thickBot="1" x14ac:dyDescent="0.35">
      <c r="A1" s="365"/>
      <c r="B1" s="574" t="s">
        <v>333</v>
      </c>
      <c r="C1" s="574"/>
      <c r="D1" s="574"/>
      <c r="E1" s="574"/>
      <c r="F1" s="574"/>
      <c r="G1" s="574"/>
      <c r="H1" s="575"/>
      <c r="I1" s="572"/>
      <c r="J1" s="573"/>
      <c r="K1" s="386"/>
    </row>
    <row r="2" spans="1:81" ht="72" customHeight="1" thickBot="1" x14ac:dyDescent="0.35">
      <c r="A2" s="366"/>
      <c r="B2" s="576" t="s">
        <v>334</v>
      </c>
      <c r="C2" s="569"/>
      <c r="D2" s="569"/>
      <c r="E2" s="569"/>
      <c r="F2" s="569"/>
      <c r="G2" s="569"/>
      <c r="H2" s="570"/>
      <c r="I2" s="589" t="s">
        <v>335</v>
      </c>
      <c r="J2" s="591" t="s">
        <v>348</v>
      </c>
      <c r="K2" s="390"/>
    </row>
    <row r="3" spans="1:81" ht="15" customHeight="1" thickBot="1" x14ac:dyDescent="0.35">
      <c r="A3" s="367"/>
      <c r="B3" s="368"/>
      <c r="C3" s="369"/>
      <c r="D3" s="369"/>
      <c r="E3" s="369"/>
      <c r="F3" s="369"/>
      <c r="G3" s="370"/>
      <c r="H3" s="385"/>
      <c r="I3" s="590"/>
      <c r="J3" s="592"/>
      <c r="K3" s="390"/>
    </row>
    <row r="4" spans="1:81" ht="21.75" customHeight="1" thickBot="1" x14ac:dyDescent="0.35">
      <c r="A4" s="371"/>
      <c r="B4" s="372" t="s">
        <v>184</v>
      </c>
      <c r="C4" s="577" t="str">
        <f>'Unit Data from Audit Worksheet'!D2</f>
        <v>Select Unit Name from Drop Down List</v>
      </c>
      <c r="D4" s="578"/>
      <c r="E4" s="579"/>
      <c r="F4" s="580" t="s">
        <v>445</v>
      </c>
      <c r="G4" s="581"/>
      <c r="H4" s="584" t="s">
        <v>347</v>
      </c>
      <c r="I4" s="590"/>
      <c r="J4" s="592"/>
      <c r="K4" s="391"/>
      <c r="L4" s="392"/>
    </row>
    <row r="5" spans="1:81" ht="21.6" thickBot="1" x14ac:dyDescent="0.35">
      <c r="A5" s="373"/>
      <c r="B5" s="374" t="s">
        <v>179</v>
      </c>
      <c r="C5" s="586" t="e">
        <f>'Unit Data from Audit Worksheet'!D3</f>
        <v>#N/A</v>
      </c>
      <c r="D5" s="587"/>
      <c r="E5" s="588"/>
      <c r="F5" s="582"/>
      <c r="G5" s="583"/>
      <c r="H5" s="585"/>
      <c r="I5" s="590"/>
      <c r="J5" s="592"/>
      <c r="K5" s="393"/>
      <c r="L5" s="394" t="s">
        <v>181</v>
      </c>
    </row>
    <row r="6" spans="1:81" s="100" customFormat="1" ht="88.5" hidden="1" customHeight="1" thickBot="1" x14ac:dyDescent="0.35">
      <c r="A6" s="334"/>
      <c r="B6" s="379" t="s">
        <v>120</v>
      </c>
      <c r="C6" s="329"/>
      <c r="D6" s="329"/>
      <c r="E6" s="335" t="str">
        <f>+N6</f>
        <v/>
      </c>
      <c r="F6" s="322" t="s">
        <v>180</v>
      </c>
      <c r="G6" s="336" t="str">
        <f>+N6</f>
        <v/>
      </c>
      <c r="H6" s="330" t="s">
        <v>246</v>
      </c>
      <c r="I6" s="328" t="s">
        <v>243</v>
      </c>
      <c r="J6" s="376"/>
      <c r="K6" s="393"/>
      <c r="L6" s="395"/>
      <c r="M6" s="395"/>
      <c r="N6" s="396" t="str">
        <f>IFERROR((Import!L15-Import!L14)/Import!L16,"")</f>
        <v/>
      </c>
      <c r="O6" s="387"/>
      <c r="P6" s="388"/>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20"/>
      <c r="BI6" s="320"/>
      <c r="BJ6" s="320"/>
      <c r="BK6" s="320"/>
      <c r="BL6" s="320"/>
      <c r="BM6" s="320"/>
      <c r="BN6" s="320"/>
      <c r="BO6" s="320"/>
      <c r="BP6" s="320"/>
      <c r="BQ6" s="320"/>
      <c r="BR6" s="320"/>
      <c r="BS6" s="320"/>
      <c r="BT6" s="320"/>
      <c r="BU6" s="320"/>
      <c r="BV6" s="320"/>
      <c r="BW6" s="320"/>
      <c r="BX6" s="320"/>
      <c r="BY6" s="320"/>
      <c r="BZ6" s="320"/>
      <c r="CA6" s="320"/>
      <c r="CB6" s="320"/>
      <c r="CC6" s="320"/>
    </row>
    <row r="7" spans="1:81" s="100" customFormat="1" ht="18.600000000000001" thickBot="1" x14ac:dyDescent="0.35">
      <c r="A7" s="334"/>
      <c r="B7" s="568" t="s">
        <v>247</v>
      </c>
      <c r="C7" s="568"/>
      <c r="D7" s="568"/>
      <c r="E7" s="324">
        <v>2024</v>
      </c>
      <c r="F7" s="380" t="s">
        <v>248</v>
      </c>
      <c r="G7" s="381"/>
      <c r="H7" s="323"/>
      <c r="I7" s="333"/>
      <c r="J7" s="323"/>
      <c r="K7" s="393"/>
      <c r="L7" s="387"/>
      <c r="M7" s="387"/>
      <c r="N7" s="387"/>
      <c r="O7" s="387"/>
      <c r="P7" s="388"/>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20"/>
      <c r="BI7" s="320"/>
      <c r="BJ7" s="320"/>
      <c r="BK7" s="320"/>
      <c r="BL7" s="320"/>
      <c r="BM7" s="320"/>
      <c r="BN7" s="320"/>
      <c r="BO7" s="320"/>
      <c r="BP7" s="320"/>
      <c r="BQ7" s="320"/>
      <c r="BR7" s="320"/>
      <c r="BS7" s="320"/>
      <c r="BT7" s="320"/>
      <c r="BU7" s="320"/>
      <c r="BV7" s="320"/>
      <c r="BW7" s="320"/>
      <c r="BX7" s="320"/>
      <c r="BY7" s="320"/>
      <c r="BZ7" s="320"/>
      <c r="CA7" s="320"/>
      <c r="CB7" s="320"/>
      <c r="CC7" s="320"/>
    </row>
    <row r="8" spans="1:81" s="100" customFormat="1" ht="92.25" customHeight="1" thickBot="1" x14ac:dyDescent="0.35">
      <c r="A8" s="382" t="s">
        <v>336</v>
      </c>
      <c r="B8" s="570" t="s">
        <v>403</v>
      </c>
      <c r="C8" s="571"/>
      <c r="D8" s="571"/>
      <c r="E8" s="489">
        <f>'TD Info Completed by Auditor'!C24</f>
        <v>0</v>
      </c>
      <c r="F8" s="383"/>
      <c r="G8" s="489" t="str">
        <f>IF('TD Info Completed by Auditor'!C24&gt;N8,"Late","Response Not Required")</f>
        <v>Response Not Required</v>
      </c>
      <c r="H8" s="331" t="s">
        <v>249</v>
      </c>
      <c r="I8" s="378" t="s">
        <v>419</v>
      </c>
      <c r="J8" s="510"/>
      <c r="K8" s="393"/>
      <c r="L8" s="479">
        <f>'TD Info Completed by Auditor'!C24</f>
        <v>0</v>
      </c>
      <c r="M8" s="480">
        <f>'TD Info Completed by Auditor'!C23</f>
        <v>45473</v>
      </c>
      <c r="N8" s="481">
        <f>IF(M8=DATEVALUE("6/30/2024"),N10,IF(M8=DATEVALUE("9/30/2024"),N11,IF(M8=DATEVALUE("12/31/2024"),N12,IF(M8=DATEVALUE("3/31/2025"),N13))))</f>
        <v>45657</v>
      </c>
      <c r="O8" s="387"/>
      <c r="P8" s="388"/>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20"/>
      <c r="BI8" s="320"/>
      <c r="BJ8" s="320"/>
      <c r="BK8" s="320"/>
      <c r="BL8" s="320"/>
      <c r="BM8" s="320"/>
      <c r="BN8" s="320"/>
      <c r="BO8" s="320"/>
      <c r="BP8" s="320"/>
      <c r="BQ8" s="320"/>
      <c r="BR8" s="320"/>
      <c r="BS8" s="320"/>
      <c r="BT8" s="320"/>
      <c r="BU8" s="320"/>
      <c r="BV8" s="320"/>
      <c r="BW8" s="320"/>
      <c r="BX8" s="320"/>
      <c r="BY8" s="320"/>
      <c r="BZ8" s="320"/>
      <c r="CA8" s="320"/>
      <c r="CB8" s="320"/>
      <c r="CC8" s="320"/>
    </row>
    <row r="9" spans="1:81" s="100" customFormat="1" ht="69" customHeight="1" thickBot="1" x14ac:dyDescent="0.35">
      <c r="A9" s="375" t="s">
        <v>337</v>
      </c>
      <c r="B9" s="569" t="s">
        <v>420</v>
      </c>
      <c r="C9" s="569"/>
      <c r="D9" s="570"/>
      <c r="E9" s="377" t="str">
        <f>IF(AND(Import!L61&lt;=0,Import!L62&lt;=0),"No","Yes")</f>
        <v>No</v>
      </c>
      <c r="F9" s="383"/>
      <c r="G9" s="377" t="str">
        <f>E9</f>
        <v>No</v>
      </c>
      <c r="H9" s="327" t="s">
        <v>421</v>
      </c>
      <c r="I9" s="332" t="s">
        <v>363</v>
      </c>
      <c r="J9" s="510"/>
      <c r="K9" s="393"/>
      <c r="L9" s="482" t="s">
        <v>417</v>
      </c>
      <c r="M9" s="387" t="s">
        <v>418</v>
      </c>
      <c r="N9" s="483"/>
      <c r="O9" s="387"/>
      <c r="P9" s="388"/>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20"/>
      <c r="BI9" s="320"/>
      <c r="BJ9" s="320"/>
      <c r="BK9" s="320"/>
      <c r="BL9" s="320"/>
      <c r="BM9" s="320"/>
      <c r="BN9" s="320"/>
      <c r="BO9" s="320"/>
      <c r="BP9" s="320"/>
      <c r="BQ9" s="320"/>
      <c r="BR9" s="320"/>
      <c r="BS9" s="320"/>
      <c r="BT9" s="320"/>
      <c r="BU9" s="320"/>
      <c r="BV9" s="320"/>
      <c r="BW9" s="320"/>
      <c r="BX9" s="320"/>
      <c r="BY9" s="320"/>
      <c r="BZ9" s="320"/>
      <c r="CA9" s="320"/>
      <c r="CB9" s="320"/>
      <c r="CC9" s="320"/>
    </row>
    <row r="10" spans="1:81" s="321" customFormat="1" x14ac:dyDescent="0.3">
      <c r="A10" s="384"/>
      <c r="B10" s="325"/>
      <c r="C10" s="325"/>
      <c r="D10" s="325"/>
      <c r="E10" s="325"/>
      <c r="F10" s="325"/>
      <c r="G10" s="325"/>
      <c r="H10" s="325"/>
      <c r="I10" s="326"/>
      <c r="J10" s="326"/>
      <c r="K10" s="397"/>
      <c r="L10" s="482"/>
      <c r="M10" s="484">
        <v>45473</v>
      </c>
      <c r="N10" s="485">
        <v>45657</v>
      </c>
      <c r="O10" s="387"/>
      <c r="P10" s="388"/>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20"/>
      <c r="BI10" s="320"/>
      <c r="BJ10" s="320"/>
      <c r="BK10" s="320"/>
      <c r="BL10" s="320"/>
      <c r="BM10" s="320"/>
      <c r="BN10" s="320"/>
      <c r="BO10" s="320"/>
      <c r="BP10" s="320"/>
      <c r="BQ10" s="320"/>
      <c r="BR10" s="320"/>
      <c r="BS10" s="320"/>
      <c r="BT10" s="320"/>
      <c r="BU10" s="320"/>
      <c r="BV10" s="320"/>
      <c r="BW10" s="320"/>
      <c r="BX10" s="320"/>
      <c r="BY10" s="320"/>
      <c r="BZ10" s="320"/>
      <c r="CA10" s="320"/>
      <c r="CB10" s="320"/>
      <c r="CC10" s="320"/>
    </row>
    <row r="11" spans="1:81" x14ac:dyDescent="0.3">
      <c r="L11" s="482"/>
      <c r="M11" s="484">
        <v>45565</v>
      </c>
      <c r="N11" s="485">
        <v>45747</v>
      </c>
    </row>
    <row r="12" spans="1:81" x14ac:dyDescent="0.3">
      <c r="L12" s="482"/>
      <c r="M12" s="484">
        <v>45657</v>
      </c>
      <c r="N12" s="485">
        <v>45838</v>
      </c>
    </row>
    <row r="13" spans="1:81" x14ac:dyDescent="0.3">
      <c r="L13" s="486"/>
      <c r="M13" s="487">
        <v>45747</v>
      </c>
      <c r="N13" s="488">
        <v>45930</v>
      </c>
    </row>
  </sheetData>
  <sheetProtection algorithmName="SHA-512" hashValue="ufhi0upTOPjSSw/SuVu/4c+MnodvoEv1Mb546IMUIIJaGhZnuUvTzfKgFdVbBRDfZSITvg01Z/Am67lsed5lKw==" saltValue="HNtfUpHZTqB0vdnwu3pVew==" spinCount="100000" sheet="1" objects="1" scenarios="1"/>
  <mergeCells count="12">
    <mergeCell ref="B7:D7"/>
    <mergeCell ref="B9:D9"/>
    <mergeCell ref="B8:D8"/>
    <mergeCell ref="I1:J1"/>
    <mergeCell ref="B1:H1"/>
    <mergeCell ref="B2:H2"/>
    <mergeCell ref="C4:E4"/>
    <mergeCell ref="F4:G5"/>
    <mergeCell ref="H4:H5"/>
    <mergeCell ref="C5:E5"/>
    <mergeCell ref="I2:I5"/>
    <mergeCell ref="J2:J5"/>
  </mergeCells>
  <conditionalFormatting sqref="G9">
    <cfRule type="cellIs" dxfId="8" priority="29" operator="equal">
      <formula>"Yes"</formula>
    </cfRule>
  </conditionalFormatting>
  <conditionalFormatting sqref="G6">
    <cfRule type="cellIs" dxfId="7" priority="21" operator="lessThan">
      <formula>1</formula>
    </cfRule>
  </conditionalFormatting>
  <conditionalFormatting sqref="G8">
    <cfRule type="cellIs" dxfId="6" priority="2" operator="equal">
      <formula>"Late"</formula>
    </cfRule>
  </conditionalFormatting>
  <conditionalFormatting sqref="E8 G8">
    <cfRule type="containsText" dxfId="5" priority="1" operator="containsText" text="This question must be answered">
      <formula>NOT(ISERROR(SEARCH("This question must be answered",E8)))</formula>
    </cfRule>
  </conditionalFormatting>
  <pageMargins left="0.25" right="0.25" top="0.05" bottom="0.25" header="0.3" footer="0.25"/>
  <pageSetup scale="61" fitToHeight="0" orientation="landscape" r:id="rId1"/>
  <headerFooter>
    <oddFooter>&amp;C&amp;12&amp;P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546"/>
  <sheetViews>
    <sheetView zoomScale="106" zoomScaleNormal="106" workbookViewId="0">
      <pane xSplit="3" ySplit="3" topLeftCell="D4" activePane="bottomRight" state="frozen"/>
      <selection activeCell="K179" sqref="K179"/>
      <selection pane="topRight" activeCell="K179" sqref="K179"/>
      <selection pane="bottomLeft" activeCell="K179" sqref="K179"/>
      <selection pane="bottomRight" activeCell="D5" sqref="D5"/>
    </sheetView>
  </sheetViews>
  <sheetFormatPr defaultColWidth="9.109375" defaultRowHeight="14.4" x14ac:dyDescent="0.3"/>
  <cols>
    <col min="1" max="1" width="8.77734375" style="2" customWidth="1"/>
    <col min="2" max="2" width="17.5546875" style="29" bestFit="1" customWidth="1"/>
    <col min="3" max="3" width="36.6640625" style="208" customWidth="1"/>
    <col min="4" max="4" width="20.88671875" style="2" bestFit="1" customWidth="1"/>
    <col min="5" max="5" width="17.5546875" style="2" customWidth="1"/>
    <col min="6" max="6" width="22.6640625" style="2" customWidth="1"/>
    <col min="7" max="7" width="17.44140625" style="149" customWidth="1"/>
    <col min="8" max="8" width="9.6640625" style="2" customWidth="1"/>
    <col min="9" max="9" width="1" style="167" customWidth="1"/>
    <col min="10" max="10" width="18.109375" style="4" customWidth="1"/>
    <col min="11" max="11" width="36.88671875" style="7" customWidth="1"/>
    <col min="12" max="12" width="23.44140625" style="214" customWidth="1"/>
    <col min="13" max="13" width="8.44140625" style="2" customWidth="1"/>
    <col min="14" max="14" width="18.109375" style="2" customWidth="1"/>
    <col min="15" max="15" width="17.88671875" style="2" customWidth="1"/>
    <col min="16" max="16" width="9.109375" style="107" customWidth="1"/>
    <col min="17" max="17" width="10.33203125" style="152" customWidth="1"/>
    <col min="18" max="18" width="7.109375" style="2" customWidth="1"/>
    <col min="19" max="19" width="6" style="2" customWidth="1"/>
    <col min="20" max="20" width="6.6640625" style="2" customWidth="1"/>
    <col min="21" max="21" width="7.5546875" style="2" customWidth="1"/>
    <col min="22" max="22" width="3.44140625" style="2" customWidth="1"/>
    <col min="23" max="23" width="7.33203125" style="2" customWidth="1"/>
    <col min="24" max="24" width="10.5546875" style="2" customWidth="1"/>
    <col min="25" max="25" width="9.88671875" style="2" customWidth="1"/>
    <col min="26" max="26" width="9.109375" style="2" customWidth="1"/>
    <col min="27" max="16384" width="9.109375" style="2"/>
  </cols>
  <sheetData>
    <row r="1" spans="1:28" ht="36" x14ac:dyDescent="0.3">
      <c r="C1" s="27" t="s">
        <v>140</v>
      </c>
      <c r="D1" s="11"/>
      <c r="I1" s="150"/>
      <c r="J1" s="26"/>
      <c r="K1" s="12" t="s">
        <v>18</v>
      </c>
      <c r="L1" s="33"/>
      <c r="M1" s="151"/>
      <c r="S1" s="2">
        <v>100</v>
      </c>
      <c r="T1" s="2">
        <v>1</v>
      </c>
    </row>
    <row r="2" spans="1:28" ht="44.4" x14ac:dyDescent="0.4">
      <c r="C2" s="38" t="str">
        <f>'Unit Data from Audit Worksheet'!D2</f>
        <v>Select Unit Name from Drop Down List</v>
      </c>
      <c r="D2" s="67">
        <v>2024</v>
      </c>
      <c r="E2" s="67">
        <v>2024</v>
      </c>
      <c r="F2" s="10"/>
      <c r="G2" s="36"/>
      <c r="H2" s="10"/>
      <c r="I2" s="150"/>
      <c r="J2" s="23" t="s">
        <v>14</v>
      </c>
      <c r="K2" s="6" t="s">
        <v>13</v>
      </c>
      <c r="L2" s="35" t="s">
        <v>9</v>
      </c>
      <c r="S2" s="2">
        <v>200</v>
      </c>
      <c r="T2" s="2">
        <v>2</v>
      </c>
      <c r="X2" s="168" t="s">
        <v>268</v>
      </c>
      <c r="Y2" s="168" t="s">
        <v>267</v>
      </c>
    </row>
    <row r="3" spans="1:28" ht="31.2" x14ac:dyDescent="0.3">
      <c r="A3" s="153" t="s">
        <v>14</v>
      </c>
      <c r="B3" s="154"/>
      <c r="C3" s="25" t="s">
        <v>1</v>
      </c>
      <c r="D3" s="13" t="s">
        <v>15</v>
      </c>
      <c r="E3" s="13" t="s">
        <v>16</v>
      </c>
      <c r="F3" s="14" t="s">
        <v>19</v>
      </c>
      <c r="G3" s="39" t="s">
        <v>91</v>
      </c>
      <c r="H3" s="14" t="s">
        <v>112</v>
      </c>
      <c r="I3" s="150"/>
      <c r="J3" s="155"/>
      <c r="K3" s="68"/>
      <c r="L3" s="156"/>
      <c r="O3" s="2" t="s">
        <v>82</v>
      </c>
      <c r="Q3" s="43" t="s">
        <v>92</v>
      </c>
      <c r="S3" s="2">
        <v>300</v>
      </c>
      <c r="T3" s="2">
        <v>3</v>
      </c>
      <c r="Y3" s="2" t="s">
        <v>204</v>
      </c>
    </row>
    <row r="4" spans="1:28" ht="27" customHeight="1" x14ac:dyDescent="0.35">
      <c r="A4" s="157"/>
      <c r="B4" s="158"/>
      <c r="C4" s="28"/>
      <c r="D4" s="5"/>
      <c r="E4" s="5"/>
      <c r="F4" s="5"/>
      <c r="G4" s="37"/>
      <c r="H4" s="5"/>
      <c r="I4" s="150"/>
      <c r="J4" s="24">
        <v>999</v>
      </c>
      <c r="K4" s="9" t="s">
        <v>81</v>
      </c>
      <c r="L4" s="441" t="e">
        <f>'Unit Data from Audit Worksheet'!D3</f>
        <v>#N/A</v>
      </c>
      <c r="S4" s="2">
        <v>400</v>
      </c>
      <c r="T4" s="2">
        <v>4</v>
      </c>
      <c r="X4" s="159"/>
      <c r="Y4" s="159"/>
    </row>
    <row r="5" spans="1:28" ht="51.75" customHeight="1" x14ac:dyDescent="0.3">
      <c r="A5" s="122">
        <f>'Unit Data from Audit Worksheet'!A7</f>
        <v>502</v>
      </c>
      <c r="B5" s="131" t="str">
        <f>'Unit Data from Audit Worksheet'!C7</f>
        <v>Net Position-Business Activities</v>
      </c>
      <c r="C5" s="121" t="str">
        <f>'Unit Data from Audit Worksheet'!D7</f>
        <v xml:space="preserve">All unrestricted Cash and investments. 
Exclude restricted cash and cash held by a third party. </v>
      </c>
      <c r="D5" s="56"/>
      <c r="E5" s="135">
        <f>'Unit Data from Audit Worksheet'!F7</f>
        <v>0</v>
      </c>
      <c r="F5" s="130">
        <f>IF(L5&lt;0,"Error: Number is normally positive.",)</f>
        <v>0</v>
      </c>
      <c r="G5" s="132"/>
      <c r="H5" s="129"/>
      <c r="I5" s="22"/>
      <c r="J5" s="128">
        <v>502</v>
      </c>
      <c r="K5" s="127" t="s">
        <v>59</v>
      </c>
      <c r="L5" s="160">
        <f t="shared" ref="L5:L8" si="0">IF(D5="",E5,D5)</f>
        <v>0</v>
      </c>
      <c r="M5" s="224"/>
      <c r="P5" s="113"/>
      <c r="X5" s="357">
        <v>502</v>
      </c>
      <c r="Y5" s="159">
        <v>502</v>
      </c>
      <c r="AA5" s="224">
        <f t="shared" ref="AA5:AA8" si="1">A5-J5</f>
        <v>0</v>
      </c>
      <c r="AB5" s="159">
        <f t="shared" ref="AB5:AB8" si="2">E5-L5</f>
        <v>0</v>
      </c>
    </row>
    <row r="6" spans="1:28" ht="40.5" customHeight="1" x14ac:dyDescent="0.3">
      <c r="A6" s="122">
        <f>'Unit Data from Audit Worksheet'!A8</f>
        <v>503</v>
      </c>
      <c r="B6" s="131" t="str">
        <f>'Unit Data from Audit Worksheet'!C8</f>
        <v>Net Position-Business Activities</v>
      </c>
      <c r="C6" s="121" t="str">
        <f>'Unit Data from Audit Worksheet'!D8</f>
        <v>All restricted Cash and investments</v>
      </c>
      <c r="D6" s="56"/>
      <c r="E6" s="135">
        <f>'Unit Data from Audit Worksheet'!F8</f>
        <v>0</v>
      </c>
      <c r="F6" s="130">
        <f>IF(L6&lt;0,"Error: Number is normally positive.",)</f>
        <v>0</v>
      </c>
      <c r="G6" s="132"/>
      <c r="H6" s="129"/>
      <c r="I6" s="22"/>
      <c r="J6" s="128">
        <v>503</v>
      </c>
      <c r="K6" s="127" t="s">
        <v>60</v>
      </c>
      <c r="L6" s="160">
        <f t="shared" si="0"/>
        <v>0</v>
      </c>
      <c r="M6" s="224"/>
      <c r="P6" s="113"/>
      <c r="X6" s="357">
        <v>503</v>
      </c>
      <c r="Y6" s="159">
        <v>503</v>
      </c>
      <c r="AA6" s="224">
        <f t="shared" si="1"/>
        <v>0</v>
      </c>
      <c r="AB6" s="159">
        <f t="shared" si="2"/>
        <v>0</v>
      </c>
    </row>
    <row r="7" spans="1:28" ht="90" customHeight="1" x14ac:dyDescent="0.3">
      <c r="A7" s="122">
        <f>'Unit Data from Audit Worksheet'!A10</f>
        <v>592</v>
      </c>
      <c r="B7" s="131" t="str">
        <f>'Unit Data from Audit Worksheet'!C10</f>
        <v>Statement of Activities - Business Activities</v>
      </c>
      <c r="C7" s="121" t="str">
        <f>'Unit Data from Audit Worksheet'!D10</f>
        <v>Total Change in net position Business Type 
(Increase in net position is recorded as a positive and a decrease in net position is recorded as a negative)</v>
      </c>
      <c r="D7" s="56"/>
      <c r="E7" s="135">
        <f>'Unit Data from Audit Worksheet'!F10</f>
        <v>0</v>
      </c>
      <c r="F7" s="130"/>
      <c r="G7" s="132"/>
      <c r="H7" s="129"/>
      <c r="I7" s="22"/>
      <c r="J7" s="128">
        <v>592</v>
      </c>
      <c r="K7" s="127" t="s">
        <v>106</v>
      </c>
      <c r="L7" s="160">
        <f t="shared" si="0"/>
        <v>0</v>
      </c>
      <c r="M7" s="224"/>
      <c r="O7" s="163"/>
      <c r="P7" s="113"/>
      <c r="R7" s="222"/>
      <c r="S7" s="222"/>
      <c r="T7" s="222"/>
      <c r="U7" s="222"/>
      <c r="V7" s="222"/>
      <c r="W7" s="222"/>
      <c r="X7" s="357">
        <v>592</v>
      </c>
      <c r="Y7" s="159">
        <v>592</v>
      </c>
      <c r="Z7" s="222"/>
      <c r="AA7" s="224">
        <f t="shared" si="1"/>
        <v>0</v>
      </c>
      <c r="AB7" s="159">
        <f t="shared" si="2"/>
        <v>0</v>
      </c>
    </row>
    <row r="8" spans="1:28" ht="66" customHeight="1" x14ac:dyDescent="0.3">
      <c r="A8" s="122">
        <f>'Unit Data from Audit Worksheet'!A11</f>
        <v>591</v>
      </c>
      <c r="B8" s="131" t="str">
        <f>'Unit Data from Audit Worksheet'!C11</f>
        <v>Statement of Activities - Business Activities</v>
      </c>
      <c r="C8" s="121" t="str">
        <f>'Unit Data from Audit Worksheet'!D11</f>
        <v>Total Expenses - Exclude Transfers</v>
      </c>
      <c r="D8" s="56"/>
      <c r="E8" s="135">
        <f>'Unit Data from Audit Worksheet'!F11</f>
        <v>0</v>
      </c>
      <c r="F8" s="130">
        <f>IF(L8&lt;0,"Error: Enter as a positive.",)</f>
        <v>0</v>
      </c>
      <c r="G8" s="132"/>
      <c r="H8" s="129"/>
      <c r="I8" s="22"/>
      <c r="J8" s="128">
        <v>591</v>
      </c>
      <c r="K8" s="127" t="s">
        <v>105</v>
      </c>
      <c r="L8" s="160">
        <f t="shared" si="0"/>
        <v>0</v>
      </c>
      <c r="M8" s="224"/>
      <c r="O8" s="163"/>
      <c r="P8" s="113"/>
      <c r="R8" s="222"/>
      <c r="S8" s="222"/>
      <c r="T8" s="222"/>
      <c r="U8" s="222"/>
      <c r="V8" s="222"/>
      <c r="W8" s="222"/>
      <c r="X8" s="357">
        <v>591</v>
      </c>
      <c r="Y8" s="159">
        <v>591</v>
      </c>
      <c r="Z8" s="222"/>
      <c r="AA8" s="224">
        <f t="shared" si="1"/>
        <v>0</v>
      </c>
      <c r="AB8" s="159">
        <f t="shared" si="2"/>
        <v>0</v>
      </c>
    </row>
    <row r="9" spans="1:28" ht="62.4" customHeight="1" x14ac:dyDescent="0.3">
      <c r="A9" s="122">
        <f>'Unit Data from Audit Worksheet'!A13</f>
        <v>90</v>
      </c>
      <c r="B9" s="131" t="str">
        <f>'Unit Data from Audit Worksheet'!C13</f>
        <v>Electric Fund Net Position Statement</v>
      </c>
      <c r="C9" s="121" t="str">
        <f>'Unit Data from Audit Worksheet'!D13</f>
        <v>All Unrestricted Cash and Investments.  
Exclude any restricted cash and investments.</v>
      </c>
      <c r="D9" s="66"/>
      <c r="E9" s="135">
        <f>'Unit Data from Audit Worksheet'!F13</f>
        <v>0</v>
      </c>
      <c r="F9" s="130">
        <f>IF(L9&lt;0,"Error: Number is normally positive.",)</f>
        <v>0</v>
      </c>
      <c r="G9" s="132"/>
      <c r="H9" s="129"/>
      <c r="I9" s="22"/>
      <c r="J9" s="128">
        <v>90</v>
      </c>
      <c r="K9" s="127" t="s">
        <v>61</v>
      </c>
      <c r="L9" s="160">
        <f t="shared" ref="L9:L12" si="3">IF(D9="",E9,D9)</f>
        <v>0</v>
      </c>
      <c r="M9" s="224"/>
      <c r="P9" s="113"/>
      <c r="X9" s="357">
        <v>90</v>
      </c>
      <c r="Y9" s="159">
        <v>90</v>
      </c>
      <c r="AA9" s="224">
        <f t="shared" ref="AA9:AA40" si="4">A9-J9</f>
        <v>0</v>
      </c>
      <c r="AB9" s="159">
        <f t="shared" ref="AB9:AB40" si="5">E9-L9</f>
        <v>0</v>
      </c>
    </row>
    <row r="10" spans="1:28" ht="64.8" customHeight="1" x14ac:dyDescent="0.3">
      <c r="A10" s="122">
        <f>'Unit Data from Audit Worksheet'!A14</f>
        <v>91</v>
      </c>
      <c r="B10" s="131" t="str">
        <f>'Unit Data from Audit Worksheet'!C14</f>
        <v>Electric Fund Net Position Statement</v>
      </c>
      <c r="C10" s="121" t="str">
        <f>'Unit Data from Audit Worksheet'!D14</f>
        <v xml:space="preserve">Customer accounts receivable (net of allowance accounts)
Include billed and unbilled amounts </v>
      </c>
      <c r="D10" s="66"/>
      <c r="E10" s="135">
        <f>'Unit Data from Audit Worksheet'!F14</f>
        <v>0</v>
      </c>
      <c r="F10" s="130">
        <f>IF(L10&lt;0,"Error: Number is normally positive.",)</f>
        <v>0</v>
      </c>
      <c r="G10" s="132"/>
      <c r="H10" s="129"/>
      <c r="I10" s="22"/>
      <c r="J10" s="128">
        <v>91</v>
      </c>
      <c r="K10" s="127" t="s">
        <v>62</v>
      </c>
      <c r="L10" s="160">
        <f t="shared" si="3"/>
        <v>0</v>
      </c>
      <c r="M10" s="224"/>
      <c r="P10" s="113"/>
      <c r="X10" s="357">
        <v>91</v>
      </c>
      <c r="Y10" s="159">
        <v>91</v>
      </c>
      <c r="AA10" s="224">
        <f t="shared" si="4"/>
        <v>0</v>
      </c>
      <c r="AB10" s="159">
        <f t="shared" si="5"/>
        <v>0</v>
      </c>
    </row>
    <row r="11" spans="1:28" ht="61.8" customHeight="1" x14ac:dyDescent="0.3">
      <c r="A11" s="122">
        <f>'Unit Data from Audit Worksheet'!A15</f>
        <v>581</v>
      </c>
      <c r="B11" s="131" t="str">
        <f>'Unit Data from Audit Worksheet'!C15</f>
        <v>Electric Fund Net Position Statement</v>
      </c>
      <c r="C11" s="121" t="str">
        <f>'Unit Data from Audit Worksheet'!D15</f>
        <v>Electric Fund - Advance To:
Interfund loan receivable-portion of repayment plan longer than 12 months</v>
      </c>
      <c r="D11" s="66"/>
      <c r="E11" s="135">
        <f>'Unit Data from Audit Worksheet'!F15</f>
        <v>0</v>
      </c>
      <c r="F11" s="130"/>
      <c r="G11" s="132"/>
      <c r="H11" s="129"/>
      <c r="I11" s="22"/>
      <c r="J11" s="128">
        <v>581</v>
      </c>
      <c r="K11" s="127" t="s">
        <v>94</v>
      </c>
      <c r="L11" s="160">
        <f t="shared" si="3"/>
        <v>0</v>
      </c>
      <c r="M11" s="224"/>
      <c r="P11" s="113"/>
      <c r="X11" s="357">
        <v>581</v>
      </c>
      <c r="Y11" s="159">
        <v>581</v>
      </c>
      <c r="AA11" s="224">
        <f t="shared" si="4"/>
        <v>0</v>
      </c>
      <c r="AB11" s="159">
        <f t="shared" si="5"/>
        <v>0</v>
      </c>
    </row>
    <row r="12" spans="1:28" ht="56.25" customHeight="1" x14ac:dyDescent="0.3">
      <c r="A12" s="122">
        <f>'Unit Data from Audit Worksheet'!A16</f>
        <v>511</v>
      </c>
      <c r="B12" s="131" t="str">
        <f>'Unit Data from Audit Worksheet'!C16</f>
        <v>Electric Fund Net Position Statement</v>
      </c>
      <c r="C12" s="121" t="str">
        <f>'Unit Data from Audit Worksheet'!D16</f>
        <v>Amount of inventories and prepaids</v>
      </c>
      <c r="D12" s="66"/>
      <c r="E12" s="135">
        <f>'Unit Data from Audit Worksheet'!F16</f>
        <v>0</v>
      </c>
      <c r="F12" s="130">
        <f t="shared" ref="F12:F15" si="6">IF(L12&lt;0,"Error: Number is normally positive.",)</f>
        <v>0</v>
      </c>
      <c r="G12" s="132"/>
      <c r="H12" s="129"/>
      <c r="I12" s="22"/>
      <c r="J12" s="128">
        <v>511</v>
      </c>
      <c r="K12" s="127" t="s">
        <v>63</v>
      </c>
      <c r="L12" s="160">
        <f t="shared" si="3"/>
        <v>0</v>
      </c>
      <c r="M12" s="224"/>
      <c r="P12" s="113"/>
      <c r="X12" s="357">
        <v>511</v>
      </c>
      <c r="Y12" s="159">
        <v>511</v>
      </c>
      <c r="AA12" s="224">
        <f t="shared" si="4"/>
        <v>0</v>
      </c>
      <c r="AB12" s="159">
        <f t="shared" si="5"/>
        <v>0</v>
      </c>
    </row>
    <row r="13" spans="1:28" ht="62.25" customHeight="1" x14ac:dyDescent="0.3">
      <c r="A13" s="122">
        <f>'Unit Data from Audit Worksheet'!A17</f>
        <v>657</v>
      </c>
      <c r="B13" s="131" t="str">
        <f>'Unit Data from Audit Worksheet'!C17</f>
        <v>Electric Fund Net Position Statement</v>
      </c>
      <c r="C13" s="121" t="str">
        <f>'Unit Data from Audit Worksheet'!D17</f>
        <v xml:space="preserve">Total Current assets as listed on the Electric Net Position Statement.  
</v>
      </c>
      <c r="D13" s="66"/>
      <c r="E13" s="135">
        <f>'Unit Data from Audit Worksheet'!F17</f>
        <v>0</v>
      </c>
      <c r="F13" s="130">
        <f t="shared" si="6"/>
        <v>0</v>
      </c>
      <c r="G13" s="132"/>
      <c r="H13" s="129"/>
      <c r="I13" s="22"/>
      <c r="J13" s="128">
        <v>657</v>
      </c>
      <c r="K13" s="127" t="s">
        <v>143</v>
      </c>
      <c r="L13" s="165">
        <f>IF(D13="",E13,D13)</f>
        <v>0</v>
      </c>
      <c r="M13" s="224"/>
      <c r="P13" s="113"/>
      <c r="X13" s="357">
        <v>657</v>
      </c>
      <c r="Y13" s="159">
        <v>657</v>
      </c>
      <c r="AA13" s="224">
        <f t="shared" si="4"/>
        <v>0</v>
      </c>
      <c r="AB13" s="159">
        <f t="shared" si="5"/>
        <v>0</v>
      </c>
    </row>
    <row r="14" spans="1:28" ht="62.25" customHeight="1" x14ac:dyDescent="0.3">
      <c r="A14" s="122">
        <f>'Unit Data from Audit Worksheet'!A18</f>
        <v>658</v>
      </c>
      <c r="B14" s="131" t="str">
        <f>'Unit Data from Audit Worksheet'!C18</f>
        <v>Electric Fund Net Position Statement</v>
      </c>
      <c r="C14" s="121" t="str">
        <f>'Unit Data from Audit Worksheet'!D18</f>
        <v>Electric-Any current assets that are restricted (Cash, Accounts Rec., etc..) and included in account 657 above</v>
      </c>
      <c r="D14" s="66"/>
      <c r="E14" s="135">
        <f>'Unit Data from Audit Worksheet'!F18</f>
        <v>0</v>
      </c>
      <c r="F14" s="130">
        <f t="shared" si="6"/>
        <v>0</v>
      </c>
      <c r="G14" s="132"/>
      <c r="H14" s="129"/>
      <c r="I14" s="22"/>
      <c r="J14" s="128">
        <v>658</v>
      </c>
      <c r="K14" s="127" t="s">
        <v>157</v>
      </c>
      <c r="L14" s="165">
        <f>IF(D14="",E14,D14)</f>
        <v>0</v>
      </c>
      <c r="M14" s="224"/>
      <c r="P14" s="113"/>
      <c r="X14" s="357">
        <v>658</v>
      </c>
      <c r="Y14" s="159">
        <v>658</v>
      </c>
      <c r="AA14" s="224">
        <f t="shared" si="4"/>
        <v>0</v>
      </c>
      <c r="AB14" s="159">
        <f t="shared" si="5"/>
        <v>0</v>
      </c>
    </row>
    <row r="15" spans="1:28" ht="39.75" customHeight="1" x14ac:dyDescent="0.3">
      <c r="A15" s="122">
        <f>'Unit Data from Audit Worksheet'!A19</f>
        <v>382</v>
      </c>
      <c r="B15" s="131" t="str">
        <f>'Unit Data from Audit Worksheet'!C19</f>
        <v>Electric Fund Net Position Statement</v>
      </c>
      <c r="C15" s="121" t="str">
        <f>'Unit Data from Audit Worksheet'!D19</f>
        <v>Total Assets and deferred outflows</v>
      </c>
      <c r="D15" s="66"/>
      <c r="E15" s="135">
        <f>'Unit Data from Audit Worksheet'!F19</f>
        <v>0</v>
      </c>
      <c r="F15" s="130">
        <f t="shared" si="6"/>
        <v>0</v>
      </c>
      <c r="G15" s="132"/>
      <c r="H15" s="129"/>
      <c r="I15" s="22"/>
      <c r="J15" s="128">
        <v>382</v>
      </c>
      <c r="K15" s="127" t="s">
        <v>36</v>
      </c>
      <c r="L15" s="160">
        <f>IF(D15="",E15,D15)</f>
        <v>0</v>
      </c>
      <c r="M15" s="224"/>
      <c r="P15" s="113"/>
      <c r="X15" s="357">
        <v>382</v>
      </c>
      <c r="Y15" s="159">
        <v>382</v>
      </c>
      <c r="AA15" s="224">
        <f t="shared" si="4"/>
        <v>0</v>
      </c>
      <c r="AB15" s="159">
        <f t="shared" si="5"/>
        <v>0</v>
      </c>
    </row>
    <row r="16" spans="1:28" ht="39.75" customHeight="1" x14ac:dyDescent="0.3">
      <c r="A16" s="122">
        <f>'Unit Data from Audit Worksheet'!A20</f>
        <v>360</v>
      </c>
      <c r="B16" s="131" t="str">
        <f>'Unit Data from Audit Worksheet'!C20</f>
        <v>Electric Fund Net Position Statement</v>
      </c>
      <c r="C16" s="121" t="str">
        <f>'Unit Data from Audit Worksheet'!D20</f>
        <v>Total liabilities and total deferred inflows</v>
      </c>
      <c r="D16" s="66"/>
      <c r="E16" s="135">
        <f>'Unit Data from Audit Worksheet'!F20</f>
        <v>0</v>
      </c>
      <c r="F16" s="130"/>
      <c r="G16" s="132"/>
      <c r="H16" s="129"/>
      <c r="I16" s="22"/>
      <c r="J16" s="128">
        <v>360</v>
      </c>
      <c r="K16" s="55" t="s">
        <v>39</v>
      </c>
      <c r="L16" s="160">
        <f>IF(D16="",E16,D16)</f>
        <v>0</v>
      </c>
      <c r="M16" s="224"/>
      <c r="P16" s="113"/>
      <c r="X16" s="357">
        <v>360</v>
      </c>
      <c r="Y16" s="159">
        <v>360</v>
      </c>
      <c r="AA16" s="224">
        <f t="shared" si="4"/>
        <v>0</v>
      </c>
      <c r="AB16" s="159">
        <f t="shared" si="5"/>
        <v>0</v>
      </c>
    </row>
    <row r="17" spans="1:28" ht="67.2" customHeight="1" x14ac:dyDescent="0.3">
      <c r="A17" s="122">
        <f>'Unit Data from Audit Worksheet'!A21</f>
        <v>580</v>
      </c>
      <c r="B17" s="131" t="str">
        <f>'Unit Data from Audit Worksheet'!C21</f>
        <v>Electric Fund Net Position Statement</v>
      </c>
      <c r="C17" s="121" t="str">
        <f>'Unit Data from Audit Worksheet'!D21</f>
        <v>Electric Fund - Advance From:
Interfund loans payable-portion of repayment plan longer than 12 months</v>
      </c>
      <c r="D17" s="66"/>
      <c r="E17" s="135">
        <f>'Unit Data from Audit Worksheet'!F21</f>
        <v>0</v>
      </c>
      <c r="G17" s="132"/>
      <c r="H17" s="129"/>
      <c r="I17" s="22"/>
      <c r="J17" s="128">
        <v>580</v>
      </c>
      <c r="K17" s="55" t="s">
        <v>95</v>
      </c>
      <c r="L17" s="160">
        <f>IF(D17="",E17,D17)</f>
        <v>0</v>
      </c>
      <c r="M17" s="224"/>
      <c r="N17" s="164"/>
      <c r="P17" s="116"/>
      <c r="X17" s="357">
        <v>580</v>
      </c>
      <c r="Y17" s="159">
        <v>580</v>
      </c>
      <c r="AA17" s="224">
        <f t="shared" si="4"/>
        <v>0</v>
      </c>
      <c r="AB17" s="159">
        <f t="shared" si="5"/>
        <v>0</v>
      </c>
    </row>
    <row r="18" spans="1:28" s="16" customFormat="1" ht="124.2" customHeight="1" x14ac:dyDescent="0.3">
      <c r="A18" s="122">
        <f>'Unit Data from Audit Worksheet'!A22</f>
        <v>639</v>
      </c>
      <c r="B18" s="131" t="str">
        <f>'Unit Data from Audit Worksheet'!C22</f>
        <v>Electric Fund Net Position Statement</v>
      </c>
      <c r="C18" s="121" t="str">
        <f>'Unit Data from Audit Worksheet'!D22</f>
        <v>Current liabilities (as reported on the Statement of Fund Net Position)
Include:   Current liabilities including current portion of long-term debt.  Deferred inflows should not be included in Current Liabilities   
Enter as a positive</v>
      </c>
      <c r="D18" s="66"/>
      <c r="E18" s="135">
        <f>'Unit Data from Audit Worksheet'!F22</f>
        <v>0</v>
      </c>
      <c r="F18" s="436">
        <f t="shared" ref="F18:F24" si="7">IF(L18&lt;0,"Error: Enter as positive.",)</f>
        <v>0</v>
      </c>
      <c r="G18" s="132">
        <f>L18-(L19+L20+L21+L22+L23+L24)</f>
        <v>0</v>
      </c>
      <c r="H18" s="129"/>
      <c r="I18" s="22"/>
      <c r="J18" s="128">
        <v>639</v>
      </c>
      <c r="K18" s="127" t="s">
        <v>121</v>
      </c>
      <c r="L18" s="165">
        <f t="shared" ref="L18:L26" si="8">IF(D18="",E18,D18)</f>
        <v>0</v>
      </c>
      <c r="M18" s="224"/>
      <c r="P18" s="113"/>
      <c r="Q18" s="152"/>
      <c r="R18" s="2"/>
      <c r="S18" s="2"/>
      <c r="T18" s="2"/>
      <c r="U18" s="2"/>
      <c r="V18" s="2"/>
      <c r="W18" s="2"/>
      <c r="X18" s="357">
        <v>639</v>
      </c>
      <c r="Y18" s="159">
        <v>639</v>
      </c>
      <c r="Z18" s="2"/>
      <c r="AA18" s="224">
        <f t="shared" si="4"/>
        <v>0</v>
      </c>
      <c r="AB18" s="159">
        <f t="shared" si="5"/>
        <v>0</v>
      </c>
    </row>
    <row r="19" spans="1:28" s="16" customFormat="1" ht="151.80000000000001" customHeight="1" x14ac:dyDescent="0.3">
      <c r="A19" s="122">
        <f>'Unit Data from Audit Worksheet'!A23</f>
        <v>640</v>
      </c>
      <c r="B19" s="131" t="str">
        <f>'Unit Data from Audit Worksheet'!C23</f>
        <v>Electric Fund Net Position Statement</v>
      </c>
      <c r="C19" s="121" t="str">
        <f>'Unit Data from Audit Worksheet'!D23</f>
        <v>Please enter any bond anticipation notes that are classified as current liabilities and included in account 639 above (amounts entered should agree to the current amount included in the changes to long-term debt note)
Enter as a positive</v>
      </c>
      <c r="D19" s="66"/>
      <c r="E19" s="135">
        <f>'Unit Data from Audit Worksheet'!F23</f>
        <v>0</v>
      </c>
      <c r="F19" s="436">
        <f t="shared" si="7"/>
        <v>0</v>
      </c>
      <c r="G19" s="132"/>
      <c r="H19" s="129"/>
      <c r="I19" s="22"/>
      <c r="J19" s="128">
        <v>640</v>
      </c>
      <c r="K19" s="127" t="s">
        <v>122</v>
      </c>
      <c r="L19" s="165">
        <f t="shared" si="8"/>
        <v>0</v>
      </c>
      <c r="M19" s="224"/>
      <c r="P19" s="113"/>
      <c r="Q19" s="152"/>
      <c r="R19" s="2"/>
      <c r="S19" s="2"/>
      <c r="T19" s="2"/>
      <c r="U19" s="2"/>
      <c r="V19" s="2"/>
      <c r="W19" s="2"/>
      <c r="X19" s="357">
        <v>640</v>
      </c>
      <c r="Y19" s="159">
        <v>640</v>
      </c>
      <c r="Z19" s="2"/>
      <c r="AA19" s="224">
        <f t="shared" si="4"/>
        <v>0</v>
      </c>
      <c r="AB19" s="159">
        <f t="shared" si="5"/>
        <v>0</v>
      </c>
    </row>
    <row r="20" spans="1:28" s="16" customFormat="1" ht="130.80000000000001" customHeight="1" x14ac:dyDescent="0.3">
      <c r="A20" s="122">
        <f>'Unit Data from Audit Worksheet'!A24</f>
        <v>641</v>
      </c>
      <c r="B20" s="131" t="str">
        <f>'Unit Data from Audit Worksheet'!C24</f>
        <v>Electric Fund Net Position Statement</v>
      </c>
      <c r="C20" s="121" t="str">
        <f>'Unit Data from Audit Worksheet'!D24</f>
        <v>Please enter any compensated absences that are classified as current liabilities and included in account 639 above (amounts entered should agree to the current amount included in the changes to long-term debt note)
Enter as a positive</v>
      </c>
      <c r="D20" s="66"/>
      <c r="E20" s="135">
        <f>'Unit Data from Audit Worksheet'!F24</f>
        <v>0</v>
      </c>
      <c r="F20" s="436">
        <f t="shared" si="7"/>
        <v>0</v>
      </c>
      <c r="G20" s="132"/>
      <c r="H20" s="129"/>
      <c r="I20" s="22"/>
      <c r="J20" s="128">
        <v>641</v>
      </c>
      <c r="K20" s="127" t="s">
        <v>123</v>
      </c>
      <c r="L20" s="165">
        <f t="shared" si="8"/>
        <v>0</v>
      </c>
      <c r="M20" s="224"/>
      <c r="P20" s="117"/>
      <c r="Q20" s="152"/>
      <c r="R20" s="2"/>
      <c r="S20" s="2"/>
      <c r="T20" s="2"/>
      <c r="U20" s="2"/>
      <c r="V20" s="2"/>
      <c r="W20" s="2"/>
      <c r="X20" s="357">
        <v>641</v>
      </c>
      <c r="Y20" s="159">
        <v>641</v>
      </c>
      <c r="Z20" s="2"/>
      <c r="AA20" s="224">
        <f t="shared" si="4"/>
        <v>0</v>
      </c>
      <c r="AB20" s="159">
        <f t="shared" si="5"/>
        <v>0</v>
      </c>
    </row>
    <row r="21" spans="1:28" s="16" customFormat="1" ht="127.2" customHeight="1" x14ac:dyDescent="0.3">
      <c r="A21" s="122">
        <f>'Unit Data from Audit Worksheet'!A25</f>
        <v>642</v>
      </c>
      <c r="B21" s="131" t="str">
        <f>'Unit Data from Audit Worksheet'!C25</f>
        <v>Electric Fund Net Position Statement</v>
      </c>
      <c r="C21" s="121" t="str">
        <f>'Unit Data from Audit Worksheet'!D25</f>
        <v>Please enter any pension liabilities that are classified as current liabilities and included account in 639 above (amounts entered should agree to the current amount included in the changes to long-term debt note)
Enter as a positive</v>
      </c>
      <c r="D21" s="66"/>
      <c r="E21" s="135">
        <f>'Unit Data from Audit Worksheet'!F25</f>
        <v>0</v>
      </c>
      <c r="F21" s="436">
        <f t="shared" si="7"/>
        <v>0</v>
      </c>
      <c r="G21" s="132"/>
      <c r="H21" s="129"/>
      <c r="I21" s="22"/>
      <c r="J21" s="128">
        <v>642</v>
      </c>
      <c r="K21" s="127" t="s">
        <v>124</v>
      </c>
      <c r="L21" s="165">
        <f t="shared" si="8"/>
        <v>0</v>
      </c>
      <c r="M21" s="224"/>
      <c r="P21" s="117"/>
      <c r="Q21" s="152"/>
      <c r="R21" s="2"/>
      <c r="S21" s="2"/>
      <c r="T21" s="2"/>
      <c r="U21" s="2"/>
      <c r="V21" s="2"/>
      <c r="W21" s="2"/>
      <c r="X21" s="357">
        <v>642</v>
      </c>
      <c r="Y21" s="159">
        <v>642</v>
      </c>
      <c r="Z21" s="2"/>
      <c r="AA21" s="224">
        <f t="shared" si="4"/>
        <v>0</v>
      </c>
      <c r="AB21" s="159">
        <f t="shared" si="5"/>
        <v>0</v>
      </c>
    </row>
    <row r="22" spans="1:28" s="16" customFormat="1" ht="102" customHeight="1" x14ac:dyDescent="0.3">
      <c r="A22" s="122">
        <f>'Unit Data from Audit Worksheet'!A26</f>
        <v>643</v>
      </c>
      <c r="B22" s="131" t="str">
        <f>'Unit Data from Audit Worksheet'!C26</f>
        <v>Electric Fund Net Position Statement</v>
      </c>
      <c r="C22" s="121" t="str">
        <f>'Unit Data from Audit Worksheet'!D26</f>
        <v>Please enter any current liabilities that are payable from restricted assets and included in account 639 above. 
Enter as a positive</v>
      </c>
      <c r="D22" s="66"/>
      <c r="E22" s="135">
        <f>'Unit Data from Audit Worksheet'!F26</f>
        <v>0</v>
      </c>
      <c r="F22" s="436">
        <f t="shared" si="7"/>
        <v>0</v>
      </c>
      <c r="G22" s="132"/>
      <c r="H22" s="129"/>
      <c r="I22" s="22"/>
      <c r="J22" s="128">
        <v>643</v>
      </c>
      <c r="K22" s="127" t="s">
        <v>125</v>
      </c>
      <c r="L22" s="165">
        <f t="shared" si="8"/>
        <v>0</v>
      </c>
      <c r="M22" s="224"/>
      <c r="P22" s="113"/>
      <c r="Q22" s="152"/>
      <c r="R22" s="2"/>
      <c r="S22" s="2"/>
      <c r="T22" s="2"/>
      <c r="U22" s="2"/>
      <c r="V22" s="2"/>
      <c r="W22" s="2"/>
      <c r="X22" s="357">
        <v>643</v>
      </c>
      <c r="Y22" s="159">
        <v>643</v>
      </c>
      <c r="Z22" s="2"/>
      <c r="AA22" s="224">
        <f t="shared" si="4"/>
        <v>0</v>
      </c>
      <c r="AB22" s="159">
        <f t="shared" si="5"/>
        <v>0</v>
      </c>
    </row>
    <row r="23" spans="1:28" s="16" customFormat="1" ht="128.4" customHeight="1" x14ac:dyDescent="0.3">
      <c r="A23" s="122">
        <f>'Unit Data from Audit Worksheet'!A27</f>
        <v>644</v>
      </c>
      <c r="B23" s="131" t="str">
        <f>'Unit Data from Audit Worksheet'!C27</f>
        <v>Electric Fund Net Position Statement</v>
      </c>
      <c r="C23" s="121" t="str">
        <f>'Unit Data from Audit Worksheet'!D27</f>
        <v>Please enter any OPEB liabilities that are classified as current liabilities and included in account 639 above (amounts entered should agree to the current amount included in the changes to long-term debt note)
Enter as a positive</v>
      </c>
      <c r="D23" s="66"/>
      <c r="E23" s="135">
        <f>'Unit Data from Audit Worksheet'!F27</f>
        <v>0</v>
      </c>
      <c r="F23" s="436">
        <f t="shared" si="7"/>
        <v>0</v>
      </c>
      <c r="G23" s="132"/>
      <c r="H23" s="129"/>
      <c r="I23" s="22"/>
      <c r="J23" s="103">
        <v>644</v>
      </c>
      <c r="K23" s="127" t="s">
        <v>126</v>
      </c>
      <c r="L23" s="165">
        <f t="shared" si="8"/>
        <v>0</v>
      </c>
      <c r="M23" s="224"/>
      <c r="P23" s="113"/>
      <c r="Q23" s="152"/>
      <c r="R23" s="2"/>
      <c r="S23" s="2"/>
      <c r="T23" s="2"/>
      <c r="U23" s="2"/>
      <c r="V23" s="2"/>
      <c r="W23" s="2"/>
      <c r="X23" s="357">
        <v>644</v>
      </c>
      <c r="Y23" s="159">
        <v>644</v>
      </c>
      <c r="Z23" s="2"/>
      <c r="AA23" s="224">
        <f t="shared" si="4"/>
        <v>0</v>
      </c>
      <c r="AB23" s="159">
        <f t="shared" si="5"/>
        <v>0</v>
      </c>
    </row>
    <row r="24" spans="1:28" ht="82.2" customHeight="1" x14ac:dyDescent="0.3">
      <c r="A24" s="122">
        <f>+'Unit Data from Audit Worksheet'!A28</f>
        <v>384</v>
      </c>
      <c r="B24" s="122" t="str">
        <f>+'Unit Data from Audit Worksheet'!C28</f>
        <v>Electric Fund Net Position Statement</v>
      </c>
      <c r="C24" s="122" t="str">
        <f>+'Unit Data from Audit Worksheet'!D28</f>
        <v>Unearned revenue (arising from cash receipts) that were included in Current Liabilities in account 639 above.
Enter as a positive</v>
      </c>
      <c r="D24" s="66"/>
      <c r="E24" s="135">
        <f>+'Unit Data from Audit Worksheet'!F28</f>
        <v>0</v>
      </c>
      <c r="F24" s="436">
        <f t="shared" si="7"/>
        <v>0</v>
      </c>
      <c r="G24" s="132"/>
      <c r="H24" s="129"/>
      <c r="I24" s="22"/>
      <c r="J24" s="128">
        <v>384</v>
      </c>
      <c r="K24" s="32" t="s">
        <v>38</v>
      </c>
      <c r="L24" s="160">
        <f t="shared" si="8"/>
        <v>0</v>
      </c>
      <c r="M24" s="224"/>
      <c r="P24" s="113"/>
      <c r="X24" s="357">
        <v>384</v>
      </c>
      <c r="Y24" s="159">
        <v>384</v>
      </c>
      <c r="AA24" s="224">
        <f t="shared" si="4"/>
        <v>0</v>
      </c>
      <c r="AB24" s="159">
        <f t="shared" si="5"/>
        <v>0</v>
      </c>
    </row>
    <row r="25" spans="1:28" ht="106.2" customHeight="1" x14ac:dyDescent="0.3">
      <c r="A25" s="122">
        <f>+'Unit Data from Audit Worksheet'!A29</f>
        <v>361</v>
      </c>
      <c r="B25" s="122" t="str">
        <f>+'Unit Data from Audit Worksheet'!C29</f>
        <v>Electric Fund Net Position Statement</v>
      </c>
      <c r="C25" s="122" t="str">
        <f>+'Unit Data from Audit Worksheet'!D29</f>
        <v>Total net position, unrestricted - Amount of negative unrestricted net position should be entered as a negative amount and the amount of positive unrestricted net position should be entered as a positive amount.</v>
      </c>
      <c r="D25" s="66"/>
      <c r="E25" s="135">
        <f>+'Unit Data from Audit Worksheet'!F29</f>
        <v>0</v>
      </c>
      <c r="F25" s="130"/>
      <c r="G25" s="132"/>
      <c r="H25" s="129"/>
      <c r="I25" s="22"/>
      <c r="J25" s="128">
        <v>361</v>
      </c>
      <c r="K25" s="127" t="s">
        <v>32</v>
      </c>
      <c r="L25" s="160">
        <f t="shared" si="8"/>
        <v>0</v>
      </c>
      <c r="M25" s="224"/>
      <c r="P25" s="113"/>
      <c r="X25" s="357">
        <v>361</v>
      </c>
      <c r="Y25" s="159">
        <v>361</v>
      </c>
      <c r="AA25" s="224">
        <f t="shared" si="4"/>
        <v>0</v>
      </c>
      <c r="AB25" s="159">
        <f t="shared" si="5"/>
        <v>0</v>
      </c>
    </row>
    <row r="26" spans="1:28" ht="51" customHeight="1" x14ac:dyDescent="0.3">
      <c r="A26" s="122">
        <f>'Unit Data from Audit Worksheet'!A30</f>
        <v>362</v>
      </c>
      <c r="B26" s="131" t="str">
        <f>'Unit Data from Audit Worksheet'!C30</f>
        <v>Electric Fund Net Position Statement</v>
      </c>
      <c r="C26" s="121" t="str">
        <f>'Unit Data from Audit Worksheet'!D30</f>
        <v>Total net position</v>
      </c>
      <c r="D26" s="66"/>
      <c r="E26" s="135">
        <f>'Unit Data from Audit Worksheet'!F30</f>
        <v>0</v>
      </c>
      <c r="F26" s="130">
        <f>IF(L15-L16-L26=0,,"Error: Total assets less total liabilities do not equal net position acct 382-360-362=0")</f>
        <v>0</v>
      </c>
      <c r="G26" s="45">
        <f>+L15-L16-L26</f>
        <v>0</v>
      </c>
      <c r="H26" s="129"/>
      <c r="I26" s="22"/>
      <c r="J26" s="128">
        <v>362</v>
      </c>
      <c r="K26" s="127" t="s">
        <v>33</v>
      </c>
      <c r="L26" s="160">
        <f t="shared" si="8"/>
        <v>0</v>
      </c>
      <c r="M26" s="224"/>
      <c r="O26" s="163" t="e">
        <f>'Unit Data from Audit Worksheet'!E30</f>
        <v>#N/A</v>
      </c>
      <c r="P26" s="113"/>
      <c r="X26" s="357">
        <v>362</v>
      </c>
      <c r="Y26" s="159">
        <v>362</v>
      </c>
      <c r="AA26" s="224">
        <f t="shared" si="4"/>
        <v>0</v>
      </c>
      <c r="AB26" s="159">
        <f t="shared" si="5"/>
        <v>0</v>
      </c>
    </row>
    <row r="27" spans="1:28" ht="51.6" customHeight="1" x14ac:dyDescent="0.3">
      <c r="A27" s="122">
        <f>'Unit Data from Audit Worksheet'!A32</f>
        <v>97</v>
      </c>
      <c r="B27" s="131" t="str">
        <f>'Unit Data from Audit Worksheet'!C32</f>
        <v>Electric Fund Revenue, Expenses &amp; Changes in Fund Net Position</v>
      </c>
      <c r="C27" s="121" t="str">
        <f>'Unit Data from Audit Worksheet'!D32</f>
        <v>Charges for services</v>
      </c>
      <c r="D27" s="134"/>
      <c r="E27" s="135">
        <f>'Unit Data from Audit Worksheet'!F32</f>
        <v>0</v>
      </c>
      <c r="F27" s="130"/>
      <c r="G27" s="132"/>
      <c r="H27" s="129"/>
      <c r="I27" s="22"/>
      <c r="J27" s="128">
        <v>97</v>
      </c>
      <c r="K27" s="127" t="s">
        <v>64</v>
      </c>
      <c r="L27" s="160">
        <f t="shared" ref="L27:L51" si="9">IF(D27="",E27,D27)</f>
        <v>0</v>
      </c>
      <c r="M27" s="224"/>
      <c r="P27" s="113"/>
      <c r="X27" s="357">
        <v>97</v>
      </c>
      <c r="Y27" s="159">
        <v>97</v>
      </c>
      <c r="AA27" s="224">
        <f t="shared" si="4"/>
        <v>0</v>
      </c>
      <c r="AB27" s="159">
        <f t="shared" si="5"/>
        <v>0</v>
      </c>
    </row>
    <row r="28" spans="1:28" ht="45.75" customHeight="1" x14ac:dyDescent="0.3">
      <c r="A28" s="122">
        <f>'Unit Data from Audit Worksheet'!A33</f>
        <v>93</v>
      </c>
      <c r="B28" s="131" t="str">
        <f>'Unit Data from Audit Worksheet'!C33</f>
        <v>Electric Fund Revenue, Expenses &amp; Changes in Fund Net Position</v>
      </c>
      <c r="C28" s="121" t="str">
        <f>'Unit Data from Audit Worksheet'!D33</f>
        <v>Total Operating revenues</v>
      </c>
      <c r="D28" s="134"/>
      <c r="E28" s="135">
        <f>'Unit Data from Audit Worksheet'!F33</f>
        <v>0</v>
      </c>
      <c r="F28" s="130" t="str">
        <f>IF(L27&gt;L28,"Error: Charges for services exceeds total operating revenues Acct 97&gt;=93"," ")</f>
        <v xml:space="preserve"> </v>
      </c>
      <c r="G28" s="132" t="str">
        <f>IF(Q24=1," Included in error count"," ")</f>
        <v xml:space="preserve"> </v>
      </c>
      <c r="H28" s="129"/>
      <c r="I28" s="22"/>
      <c r="J28" s="128">
        <v>93</v>
      </c>
      <c r="K28" s="127" t="s">
        <v>65</v>
      </c>
      <c r="L28" s="160">
        <f t="shared" si="9"/>
        <v>0</v>
      </c>
      <c r="M28" s="224"/>
      <c r="P28" s="113"/>
      <c r="X28" s="357">
        <v>93</v>
      </c>
      <c r="Y28" s="159">
        <v>93</v>
      </c>
      <c r="AA28" s="224">
        <f t="shared" si="4"/>
        <v>0</v>
      </c>
      <c r="AB28" s="159">
        <f t="shared" si="5"/>
        <v>0</v>
      </c>
    </row>
    <row r="29" spans="1:28" ht="45.75" customHeight="1" x14ac:dyDescent="0.3">
      <c r="A29" s="122">
        <f>'Unit Data from Audit Worksheet'!A34</f>
        <v>99</v>
      </c>
      <c r="B29" s="131" t="str">
        <f>'Unit Data from Audit Worksheet'!C34</f>
        <v>Electric Fund Revenue, Expenses &amp; Changes in Fund Net Position</v>
      </c>
      <c r="C29" s="121" t="str">
        <f>'Unit Data from Audit Worksheet'!D34</f>
        <v>Electrical power purchases</v>
      </c>
      <c r="D29" s="134"/>
      <c r="E29" s="135">
        <f>'Unit Data from Audit Worksheet'!F34</f>
        <v>0</v>
      </c>
      <c r="F29" s="130"/>
      <c r="G29" s="132"/>
      <c r="H29" s="129"/>
      <c r="I29" s="22"/>
      <c r="J29" s="128">
        <v>99</v>
      </c>
      <c r="K29" s="127" t="s">
        <v>66</v>
      </c>
      <c r="L29" s="160">
        <f t="shared" si="9"/>
        <v>0</v>
      </c>
      <c r="M29" s="224"/>
      <c r="P29" s="113"/>
      <c r="S29" s="16"/>
      <c r="T29" s="16"/>
      <c r="U29" s="16"/>
      <c r="V29" s="16"/>
      <c r="X29" s="357">
        <v>99</v>
      </c>
      <c r="Y29" s="159">
        <v>99</v>
      </c>
      <c r="Z29" s="16"/>
      <c r="AA29" s="224">
        <f t="shared" si="4"/>
        <v>0</v>
      </c>
      <c r="AB29" s="159">
        <f t="shared" si="5"/>
        <v>0</v>
      </c>
    </row>
    <row r="30" spans="1:28" ht="45.75" customHeight="1" x14ac:dyDescent="0.3">
      <c r="A30" s="122">
        <f>'Unit Data from Audit Worksheet'!A35</f>
        <v>52</v>
      </c>
      <c r="B30" s="131" t="str">
        <f>'Unit Data from Audit Worksheet'!C35</f>
        <v>Electric Fund Revenue, Expenses &amp; Changes in Fund Net Position</v>
      </c>
      <c r="C30" s="121" t="str">
        <f>'Unit Data from Audit Worksheet'!D35</f>
        <v>Depreciation and amortization expense</v>
      </c>
      <c r="D30" s="134"/>
      <c r="E30" s="135">
        <f>'Unit Data from Audit Worksheet'!F35</f>
        <v>0</v>
      </c>
      <c r="F30" s="130">
        <f>IF(L30&lt;0,"Error: Enter as a positive.",)</f>
        <v>0</v>
      </c>
      <c r="G30" s="132"/>
      <c r="H30" s="129"/>
      <c r="I30" s="22"/>
      <c r="J30" s="128">
        <v>52</v>
      </c>
      <c r="K30" s="127" t="s">
        <v>67</v>
      </c>
      <c r="L30" s="160">
        <f t="shared" si="9"/>
        <v>0</v>
      </c>
      <c r="M30" s="224"/>
      <c r="P30" s="113"/>
      <c r="X30" s="357">
        <v>52</v>
      </c>
      <c r="Y30" s="159">
        <v>52</v>
      </c>
      <c r="AA30" s="224">
        <f t="shared" si="4"/>
        <v>0</v>
      </c>
      <c r="AB30" s="159">
        <f t="shared" si="5"/>
        <v>0</v>
      </c>
    </row>
    <row r="31" spans="1:28" ht="45.75" customHeight="1" x14ac:dyDescent="0.3">
      <c r="A31" s="122">
        <f>'Unit Data from Audit Worksheet'!A36</f>
        <v>94</v>
      </c>
      <c r="B31" s="131" t="str">
        <f>'Unit Data from Audit Worksheet'!C36</f>
        <v>Electric Fund Revenue, Expenses &amp; Changes in Fund Net Position</v>
      </c>
      <c r="C31" s="121" t="str">
        <f>'Unit Data from Audit Worksheet'!D36</f>
        <v>Total Operating expenses</v>
      </c>
      <c r="D31" s="134"/>
      <c r="E31" s="135">
        <f>'Unit Data from Audit Worksheet'!F36</f>
        <v>0</v>
      </c>
      <c r="F31" s="130">
        <f>IF(L31&lt;0,"Error: Enter as a positive.",)</f>
        <v>0</v>
      </c>
      <c r="G31" s="132"/>
      <c r="H31" s="129"/>
      <c r="I31" s="22"/>
      <c r="J31" s="128">
        <v>94</v>
      </c>
      <c r="K31" s="127" t="s">
        <v>68</v>
      </c>
      <c r="L31" s="160">
        <f t="shared" si="9"/>
        <v>0</v>
      </c>
      <c r="M31" s="224"/>
      <c r="P31" s="113"/>
      <c r="X31" s="357">
        <v>94</v>
      </c>
      <c r="Y31" s="159">
        <v>94</v>
      </c>
      <c r="AA31" s="224">
        <f t="shared" si="4"/>
        <v>0</v>
      </c>
      <c r="AB31" s="159">
        <f t="shared" si="5"/>
        <v>0</v>
      </c>
    </row>
    <row r="32" spans="1:28" ht="46.5" customHeight="1" x14ac:dyDescent="0.3">
      <c r="A32" s="122">
        <f>'Unit Data from Audit Worksheet'!A37</f>
        <v>98</v>
      </c>
      <c r="B32" s="131" t="str">
        <f>'Unit Data from Audit Worksheet'!C37</f>
        <v>Electric Fund Revenue, Expenses &amp; Changes in Fund Net Position</v>
      </c>
      <c r="C32" s="121" t="str">
        <f>'Unit Data from Audit Worksheet'!D37</f>
        <v>Interest expense</v>
      </c>
      <c r="D32" s="134"/>
      <c r="E32" s="135">
        <f>'Unit Data from Audit Worksheet'!F37</f>
        <v>0</v>
      </c>
      <c r="F32" s="130">
        <f>IF(L32&lt;0,"Error: Enter as a positive.",)</f>
        <v>0</v>
      </c>
      <c r="G32" s="132"/>
      <c r="H32" s="129"/>
      <c r="I32" s="22"/>
      <c r="J32" s="128">
        <v>98</v>
      </c>
      <c r="K32" s="127" t="s">
        <v>69</v>
      </c>
      <c r="L32" s="160">
        <f t="shared" si="9"/>
        <v>0</v>
      </c>
      <c r="M32" s="224"/>
      <c r="P32" s="113"/>
      <c r="X32" s="357">
        <v>98</v>
      </c>
      <c r="Y32" s="159">
        <v>98</v>
      </c>
      <c r="AA32" s="224">
        <f t="shared" si="4"/>
        <v>0</v>
      </c>
      <c r="AB32" s="159">
        <f t="shared" si="5"/>
        <v>0</v>
      </c>
    </row>
    <row r="33" spans="1:28" ht="51" customHeight="1" x14ac:dyDescent="0.3">
      <c r="A33" s="122">
        <f>'Unit Data from Audit Worksheet'!A38</f>
        <v>363</v>
      </c>
      <c r="B33" s="131" t="str">
        <f>'Unit Data from Audit Worksheet'!C38</f>
        <v>Electric Fund Revenue, Expenses &amp; Changes in Fund Net Position</v>
      </c>
      <c r="C33" s="121" t="str">
        <f>'Unit Data from Audit Worksheet'!D38</f>
        <v>Total all the non-operating revenues  
Exclude Capital Contributions.</v>
      </c>
      <c r="D33" s="134"/>
      <c r="E33" s="135">
        <f>'Unit Data from Audit Worksheet'!F38</f>
        <v>0</v>
      </c>
      <c r="F33" s="130"/>
      <c r="G33" s="132"/>
      <c r="H33" s="129"/>
      <c r="I33" s="22"/>
      <c r="J33" s="128">
        <v>363</v>
      </c>
      <c r="K33" s="127" t="s">
        <v>70</v>
      </c>
      <c r="L33" s="160">
        <f t="shared" si="9"/>
        <v>0</v>
      </c>
      <c r="M33" s="224"/>
      <c r="P33" s="113"/>
      <c r="X33" s="357">
        <v>363</v>
      </c>
      <c r="Y33" s="159">
        <v>363</v>
      </c>
      <c r="AA33" s="224">
        <f t="shared" si="4"/>
        <v>0</v>
      </c>
      <c r="AB33" s="159">
        <f t="shared" si="5"/>
        <v>0</v>
      </c>
    </row>
    <row r="34" spans="1:28" ht="64.8" customHeight="1" x14ac:dyDescent="0.3">
      <c r="A34" s="122">
        <f>'Unit Data from Audit Worksheet'!A39</f>
        <v>364</v>
      </c>
      <c r="B34" s="131" t="str">
        <f>'Unit Data from Audit Worksheet'!C39</f>
        <v>Electric Fund Revenue, Expenses &amp; Changes in Fund Net Position</v>
      </c>
      <c r="C34" s="121" t="str">
        <f>'Unit Data from Audit Worksheet'!D39</f>
        <v>Total all non-operating expenses.  
Include negative special, extraordinary, or capital contribution.</v>
      </c>
      <c r="D34" s="134"/>
      <c r="E34" s="135">
        <f>'Unit Data from Audit Worksheet'!F39</f>
        <v>0</v>
      </c>
      <c r="F34" s="130">
        <f>IF(L34&lt;0,"Error: Enter as a positive.",)</f>
        <v>0</v>
      </c>
      <c r="G34" s="132"/>
      <c r="H34" s="129"/>
      <c r="I34" s="22"/>
      <c r="J34" s="128">
        <v>364</v>
      </c>
      <c r="K34" s="127" t="s">
        <v>71</v>
      </c>
      <c r="L34" s="160">
        <f t="shared" si="9"/>
        <v>0</v>
      </c>
      <c r="M34" s="224"/>
      <c r="P34" s="113"/>
      <c r="X34" s="357">
        <v>364</v>
      </c>
      <c r="Y34" s="159">
        <v>364</v>
      </c>
      <c r="AA34" s="224">
        <f t="shared" si="4"/>
        <v>0</v>
      </c>
      <c r="AB34" s="159">
        <f t="shared" si="5"/>
        <v>0</v>
      </c>
    </row>
    <row r="35" spans="1:28" ht="89.25" customHeight="1" x14ac:dyDescent="0.3">
      <c r="A35" s="122">
        <f>'Unit Data from Audit Worksheet'!A40</f>
        <v>192</v>
      </c>
      <c r="B35" s="131" t="str">
        <f>'Unit Data from Audit Worksheet'!C40</f>
        <v>Electric Fund Revenue, Expenses &amp; Changes in Fund Net Position</v>
      </c>
      <c r="C35" s="121" t="str">
        <f>'Unit Data from Audit Worksheet'!D40</f>
        <v>Capital Contributions.  
Include only positive capital Contributions.  Negative capital contributions should be included with 'Total all non-operating expenses.'</v>
      </c>
      <c r="D35" s="134"/>
      <c r="E35" s="135">
        <f>'Unit Data from Audit Worksheet'!F40</f>
        <v>0</v>
      </c>
      <c r="F35" s="130">
        <f>IF(L35&lt;0,"Error: Enter as a positive.",)</f>
        <v>0</v>
      </c>
      <c r="G35" s="132"/>
      <c r="H35" s="129"/>
      <c r="I35" s="22"/>
      <c r="J35" s="128">
        <v>192</v>
      </c>
      <c r="K35" s="127" t="s">
        <v>72</v>
      </c>
      <c r="L35" s="160">
        <f t="shared" si="9"/>
        <v>0</v>
      </c>
      <c r="M35" s="224"/>
      <c r="P35" s="113"/>
      <c r="X35" s="357">
        <v>192</v>
      </c>
      <c r="Y35" s="159">
        <v>192</v>
      </c>
      <c r="AA35" s="224">
        <f t="shared" si="4"/>
        <v>0</v>
      </c>
      <c r="AB35" s="159">
        <f t="shared" si="5"/>
        <v>0</v>
      </c>
    </row>
    <row r="36" spans="1:28" s="224" customFormat="1" ht="89.25" customHeight="1" x14ac:dyDescent="0.3">
      <c r="A36" s="122">
        <f>'Unit Data from Audit Worksheet'!A41</f>
        <v>1054</v>
      </c>
      <c r="B36" s="131" t="str">
        <f>'Unit Data from Audit Worksheet'!C41</f>
        <v>Electric Fund Revenue, Expenses &amp; Changes in Fund Net Position</v>
      </c>
      <c r="C36" s="121" t="str">
        <f>'Unit Data from Audit Worksheet'!D41</f>
        <v xml:space="preserve"> Mark to Market unrealized losses in the Electric Fund. (enter as a negative number)</v>
      </c>
      <c r="D36" s="134"/>
      <c r="E36" s="135">
        <f>'Unit Data from Audit Worksheet'!F41</f>
        <v>0</v>
      </c>
      <c r="F36" s="130"/>
      <c r="G36" s="132"/>
      <c r="H36" s="129"/>
      <c r="I36" s="22"/>
      <c r="J36" s="128">
        <v>1054</v>
      </c>
      <c r="K36" s="121" t="s">
        <v>339</v>
      </c>
      <c r="L36" s="160">
        <f t="shared" si="9"/>
        <v>0</v>
      </c>
      <c r="P36" s="113"/>
      <c r="Q36" s="152"/>
      <c r="X36" s="357"/>
      <c r="Y36" s="159"/>
      <c r="AA36" s="224">
        <f t="shared" si="4"/>
        <v>0</v>
      </c>
      <c r="AB36" s="159"/>
    </row>
    <row r="37" spans="1:28" ht="46.2" customHeight="1" x14ac:dyDescent="0.3">
      <c r="A37" s="122">
        <f>'Unit Data from Audit Worksheet'!A42</f>
        <v>365</v>
      </c>
      <c r="B37" s="131" t="str">
        <f>'Unit Data from Audit Worksheet'!C42</f>
        <v>Electric Fund Revenue, Expenses &amp; Changes in Fund Net Position</v>
      </c>
      <c r="C37" s="121" t="str">
        <f>'Unit Data from Audit Worksheet'!D42</f>
        <v>Total Transfers In (From all Funds)</v>
      </c>
      <c r="D37" s="134"/>
      <c r="E37" s="135">
        <f>'Unit Data from Audit Worksheet'!F42</f>
        <v>0</v>
      </c>
      <c r="F37" s="130"/>
      <c r="G37" s="132"/>
      <c r="H37" s="129"/>
      <c r="I37" s="22"/>
      <c r="J37" s="128">
        <v>365</v>
      </c>
      <c r="K37" s="127" t="s">
        <v>73</v>
      </c>
      <c r="L37" s="160">
        <f t="shared" si="9"/>
        <v>0</v>
      </c>
      <c r="M37" s="224"/>
      <c r="P37" s="113"/>
      <c r="X37" s="357">
        <v>365</v>
      </c>
      <c r="Y37" s="159">
        <v>365</v>
      </c>
      <c r="AA37" s="224">
        <f t="shared" si="4"/>
        <v>0</v>
      </c>
      <c r="AB37" s="159">
        <f t="shared" si="5"/>
        <v>0</v>
      </c>
    </row>
    <row r="38" spans="1:28" ht="48.6" customHeight="1" x14ac:dyDescent="0.3">
      <c r="A38" s="122">
        <f>'Unit Data from Audit Worksheet'!A43</f>
        <v>366</v>
      </c>
      <c r="B38" s="131" t="str">
        <f>'Unit Data from Audit Worksheet'!C43</f>
        <v>Electric Fund Revenue, Expenses &amp; Changes in Fund Net Position</v>
      </c>
      <c r="C38" s="121" t="str">
        <f>'Unit Data from Audit Worksheet'!D43</f>
        <v>Total Transfers Out (To all funds)</v>
      </c>
      <c r="D38" s="411"/>
      <c r="E38" s="135">
        <f>'Unit Data from Audit Worksheet'!F43</f>
        <v>0</v>
      </c>
      <c r="F38" s="130">
        <f>IF(L38&lt;0,"Error: Enter as a positive.",)</f>
        <v>0</v>
      </c>
      <c r="G38" s="132"/>
      <c r="H38" s="129"/>
      <c r="I38" s="22"/>
      <c r="J38" s="128">
        <v>366</v>
      </c>
      <c r="K38" s="127" t="s">
        <v>84</v>
      </c>
      <c r="L38" s="160">
        <f t="shared" si="9"/>
        <v>0</v>
      </c>
      <c r="M38" s="224"/>
      <c r="P38" s="113"/>
      <c r="X38" s="357">
        <v>366</v>
      </c>
      <c r="Y38" s="159">
        <v>366</v>
      </c>
      <c r="AA38" s="224">
        <f t="shared" si="4"/>
        <v>0</v>
      </c>
      <c r="AB38" s="159">
        <f t="shared" si="5"/>
        <v>0</v>
      </c>
    </row>
    <row r="39" spans="1:28" s="16" customFormat="1" ht="81.599999999999994" customHeight="1" x14ac:dyDescent="0.3">
      <c r="A39" s="122">
        <f>'Unit Data from Audit Worksheet'!A44</f>
        <v>53</v>
      </c>
      <c r="B39" s="131" t="str">
        <f>'Unit Data from Audit Worksheet'!C44</f>
        <v>Electric Fund Revenue, Expenses &amp; Changes in Fund Net Position</v>
      </c>
      <c r="C39" s="121" t="str">
        <f>'Unit Data from Audit Worksheet'!D44</f>
        <v>Change in net position - Increase in net position is recorded as a positive and a (decrease) in net position is recorded as a negative.</v>
      </c>
      <c r="D39" s="134"/>
      <c r="E39" s="135">
        <f>'Unit Data from Audit Worksheet'!F44</f>
        <v>0</v>
      </c>
      <c r="F39" s="130">
        <f>IF(L28-L31+L33-L34+L35+L37-L38-L39=0,,"Error: Total revenues less total exp. does not equal change in net position Acct 93-94+363-364+192+365-366-53=0")</f>
        <v>0</v>
      </c>
      <c r="G39" s="45">
        <f>+L28-L31+L33-L34+L35+L37-L38-L39</f>
        <v>0</v>
      </c>
      <c r="H39" s="129"/>
      <c r="I39" s="22"/>
      <c r="J39" s="128">
        <v>53</v>
      </c>
      <c r="K39" s="127" t="s">
        <v>31</v>
      </c>
      <c r="L39" s="160">
        <f t="shared" si="9"/>
        <v>0</v>
      </c>
      <c r="M39" s="224"/>
      <c r="P39" s="113"/>
      <c r="Q39" s="152"/>
      <c r="R39" s="2"/>
      <c r="S39" s="2"/>
      <c r="T39" s="2"/>
      <c r="U39" s="2"/>
      <c r="V39" s="2"/>
      <c r="W39" s="2"/>
      <c r="X39" s="357">
        <v>53</v>
      </c>
      <c r="Y39" s="159">
        <v>53</v>
      </c>
      <c r="Z39" s="2"/>
      <c r="AA39" s="224">
        <f t="shared" si="4"/>
        <v>0</v>
      </c>
      <c r="AB39" s="159">
        <f t="shared" si="5"/>
        <v>0</v>
      </c>
    </row>
    <row r="40" spans="1:28" ht="124.2" customHeight="1" x14ac:dyDescent="0.3">
      <c r="A40" s="122">
        <f>'Unit Data from Audit Worksheet'!A45</f>
        <v>378</v>
      </c>
      <c r="B40" s="131" t="str">
        <f>'Unit Data from Audit Worksheet'!C45</f>
        <v>Electric Fund Revenue, Expenses &amp; Changes in Fund Net Position</v>
      </c>
      <c r="C40" s="121" t="str">
        <f>'Unit Data from Audit Worksheet'!D45</f>
        <v>Increases or (decreases) to beginning electric net position due to rounding, prior period adjustments and restatements.  Increase amounts to beginning net position should be entered as a positive amount and (decreases) should be entered as a negative amount.</v>
      </c>
      <c r="D40" s="134"/>
      <c r="E40" s="135">
        <f>+'Unit Data from Audit Worksheet'!F45</f>
        <v>0</v>
      </c>
      <c r="F40" s="130" t="e">
        <f>IF(L26-L39-L40=O26,,"Error: Beg. Bal does not agree with our records Acct 362-53-378= pr yr 362")</f>
        <v>#N/A</v>
      </c>
      <c r="G40" s="45" t="e">
        <f>L26-L39-L40-O26</f>
        <v>#N/A</v>
      </c>
      <c r="H40" s="129" t="e">
        <f>'Unit Data from Audit Worksheet'!I45</f>
        <v>#N/A</v>
      </c>
      <c r="I40" s="22"/>
      <c r="J40" s="128">
        <v>378</v>
      </c>
      <c r="K40" s="127" t="s">
        <v>34</v>
      </c>
      <c r="L40" s="160">
        <f t="shared" si="9"/>
        <v>0</v>
      </c>
      <c r="M40" s="224"/>
      <c r="P40" s="113"/>
      <c r="X40" s="357">
        <v>378</v>
      </c>
      <c r="Y40" s="159">
        <v>378</v>
      </c>
      <c r="AA40" s="224">
        <f t="shared" si="4"/>
        <v>0</v>
      </c>
      <c r="AB40" s="159">
        <f t="shared" si="5"/>
        <v>0</v>
      </c>
    </row>
    <row r="41" spans="1:28" ht="51.75" customHeight="1" x14ac:dyDescent="0.3">
      <c r="A41" s="122">
        <f>'Unit Data from Audit Worksheet'!A48</f>
        <v>55</v>
      </c>
      <c r="B41" s="131" t="str">
        <f>'Unit Data from Audit Worksheet'!C48</f>
        <v>Electric Fund Cash Flow Statement</v>
      </c>
      <c r="C41" s="121" t="str">
        <f>'Unit Data from Audit Worksheet'!D48</f>
        <v>Cash flow from operating activities - (enter negative cash flows as negative)</v>
      </c>
      <c r="D41" s="134"/>
      <c r="E41" s="135">
        <f>'Unit Data from Audit Worksheet'!F48</f>
        <v>0</v>
      </c>
      <c r="F41" s="130"/>
      <c r="G41" s="132"/>
      <c r="H41" s="129"/>
      <c r="I41" s="22"/>
      <c r="J41" s="128">
        <v>55</v>
      </c>
      <c r="K41" s="127" t="s">
        <v>74</v>
      </c>
      <c r="L41" s="160">
        <f t="shared" si="9"/>
        <v>0</v>
      </c>
      <c r="M41" s="224"/>
      <c r="P41" s="113"/>
      <c r="X41" s="357">
        <v>55</v>
      </c>
      <c r="Y41" s="159">
        <v>55</v>
      </c>
      <c r="AA41" s="224">
        <f t="shared" ref="AA41:AA52" si="10">A41-J41</f>
        <v>0</v>
      </c>
      <c r="AB41" s="159">
        <f t="shared" ref="AB41:AB52" si="11">E41-L41</f>
        <v>0</v>
      </c>
    </row>
    <row r="42" spans="1:28" ht="58.5" customHeight="1" x14ac:dyDescent="0.3">
      <c r="A42" s="122">
        <f>'Unit Data from Audit Worksheet'!A49</f>
        <v>101</v>
      </c>
      <c r="B42" s="131" t="str">
        <f>'Unit Data from Audit Worksheet'!C49</f>
        <v>Electric Fund Cash Flow Statement</v>
      </c>
      <c r="C42" s="121" t="str">
        <f>'Unit Data from Audit Worksheet'!D49</f>
        <v>Total Capital outlay.  
Include acquisition and construction of capital assets.</v>
      </c>
      <c r="D42" s="134"/>
      <c r="E42" s="135">
        <f>'Unit Data from Audit Worksheet'!F49</f>
        <v>0</v>
      </c>
      <c r="F42" s="130">
        <f>IF(L42&lt;0,"Error: Enter as a positive.",)</f>
        <v>0</v>
      </c>
      <c r="G42" s="132"/>
      <c r="H42" s="129"/>
      <c r="I42" s="22"/>
      <c r="J42" s="128">
        <v>101</v>
      </c>
      <c r="K42" s="127" t="s">
        <v>75</v>
      </c>
      <c r="L42" s="160">
        <f t="shared" si="9"/>
        <v>0</v>
      </c>
      <c r="M42" s="224"/>
      <c r="P42" s="113"/>
      <c r="X42" s="357">
        <v>101</v>
      </c>
      <c r="Y42" s="159">
        <v>101</v>
      </c>
      <c r="AA42" s="224">
        <f t="shared" si="10"/>
        <v>0</v>
      </c>
      <c r="AB42" s="159">
        <f t="shared" si="11"/>
        <v>0</v>
      </c>
    </row>
    <row r="43" spans="1:28" ht="60.75" customHeight="1" x14ac:dyDescent="0.3">
      <c r="A43" s="122">
        <f>'Unit Data from Audit Worksheet'!A50</f>
        <v>100</v>
      </c>
      <c r="B43" s="131" t="str">
        <f>'Unit Data from Audit Worksheet'!C50</f>
        <v>Electric Fund Cash Flow Statement</v>
      </c>
      <c r="C43" s="121" t="str">
        <f>'Unit Data from Audit Worksheet'!D50</f>
        <v>Principal paid on long-term debt.  Amount should be reduced by principal payments for debt refunding.</v>
      </c>
      <c r="D43" s="134"/>
      <c r="E43" s="135">
        <f>'Unit Data from Audit Worksheet'!F50</f>
        <v>0</v>
      </c>
      <c r="F43" s="130">
        <f>IF(L43&lt;0,"Error: Enter as a positive.",)</f>
        <v>0</v>
      </c>
      <c r="G43" s="132"/>
      <c r="H43" s="129"/>
      <c r="I43" s="22"/>
      <c r="J43" s="128">
        <v>100</v>
      </c>
      <c r="K43" s="127" t="s">
        <v>76</v>
      </c>
      <c r="L43" s="160">
        <f t="shared" si="9"/>
        <v>0</v>
      </c>
      <c r="M43" s="224"/>
      <c r="P43" s="113"/>
      <c r="X43" s="357">
        <v>100</v>
      </c>
      <c r="Y43" s="159">
        <v>100</v>
      </c>
      <c r="AA43" s="224">
        <f t="shared" si="10"/>
        <v>0</v>
      </c>
      <c r="AB43" s="159">
        <f t="shared" si="11"/>
        <v>0</v>
      </c>
    </row>
    <row r="44" spans="1:28" ht="50.25" customHeight="1" x14ac:dyDescent="0.3">
      <c r="A44" s="122">
        <f>'Unit Data from Audit Worksheet'!A52</f>
        <v>527</v>
      </c>
      <c r="B44" s="131" t="str">
        <f>'Unit Data from Audit Worksheet'!C52</f>
        <v>Electric Assets</v>
      </c>
      <c r="C44" s="121" t="str">
        <f>'Unit Data from Audit Worksheet'!D52</f>
        <v>Total Assets Gross value not being depreciated for Electric Fund</v>
      </c>
      <c r="D44" s="134"/>
      <c r="E44" s="135">
        <f>'Unit Data from Audit Worksheet'!F52</f>
        <v>0</v>
      </c>
      <c r="F44" s="44"/>
      <c r="G44" s="132"/>
      <c r="H44" s="129"/>
      <c r="I44" s="22"/>
      <c r="J44" s="128">
        <v>527</v>
      </c>
      <c r="K44" s="32" t="s">
        <v>77</v>
      </c>
      <c r="L44" s="160">
        <f t="shared" si="9"/>
        <v>0</v>
      </c>
      <c r="M44" s="224"/>
      <c r="P44" s="113"/>
      <c r="X44" s="357">
        <v>527</v>
      </c>
      <c r="Y44" s="159">
        <v>527</v>
      </c>
      <c r="AA44" s="224">
        <f t="shared" si="10"/>
        <v>0</v>
      </c>
      <c r="AB44" s="159">
        <f t="shared" si="11"/>
        <v>0</v>
      </c>
    </row>
    <row r="45" spans="1:28" ht="54.75" customHeight="1" x14ac:dyDescent="0.3">
      <c r="A45" s="122">
        <f>'Unit Data from Audit Worksheet'!A53</f>
        <v>356</v>
      </c>
      <c r="B45" s="131" t="str">
        <f>'Unit Data from Audit Worksheet'!C53</f>
        <v>Electric Assets</v>
      </c>
      <c r="C45" s="121" t="str">
        <f>'Unit Data from Audit Worksheet'!D53</f>
        <v>Total Assets Gross value of assets being depreciated for Electric Fund</v>
      </c>
      <c r="D45" s="134"/>
      <c r="E45" s="135">
        <f>'Unit Data from Audit Worksheet'!F53</f>
        <v>0</v>
      </c>
      <c r="F45" s="44"/>
      <c r="G45" s="132"/>
      <c r="H45" s="129"/>
      <c r="I45" s="22"/>
      <c r="J45" s="128">
        <v>356</v>
      </c>
      <c r="K45" s="32" t="s">
        <v>89</v>
      </c>
      <c r="L45" s="160">
        <f t="shared" si="9"/>
        <v>0</v>
      </c>
      <c r="M45" s="224"/>
      <c r="P45" s="113"/>
      <c r="X45" s="357">
        <v>356</v>
      </c>
      <c r="Y45" s="159">
        <v>356</v>
      </c>
      <c r="AA45" s="224">
        <f t="shared" si="10"/>
        <v>0</v>
      </c>
      <c r="AB45" s="159">
        <f t="shared" si="11"/>
        <v>0</v>
      </c>
    </row>
    <row r="46" spans="1:28" ht="54.75" customHeight="1" x14ac:dyDescent="0.3">
      <c r="A46" s="122">
        <f>'Unit Data from Audit Worksheet'!A54</f>
        <v>357</v>
      </c>
      <c r="B46" s="131" t="str">
        <f>'Unit Data from Audit Worksheet'!C54</f>
        <v>Electric Accumulated Depreciation</v>
      </c>
      <c r="C46" s="121" t="str">
        <f>'Unit Data from Audit Worksheet'!D54</f>
        <v>Total accumulated depreciation for Electric Fund assets</v>
      </c>
      <c r="D46" s="134"/>
      <c r="E46" s="135">
        <f>'Unit Data from Audit Worksheet'!F54</f>
        <v>0</v>
      </c>
      <c r="F46" s="44"/>
      <c r="G46" s="132"/>
      <c r="H46" s="129"/>
      <c r="I46" s="22"/>
      <c r="J46" s="128">
        <v>357</v>
      </c>
      <c r="K46" s="32" t="s">
        <v>90</v>
      </c>
      <c r="L46" s="160">
        <f t="shared" si="9"/>
        <v>0</v>
      </c>
      <c r="M46" s="224"/>
      <c r="P46" s="113"/>
      <c r="X46" s="357">
        <v>357</v>
      </c>
      <c r="Y46" s="159">
        <v>357</v>
      </c>
      <c r="AA46" s="224">
        <f t="shared" si="10"/>
        <v>0</v>
      </c>
      <c r="AB46" s="159">
        <f t="shared" si="11"/>
        <v>0</v>
      </c>
    </row>
    <row r="47" spans="1:28" ht="76.5" customHeight="1" x14ac:dyDescent="0.3">
      <c r="A47" s="122">
        <f>'Unit Data from Audit Worksheet'!A56</f>
        <v>622</v>
      </c>
      <c r="B47" s="131" t="str">
        <f>'Unit Data from Audit Worksheet'!C56</f>
        <v>FS., Pension note or RSI</v>
      </c>
      <c r="C47" s="131" t="str">
        <f>'Unit Data from Audit Worksheet'!D56</f>
        <v xml:space="preserve">Unit's Share of Net Pension Liability ($s)
- unit of government is a participating employer in the State's TSERS (Teachers' and State Employees' Retirement System) or the LGERS (Local Governmental Employees' Retirement System).  </v>
      </c>
      <c r="D47" s="134"/>
      <c r="E47" s="135">
        <f>'Unit Data from Audit Worksheet'!F56</f>
        <v>0</v>
      </c>
      <c r="F47" s="130"/>
      <c r="G47" s="132"/>
      <c r="H47" s="129"/>
      <c r="I47" s="22"/>
      <c r="J47" s="128">
        <v>622</v>
      </c>
      <c r="K47" s="133" t="s">
        <v>118</v>
      </c>
      <c r="L47" s="160">
        <f t="shared" si="9"/>
        <v>0</v>
      </c>
      <c r="M47" s="224"/>
      <c r="P47" s="113"/>
      <c r="S47" s="16"/>
      <c r="T47" s="16"/>
      <c r="U47" s="16"/>
      <c r="V47" s="16"/>
      <c r="X47" s="357">
        <v>622</v>
      </c>
      <c r="Y47" s="159">
        <v>622</v>
      </c>
      <c r="Z47" s="16"/>
      <c r="AA47" s="224">
        <f t="shared" si="10"/>
        <v>0</v>
      </c>
      <c r="AB47" s="159">
        <f t="shared" si="11"/>
        <v>0</v>
      </c>
    </row>
    <row r="48" spans="1:28" ht="138.75" customHeight="1" x14ac:dyDescent="0.3">
      <c r="A48" s="122">
        <f>'Unit Data from Audit Worksheet'!A57</f>
        <v>577</v>
      </c>
      <c r="B48" s="131" t="str">
        <f>'Unit Data from Audit Worksheet'!C57</f>
        <v>Pension Notes</v>
      </c>
      <c r="C48" s="131" t="str">
        <f>'Unit Data from Audit Worksheet'!D57</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Select "1" for Yes and "2" for No from the drop down list.
</v>
      </c>
      <c r="D48" s="134"/>
      <c r="E48" s="135">
        <f>'Unit Data from Audit Worksheet'!F57</f>
        <v>0</v>
      </c>
      <c r="F48" s="130"/>
      <c r="G48" s="132"/>
      <c r="H48" s="129"/>
      <c r="I48" s="22"/>
      <c r="J48" s="128">
        <v>577</v>
      </c>
      <c r="K48" s="133" t="s">
        <v>107</v>
      </c>
      <c r="L48" s="160">
        <f t="shared" si="9"/>
        <v>0</v>
      </c>
      <c r="M48" s="224"/>
      <c r="P48" s="113"/>
      <c r="S48" s="16"/>
      <c r="T48" s="16"/>
      <c r="U48" s="16"/>
      <c r="V48" s="16"/>
      <c r="X48" s="357">
        <v>577</v>
      </c>
      <c r="Y48" s="159">
        <v>577</v>
      </c>
      <c r="Z48" s="16"/>
      <c r="AA48" s="224">
        <f t="shared" si="10"/>
        <v>0</v>
      </c>
      <c r="AB48" s="159">
        <f t="shared" si="11"/>
        <v>0</v>
      </c>
    </row>
    <row r="49" spans="1:28" s="16" customFormat="1" ht="127.5" customHeight="1" x14ac:dyDescent="0.3">
      <c r="A49" s="170">
        <f>'Unit Data from Audit Worksheet'!A59</f>
        <v>547</v>
      </c>
      <c r="B49" s="131" t="str">
        <f>'Unit Data from Audit Worksheet'!C59</f>
        <v>OPEB Note</v>
      </c>
      <c r="C49" s="131" t="str">
        <f>'Unit Data from Audit Worksheet'!D59</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
Select from the drop down list.</v>
      </c>
      <c r="D49" s="134"/>
      <c r="E49" s="135">
        <f>'Unit Data from Audit Worksheet'!F59</f>
        <v>0</v>
      </c>
      <c r="F49" s="130" t="str">
        <f>IF(L52&lt;1,"Please answer this question","")</f>
        <v>Please answer this question</v>
      </c>
      <c r="G49" s="132"/>
      <c r="H49" s="129"/>
      <c r="I49" s="22"/>
      <c r="J49" s="128">
        <v>547</v>
      </c>
      <c r="K49" s="173" t="s">
        <v>86</v>
      </c>
      <c r="L49" s="160">
        <f t="shared" si="9"/>
        <v>0</v>
      </c>
      <c r="M49" s="224"/>
      <c r="P49" s="114"/>
      <c r="Q49" s="152"/>
      <c r="R49" s="2"/>
      <c r="S49" s="2"/>
      <c r="T49" s="2"/>
      <c r="U49" s="2"/>
      <c r="V49" s="2"/>
      <c r="W49" s="2"/>
      <c r="X49" s="357">
        <v>547</v>
      </c>
      <c r="Y49" s="159">
        <v>547</v>
      </c>
      <c r="Z49" s="2"/>
      <c r="AA49" s="224">
        <f t="shared" si="10"/>
        <v>0</v>
      </c>
      <c r="AB49" s="159">
        <f t="shared" si="11"/>
        <v>0</v>
      </c>
    </row>
    <row r="50" spans="1:28" s="16" customFormat="1" ht="85.2" customHeight="1" x14ac:dyDescent="0.3">
      <c r="A50" s="122">
        <f>'Unit Data from Audit Worksheet'!A60</f>
        <v>659</v>
      </c>
      <c r="B50" s="131" t="str">
        <f>'Unit Data from Audit Worksheet'!C60</f>
        <v>OPEB
 Note or RSI</v>
      </c>
      <c r="C50" s="121" t="str">
        <f>'Unit Data from Audit Worksheet'!D60</f>
        <v>Total OPEB benefits - total OPEB liability
If you do not provide benefit, please enter 0</v>
      </c>
      <c r="D50" s="134"/>
      <c r="E50" s="135">
        <f>'Unit Data from Audit Worksheet'!F60</f>
        <v>0</v>
      </c>
      <c r="F50" s="130">
        <f>IF(L50&lt;0,"Error: Enter as a positive.",)</f>
        <v>0</v>
      </c>
      <c r="G50" s="174" t="s">
        <v>364</v>
      </c>
      <c r="H50" s="129"/>
      <c r="I50" s="22"/>
      <c r="J50" s="124">
        <v>659</v>
      </c>
      <c r="K50" s="123" t="s">
        <v>141</v>
      </c>
      <c r="L50" s="165">
        <f t="shared" si="9"/>
        <v>0</v>
      </c>
      <c r="M50" s="224"/>
      <c r="P50" s="114"/>
      <c r="Q50" s="152"/>
      <c r="R50" s="2"/>
      <c r="S50" s="2"/>
      <c r="T50" s="2"/>
      <c r="U50" s="2"/>
      <c r="V50" s="2"/>
      <c r="W50" s="2"/>
      <c r="X50" s="357">
        <v>659</v>
      </c>
      <c r="Y50" s="159">
        <v>659</v>
      </c>
      <c r="Z50" s="2"/>
      <c r="AA50" s="224">
        <f t="shared" si="10"/>
        <v>0</v>
      </c>
      <c r="AB50" s="159">
        <f t="shared" si="11"/>
        <v>0</v>
      </c>
    </row>
    <row r="51" spans="1:28" s="16" customFormat="1" ht="118.2" customHeight="1" x14ac:dyDescent="0.3">
      <c r="A51" s="122">
        <f>'Unit Data from Audit Worksheet'!A61</f>
        <v>660</v>
      </c>
      <c r="B51" s="131" t="str">
        <f>'Unit Data from Audit Worksheet'!C61</f>
        <v>OPEB
 Note or RSI</v>
      </c>
      <c r="C51" s="121" t="str">
        <f>'Unit Data from Audit Worksheet'!D61</f>
        <v>Total OPEB benefits- OPEB plan fiduciary net position
If no fiduciary net position, enter 0</v>
      </c>
      <c r="D51" s="134"/>
      <c r="E51" s="135">
        <f>'Unit Data from Audit Worksheet'!F61</f>
        <v>0</v>
      </c>
      <c r="F51" s="126">
        <f>IF(L51&lt;0,"Note: Number is normally positive.",)</f>
        <v>0</v>
      </c>
      <c r="G51" s="174" t="s">
        <v>364</v>
      </c>
      <c r="H51" s="129"/>
      <c r="I51" s="22"/>
      <c r="J51" s="124">
        <v>660</v>
      </c>
      <c r="K51" s="123" t="s">
        <v>142</v>
      </c>
      <c r="L51" s="165">
        <f t="shared" si="9"/>
        <v>0</v>
      </c>
      <c r="M51" s="224"/>
      <c r="P51" s="114"/>
      <c r="Q51" s="152"/>
      <c r="R51" s="2"/>
      <c r="S51" s="2"/>
      <c r="T51" s="2"/>
      <c r="U51" s="2"/>
      <c r="V51" s="2"/>
      <c r="W51" s="2"/>
      <c r="X51" s="357">
        <v>660</v>
      </c>
      <c r="Y51" s="159">
        <v>660</v>
      </c>
      <c r="Z51" s="2"/>
      <c r="AA51" s="224">
        <f t="shared" si="10"/>
        <v>0</v>
      </c>
      <c r="AB51" s="159">
        <f t="shared" si="11"/>
        <v>0</v>
      </c>
    </row>
    <row r="52" spans="1:28" ht="120" customHeight="1" x14ac:dyDescent="0.3">
      <c r="A52" s="122">
        <f>'Unit Data from Audit Worksheet'!A62</f>
        <v>661</v>
      </c>
      <c r="B52" s="131" t="str">
        <f>'Unit Data from Audit Worksheet'!C62</f>
        <v>OPEB
RSI</v>
      </c>
      <c r="C52" s="121" t="str">
        <f>'Unit Data from Audit Worksheet'!D62</f>
        <v>Total OPEB benefits - What is the plan’s fiduciary net position as a percentage of the total OPEB liability?  Please enter as percentage value; for example, 83.5% should be entered as 83.5.  If assets have not been set aside in a trust, please enter 0.0</v>
      </c>
      <c r="D52" s="46"/>
      <c r="E52" s="459">
        <f>'Unit Data from Audit Worksheet'!F62</f>
        <v>0</v>
      </c>
      <c r="F52" s="130" t="str">
        <f>IF(H52=L52,"","Column L does not equal Column H")</f>
        <v/>
      </c>
      <c r="G52" s="174" t="s">
        <v>364</v>
      </c>
      <c r="H52" s="83">
        <f>ROUND(IFERROR((L51/L50)*100,0),1)</f>
        <v>0</v>
      </c>
      <c r="I52" s="22"/>
      <c r="J52" s="124">
        <v>661</v>
      </c>
      <c r="K52" s="133" t="s">
        <v>144</v>
      </c>
      <c r="L52" s="175">
        <f>IF(D52="",E52,D52)</f>
        <v>0</v>
      </c>
      <c r="M52" s="224"/>
      <c r="P52" s="114"/>
      <c r="X52" s="357">
        <v>661</v>
      </c>
      <c r="Y52" s="2">
        <v>661</v>
      </c>
      <c r="AA52" s="224">
        <f t="shared" si="10"/>
        <v>0</v>
      </c>
      <c r="AB52" s="159">
        <f t="shared" si="11"/>
        <v>0</v>
      </c>
    </row>
    <row r="53" spans="1:28" ht="84.6" customHeight="1" x14ac:dyDescent="0.3">
      <c r="A53" s="122">
        <f>'Unit Data from Audit Worksheet'!A65</f>
        <v>620</v>
      </c>
      <c r="B53" s="131"/>
      <c r="C53" s="121" t="str">
        <f>'Unit Data from Audit Worksheet'!D65</f>
        <v>Do you expect to issue debt requiring LGC approval within 12 months from the date that the audit is submitted - select "1" for yes and "2" for no from the drop down list.</v>
      </c>
      <c r="D53" s="134"/>
      <c r="E53" s="70">
        <f>'Unit Data from Audit Worksheet'!F65</f>
        <v>0</v>
      </c>
      <c r="F53" s="130"/>
      <c r="G53" s="132"/>
      <c r="H53" s="129"/>
      <c r="I53" s="22"/>
      <c r="J53" s="51">
        <v>620</v>
      </c>
      <c r="K53" s="32" t="s">
        <v>183</v>
      </c>
      <c r="L53" s="160">
        <f t="shared" ref="L53:L62" si="12">IF(D53="",E53,D53)</f>
        <v>0</v>
      </c>
      <c r="M53" s="224"/>
      <c r="N53" s="60"/>
      <c r="P53" s="115"/>
      <c r="X53" s="357">
        <v>620</v>
      </c>
      <c r="Y53" s="2">
        <v>620</v>
      </c>
      <c r="AA53" s="224">
        <f t="shared" ref="AA53:AA92" si="13">A53-J53</f>
        <v>0</v>
      </c>
      <c r="AB53" s="159">
        <f t="shared" ref="AB53:AB79" si="14">E53-L53</f>
        <v>0</v>
      </c>
    </row>
    <row r="54" spans="1:28" ht="67.8" customHeight="1" x14ac:dyDescent="0.3">
      <c r="A54" s="122">
        <f>'TD Info Completed by Auditor'!A9</f>
        <v>906</v>
      </c>
      <c r="B54" s="59" t="s">
        <v>182</v>
      </c>
      <c r="C54" s="122" t="str">
        <f>'TD Info Completed by Auditor'!B9</f>
        <v>Is the Independent Auditor's Report Opinion Unmodified?</v>
      </c>
      <c r="D54" s="134"/>
      <c r="E54" s="124">
        <f>IF(+'TD Info Completed by Auditor'!C9="Yes",1,IF(+'TD Info Completed by Auditor'!C9="No",2,IF(+'TD Info Completed by Auditor'!C9="N/A",3,0)))</f>
        <v>0</v>
      </c>
      <c r="F54" s="130"/>
      <c r="G54" s="132"/>
      <c r="H54" s="129"/>
      <c r="I54" s="22"/>
      <c r="J54" s="103">
        <v>906</v>
      </c>
      <c r="K54" s="32" t="s">
        <v>175</v>
      </c>
      <c r="L54" s="162">
        <f t="shared" si="12"/>
        <v>0</v>
      </c>
      <c r="M54" s="224"/>
      <c r="N54" s="144" t="s">
        <v>202</v>
      </c>
      <c r="P54" s="112"/>
      <c r="X54" s="159" t="e">
        <v>#N/A</v>
      </c>
      <c r="AA54" s="224">
        <f t="shared" si="13"/>
        <v>0</v>
      </c>
      <c r="AB54" s="159">
        <f t="shared" si="14"/>
        <v>0</v>
      </c>
    </row>
    <row r="55" spans="1:28" ht="66.599999999999994" customHeight="1" x14ac:dyDescent="0.3">
      <c r="A55" s="122">
        <f>'TD Info Completed by Auditor'!A10</f>
        <v>907</v>
      </c>
      <c r="B55" s="59" t="s">
        <v>182</v>
      </c>
      <c r="C55" s="122" t="str">
        <f>'TD Info Completed by Auditor'!B10</f>
        <v xml:space="preserve">Is there a finding for lack of segregation of duties at this unit? </v>
      </c>
      <c r="D55" s="134"/>
      <c r="E55" s="124">
        <f>IF(+'TD Info Completed by Auditor'!C10="Yes",1,IF(+'TD Info Completed by Auditor'!C10="No",2,IF(+'TD Info Completed by Auditor'!C10="N/A",3,0)))</f>
        <v>0</v>
      </c>
      <c r="F55" s="130"/>
      <c r="G55" s="132"/>
      <c r="H55" s="129"/>
      <c r="I55" s="22"/>
      <c r="J55" s="103">
        <v>907</v>
      </c>
      <c r="K55" s="32" t="s">
        <v>176</v>
      </c>
      <c r="L55" s="162">
        <f t="shared" si="12"/>
        <v>0</v>
      </c>
      <c r="M55" s="224"/>
      <c r="N55" s="144" t="s">
        <v>202</v>
      </c>
      <c r="P55" s="113"/>
      <c r="X55" s="159" t="e">
        <v>#N/A</v>
      </c>
      <c r="Y55" s="224"/>
      <c r="AA55" s="224">
        <f t="shared" si="13"/>
        <v>0</v>
      </c>
      <c r="AB55" s="159">
        <f t="shared" si="14"/>
        <v>0</v>
      </c>
    </row>
    <row r="56" spans="1:28" s="224" customFormat="1" ht="184.2" customHeight="1" x14ac:dyDescent="0.3">
      <c r="A56" s="122">
        <f>'TD Info Completed by Auditor'!A11</f>
        <v>1059</v>
      </c>
      <c r="B56" s="59"/>
      <c r="C56" s="122" t="str">
        <f>'TD Info Completed by Auditor'!B11</f>
        <v>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56" s="134"/>
      <c r="E56" s="124">
        <f>IF(+'TD Info Completed by Auditor'!C11="Yes",1,IF(+'TD Info Completed by Auditor'!C11="No",2,IF(+'TD Info Completed by Auditor'!C11="N/A",3,0)))</f>
        <v>0</v>
      </c>
      <c r="F56" s="130"/>
      <c r="G56" s="132"/>
      <c r="H56" s="129"/>
      <c r="I56" s="22"/>
      <c r="J56" s="103">
        <v>1059</v>
      </c>
      <c r="K56" s="508" t="s">
        <v>369</v>
      </c>
      <c r="L56" s="162">
        <f t="shared" si="12"/>
        <v>0</v>
      </c>
      <c r="N56" s="358"/>
      <c r="P56" s="114"/>
      <c r="Q56" s="152"/>
      <c r="X56" s="159"/>
      <c r="AA56" s="224">
        <f t="shared" si="13"/>
        <v>0</v>
      </c>
      <c r="AB56" s="159"/>
    </row>
    <row r="57" spans="1:28" s="224" customFormat="1" ht="167.4" customHeight="1" x14ac:dyDescent="0.3">
      <c r="A57" s="166">
        <f>'TD Info Completed by Auditor'!A12</f>
        <v>1078</v>
      </c>
      <c r="B57" s="120"/>
      <c r="C57" s="166" t="str">
        <f>'TD Info Completed by Auditor'!B11</f>
        <v>Did the unit have a board-appointed finance officer or board-appointed interim finance officer the entire fiscal year as required by G.S. 159-24 which provides that "each local government and public authority shall, at all times, have a finance officer appointed by the local government, public authority, or designated official to hold office at the pleasure of the appointing board or official?" (Yes or No)</v>
      </c>
      <c r="D57" s="134"/>
      <c r="E57" s="124">
        <f>IF(+'TD Info Completed by Auditor'!C12="Yes",1,IF(+'TD Info Completed by Auditor'!C12="No",2,IF(+'TD Info Completed by Auditor'!C12="N/A",3,0)))</f>
        <v>0</v>
      </c>
      <c r="F57" s="130"/>
      <c r="G57" s="132"/>
      <c r="H57" s="129"/>
      <c r="I57" s="22"/>
      <c r="J57" s="474">
        <v>1078</v>
      </c>
      <c r="K57" s="475" t="s">
        <v>409</v>
      </c>
      <c r="L57" s="162">
        <f t="shared" si="12"/>
        <v>0</v>
      </c>
      <c r="N57" s="358"/>
      <c r="P57" s="114"/>
      <c r="Q57" s="152"/>
      <c r="X57" s="159"/>
      <c r="AB57" s="159"/>
    </row>
    <row r="58" spans="1:28" s="224" customFormat="1" ht="126" customHeight="1" x14ac:dyDescent="0.3">
      <c r="A58" s="166">
        <f>'TD Info Completed by Auditor'!A13</f>
        <v>1067</v>
      </c>
      <c r="B58" s="120"/>
      <c r="C58" s="166" t="str">
        <f>'TD Info Completed by Auditor'!B13</f>
        <v>Was the finance officer or interim finance officer bonded pursuant to G.S. 159-29 which requires that the finance officer give a true accounting and faithful performance bond in an amount not less than the greater of (1) $50,000 or (2) an amount equal to 10% of the unit's annually budgeted funds, up to $1,000,000? (Yes or No)</v>
      </c>
      <c r="D58" s="134"/>
      <c r="E58" s="124">
        <f>IF(+'TD Info Completed by Auditor'!C13="Yes",1,IF(+'TD Info Completed by Auditor'!C13="No",2,IF(+'TD Info Completed by Auditor'!C13="N/A",3,0)))</f>
        <v>0</v>
      </c>
      <c r="F58" s="130"/>
      <c r="G58" s="132"/>
      <c r="H58" s="129"/>
      <c r="I58" s="22"/>
      <c r="J58" s="474">
        <v>1067</v>
      </c>
      <c r="K58" s="475" t="s">
        <v>410</v>
      </c>
      <c r="L58" s="162">
        <f t="shared" si="12"/>
        <v>0</v>
      </c>
      <c r="N58" s="358"/>
      <c r="P58" s="114"/>
      <c r="Q58" s="152"/>
      <c r="X58" s="159"/>
      <c r="AB58" s="159"/>
    </row>
    <row r="59" spans="1:28" s="224" customFormat="1" ht="72" customHeight="1" x14ac:dyDescent="0.3">
      <c r="A59" s="122">
        <f>'TD Info Completed by Auditor'!A14</f>
        <v>951</v>
      </c>
      <c r="B59" s="59" t="s">
        <v>182</v>
      </c>
      <c r="C59" s="122" t="str">
        <f>'TD Info Completed by Auditor'!B14</f>
        <v>Is there a finding for lack of technical skills, knowledge and experience (SKE) at this unit?</v>
      </c>
      <c r="D59" s="134"/>
      <c r="E59" s="124">
        <f>IF(+'TD Info Completed by Auditor'!C14="Yes",1,IF(+'TD Info Completed by Auditor'!C14="No",2,IF(+'TD Info Completed by Auditor'!C14="N/A",3,0)))</f>
        <v>0</v>
      </c>
      <c r="F59" s="130"/>
      <c r="G59" s="132"/>
      <c r="H59" s="129"/>
      <c r="I59" s="22"/>
      <c r="J59" s="103">
        <v>951</v>
      </c>
      <c r="K59" s="32" t="s">
        <v>177</v>
      </c>
      <c r="L59" s="162">
        <f>IF(D59="",E59,D59)</f>
        <v>0</v>
      </c>
      <c r="N59" s="358"/>
      <c r="P59" s="114"/>
      <c r="Q59" s="152"/>
      <c r="X59" s="159"/>
      <c r="AB59" s="159"/>
    </row>
    <row r="60" spans="1:28" ht="69.599999999999994" customHeight="1" x14ac:dyDescent="0.3">
      <c r="A60" s="122">
        <f>'TD Info Completed by Auditor'!A15</f>
        <v>953</v>
      </c>
      <c r="B60" s="59" t="s">
        <v>182</v>
      </c>
      <c r="C60" s="122" t="str">
        <f>'TD Info Completed by Auditor'!B15</f>
        <v xml:space="preserve">Is there is a going concern noted in the audit report? </v>
      </c>
      <c r="D60" s="134"/>
      <c r="E60" s="124">
        <f>IF(+'TD Info Completed by Auditor'!C15="Yes",1,IF(+'TD Info Completed by Auditor'!C15="No",2,IF(+'TD Info Completed by Auditor'!C15="N/A",3,0)))</f>
        <v>0</v>
      </c>
      <c r="F60" s="130"/>
      <c r="G60" s="132"/>
      <c r="H60" s="129"/>
      <c r="I60" s="22"/>
      <c r="J60" s="103">
        <v>953</v>
      </c>
      <c r="K60" s="477" t="s">
        <v>411</v>
      </c>
      <c r="L60" s="162">
        <f t="shared" si="12"/>
        <v>0</v>
      </c>
      <c r="M60" s="224"/>
      <c r="N60" s="144" t="s">
        <v>202</v>
      </c>
      <c r="P60" s="114"/>
      <c r="X60" s="159" t="e">
        <v>#N/A</v>
      </c>
      <c r="Y60" s="224"/>
      <c r="AA60" s="224">
        <f t="shared" si="13"/>
        <v>0</v>
      </c>
      <c r="AB60" s="159">
        <f t="shared" si="14"/>
        <v>0</v>
      </c>
    </row>
    <row r="61" spans="1:28" ht="67.2" customHeight="1" x14ac:dyDescent="0.3">
      <c r="A61" s="122">
        <f>'TD Info Completed by Auditor'!A16</f>
        <v>955</v>
      </c>
      <c r="B61" s="59" t="s">
        <v>182</v>
      </c>
      <c r="C61" s="122" t="str">
        <f>'TD Info Completed by Auditor'!B16</f>
        <v>Number of significant deficiency findings (financial statement findings only)
Exclude findings reported in questions  907, 951</v>
      </c>
      <c r="D61" s="134"/>
      <c r="E61" s="124">
        <f>'TD Info Completed by Auditor'!C16</f>
        <v>0</v>
      </c>
      <c r="F61" s="130"/>
      <c r="G61" s="132"/>
      <c r="H61" s="129"/>
      <c r="I61" s="22"/>
      <c r="J61" s="103">
        <v>955</v>
      </c>
      <c r="K61" s="32" t="s">
        <v>366</v>
      </c>
      <c r="L61" s="162">
        <f t="shared" si="12"/>
        <v>0</v>
      </c>
      <c r="M61" s="224"/>
      <c r="N61" s="144" t="s">
        <v>202</v>
      </c>
      <c r="P61" s="114"/>
      <c r="X61" s="159" t="e">
        <v>#N/A</v>
      </c>
      <c r="Y61" s="224"/>
      <c r="AA61" s="224">
        <f t="shared" si="13"/>
        <v>0</v>
      </c>
      <c r="AB61" s="159">
        <f t="shared" si="14"/>
        <v>0</v>
      </c>
    </row>
    <row r="62" spans="1:28" ht="76.8" customHeight="1" x14ac:dyDescent="0.3">
      <c r="A62" s="122">
        <f>'TD Info Completed by Auditor'!A17</f>
        <v>957</v>
      </c>
      <c r="B62" s="59" t="s">
        <v>182</v>
      </c>
      <c r="C62" s="122" t="str">
        <f>'TD Info Completed by Auditor'!B17</f>
        <v>Number of material weaknesses findings (financial statements findings only)
Exclude findings reported in questions 907, 951</v>
      </c>
      <c r="D62" s="134"/>
      <c r="E62" s="124">
        <f>'TD Info Completed by Auditor'!C17</f>
        <v>0</v>
      </c>
      <c r="F62" s="130"/>
      <c r="G62" s="132"/>
      <c r="H62" s="129"/>
      <c r="I62" s="22"/>
      <c r="J62" s="103">
        <v>957</v>
      </c>
      <c r="K62" s="32" t="s">
        <v>367</v>
      </c>
      <c r="L62" s="162">
        <f t="shared" si="12"/>
        <v>0</v>
      </c>
      <c r="M62" s="224"/>
      <c r="N62" s="144" t="s">
        <v>202</v>
      </c>
      <c r="P62" s="114"/>
      <c r="X62" s="159" t="e">
        <v>#N/A</v>
      </c>
      <c r="Y62" s="224"/>
      <c r="AA62" s="224">
        <f t="shared" si="13"/>
        <v>0</v>
      </c>
      <c r="AB62" s="159">
        <f t="shared" si="14"/>
        <v>0</v>
      </c>
    </row>
    <row r="63" spans="1:28" ht="244.2" customHeight="1" x14ac:dyDescent="0.3">
      <c r="A63" s="122">
        <f>'TD Info Completed by Auditor'!A18</f>
        <v>973</v>
      </c>
      <c r="B63" s="59" t="s">
        <v>182</v>
      </c>
      <c r="C63" s="122" t="str">
        <f>'TD Info Completed by Auditor'!B18</f>
        <v>The above questions account for significant and material findings.  Were there any issues or other matters presented to the Governing Board regarding internal controls (not already listed as a material weakness or significant deficiency? If “Yes”, please indicate the number of other issues presented to the Governing Board.  This question is intended to include issues that would have a substantial negative impact on the unit financially or on internal controls. This includes matters the auditor presented to the board such as excessive employee turnover or loss of a big taxpayer.</v>
      </c>
      <c r="D63" s="134"/>
      <c r="E63" s="124">
        <f>'TD Info Completed by Auditor'!C18</f>
        <v>0</v>
      </c>
      <c r="F63" s="130"/>
      <c r="G63" s="132"/>
      <c r="H63" s="129"/>
      <c r="I63" s="22"/>
      <c r="J63" s="103">
        <v>973</v>
      </c>
      <c r="K63" s="32" t="s">
        <v>368</v>
      </c>
      <c r="L63" s="162">
        <f>IF(D63="",E63,D63)</f>
        <v>0</v>
      </c>
      <c r="M63" s="224"/>
      <c r="N63" s="144" t="s">
        <v>202</v>
      </c>
      <c r="P63" s="118"/>
      <c r="X63" s="159" t="e">
        <v>#N/A</v>
      </c>
      <c r="Y63" s="224"/>
      <c r="AA63" s="224">
        <f>A63-J63</f>
        <v>0</v>
      </c>
      <c r="AB63" s="159">
        <f>E63-L63</f>
        <v>0</v>
      </c>
    </row>
    <row r="64" spans="1:28" s="224" customFormat="1" ht="165.6" customHeight="1" x14ac:dyDescent="0.3">
      <c r="A64" s="122">
        <f>'TD Info Completed by Auditor'!A19</f>
        <v>974</v>
      </c>
      <c r="B64" s="59" t="s">
        <v>182</v>
      </c>
      <c r="C64" s="122" t="str">
        <f>'TD Info Completed by Auditor'!B19</f>
        <v>Did the Unit have any of the following occur:
1.  Bond covenants were not met
2.  Debt service payments made late?  Deferred payments authorized by LGC or other state
     agencies should not be counted as late for purposes of this question.</v>
      </c>
      <c r="D64" s="134"/>
      <c r="E64" s="124">
        <f>IF(+'TD Info Completed by Auditor'!C19="Yes",1,IF(+'TD Info Completed by Auditor'!C19="No",2,IF(+'TD Info Completed by Auditor'!C19="N/A",3,0)))</f>
        <v>0</v>
      </c>
      <c r="F64" s="130"/>
      <c r="G64" s="132"/>
      <c r="H64" s="129"/>
      <c r="I64" s="22"/>
      <c r="J64" s="103">
        <v>974</v>
      </c>
      <c r="K64" s="32" t="s">
        <v>242</v>
      </c>
      <c r="L64" s="162">
        <f t="shared" ref="L64" si="15">IF(D64="",E64,D64)</f>
        <v>0</v>
      </c>
      <c r="N64" s="144" t="s">
        <v>202</v>
      </c>
      <c r="P64" s="118"/>
      <c r="Q64" s="152"/>
      <c r="X64" s="159"/>
      <c r="AB64" s="159"/>
    </row>
    <row r="65" spans="1:28" ht="87.75" customHeight="1" x14ac:dyDescent="0.3">
      <c r="A65" s="122">
        <f>'TD Info Completed by Auditor'!A26</f>
        <v>975</v>
      </c>
      <c r="B65" s="59" t="s">
        <v>182</v>
      </c>
      <c r="C65" s="121" t="str">
        <f>'TD Info Completed by Auditor'!B26</f>
        <v>Does the Performance Indicator Print worksheet in this workbook have a red shaded cell?</v>
      </c>
      <c r="D65" s="134"/>
      <c r="E65" s="124">
        <f>IF(+'TD Info Completed by Auditor'!C26="Yes",1,IF(+'TD Info Completed by Auditor'!C26="No",2,IF(+'TD Info Completed by Auditor'!C26="N/A",3,0)))</f>
        <v>0</v>
      </c>
      <c r="F65" s="130"/>
      <c r="G65" s="132"/>
      <c r="H65" s="129"/>
      <c r="I65" s="22"/>
      <c r="J65" s="103">
        <v>975</v>
      </c>
      <c r="K65" s="477" t="s">
        <v>412</v>
      </c>
      <c r="L65" s="162">
        <f>IF(D65="",E65,D65)</f>
        <v>0</v>
      </c>
      <c r="M65" s="224"/>
      <c r="N65" s="144" t="s">
        <v>202</v>
      </c>
      <c r="P65" s="118"/>
      <c r="Q65" s="172"/>
      <c r="X65" s="159" t="e">
        <v>#N/A</v>
      </c>
      <c r="Y65" s="224"/>
      <c r="AA65" s="224">
        <f t="shared" si="13"/>
        <v>0</v>
      </c>
      <c r="AB65" s="159">
        <f t="shared" si="14"/>
        <v>0</v>
      </c>
    </row>
    <row r="66" spans="1:28" s="224" customFormat="1" ht="87.75" customHeight="1" x14ac:dyDescent="0.3">
      <c r="A66" s="166">
        <f>'TD Info Completed by Auditor'!A28</f>
        <v>1068</v>
      </c>
      <c r="B66" s="120"/>
      <c r="C66" s="509" t="str">
        <f>'TD Info Completed by Auditor'!B28</f>
        <v xml:space="preserve">Does the unit have a self-insurance fund? </v>
      </c>
      <c r="D66" s="134"/>
      <c r="E66" s="124">
        <f>IF(+'TD Info Completed by Auditor'!C28="Yes",1,IF(+'TD Info Completed by Auditor'!C28="No",2,IF(+'TD Info Completed by Auditor'!C28="N/A",3,0)))</f>
        <v>0</v>
      </c>
      <c r="F66" s="130"/>
      <c r="G66" s="132"/>
      <c r="H66" s="129"/>
      <c r="I66" s="22"/>
      <c r="J66" s="474">
        <v>1068</v>
      </c>
      <c r="K66" s="476" t="s">
        <v>413</v>
      </c>
      <c r="L66" s="162">
        <f t="shared" ref="L66:L69" si="16">IF(D66="",E66,D66)</f>
        <v>0</v>
      </c>
      <c r="N66" s="144"/>
      <c r="P66" s="118"/>
      <c r="Q66" s="172"/>
      <c r="X66" s="159"/>
      <c r="AB66" s="159"/>
    </row>
    <row r="67" spans="1:28" s="224" customFormat="1" ht="87.75" customHeight="1" x14ac:dyDescent="0.3">
      <c r="A67" s="166">
        <f>'TD Info Completed by Auditor'!A29</f>
        <v>1069</v>
      </c>
      <c r="B67" s="120"/>
      <c r="C67" s="509" t="str">
        <f>'TD Info Completed by Auditor'!B29</f>
        <v>If the unit is self-insured for employee health care, does the unit use a qualified consultant to establish rates and appropriate reserve levels?</v>
      </c>
      <c r="D67" s="134"/>
      <c r="E67" s="124">
        <f>IF(+'TD Info Completed by Auditor'!C29="Yes",1,IF(+'TD Info Completed by Auditor'!C29="No",2,IF(+'TD Info Completed by Auditor'!C29="N/A",3,0)))</f>
        <v>0</v>
      </c>
      <c r="F67" s="130"/>
      <c r="G67" s="132"/>
      <c r="H67" s="129"/>
      <c r="I67" s="22"/>
      <c r="J67" s="474">
        <v>1069</v>
      </c>
      <c r="K67" s="476" t="s">
        <v>414</v>
      </c>
      <c r="L67" s="162">
        <f t="shared" si="16"/>
        <v>0</v>
      </c>
      <c r="N67" s="144"/>
      <c r="P67" s="118"/>
      <c r="Q67" s="172"/>
      <c r="X67" s="159"/>
      <c r="AB67" s="159"/>
    </row>
    <row r="68" spans="1:28" s="224" customFormat="1" ht="87.75" customHeight="1" x14ac:dyDescent="0.3">
      <c r="A68" s="166">
        <f>'TD Info Completed by Auditor'!A30</f>
        <v>1070</v>
      </c>
      <c r="B68" s="120"/>
      <c r="C68" s="509" t="str">
        <f>'TD Info Completed by Auditor'!B30</f>
        <v>Does the Unit have a non-state administered pension plan?
(Note - OPEB is not a pension plan.)</v>
      </c>
      <c r="D68" s="134"/>
      <c r="E68" s="124">
        <f>IF(+'TD Info Completed by Auditor'!C30="Yes",1,IF(+'TD Info Completed by Auditor'!C30="No",2,IF(+'TD Info Completed by Auditor'!C30="N/A",3,0)))</f>
        <v>0</v>
      </c>
      <c r="F68" s="130"/>
      <c r="G68" s="132"/>
      <c r="H68" s="129"/>
      <c r="I68" s="22"/>
      <c r="J68" s="474">
        <v>1070</v>
      </c>
      <c r="K68" s="476" t="s">
        <v>426</v>
      </c>
      <c r="L68" s="162">
        <f t="shared" si="16"/>
        <v>0</v>
      </c>
      <c r="N68" s="144"/>
      <c r="P68" s="118"/>
      <c r="Q68" s="172"/>
      <c r="X68" s="159"/>
      <c r="AB68" s="159"/>
    </row>
    <row r="69" spans="1:28" s="224" customFormat="1" ht="87.75" customHeight="1" x14ac:dyDescent="0.3">
      <c r="A69" s="166">
        <f>'TD Info Completed by Auditor'!A31</f>
        <v>1071</v>
      </c>
      <c r="B69" s="120"/>
      <c r="C69" s="509" t="str">
        <f>'TD Info Completed by Auditor'!B31</f>
        <v>Please list the amount of ARPA funds expended in total this fiscal year for non-capital purposes.  Enter "0" if no ARPA funds expended for this fiscal year for non-capital purposes.</v>
      </c>
      <c r="D69" s="134"/>
      <c r="E69" s="544">
        <f>'TD Info Completed by Auditor'!C31</f>
        <v>0</v>
      </c>
      <c r="F69" s="130"/>
      <c r="G69" s="132"/>
      <c r="H69" s="129"/>
      <c r="I69" s="22"/>
      <c r="J69" s="474">
        <v>1071</v>
      </c>
      <c r="K69" s="476" t="s">
        <v>415</v>
      </c>
      <c r="L69" s="162">
        <f t="shared" si="16"/>
        <v>0</v>
      </c>
      <c r="N69" s="144"/>
      <c r="P69" s="118"/>
      <c r="Q69" s="172"/>
      <c r="X69" s="159"/>
      <c r="AB69" s="159"/>
    </row>
    <row r="70" spans="1:28" ht="87.75" customHeight="1" x14ac:dyDescent="0.3">
      <c r="A70" s="176">
        <v>47</v>
      </c>
      <c r="B70" s="137"/>
      <c r="C70" s="138" t="s">
        <v>195</v>
      </c>
      <c r="D70" s="177" t="s">
        <v>190</v>
      </c>
      <c r="E70" s="178" t="s">
        <v>192</v>
      </c>
      <c r="F70" s="138" t="s">
        <v>330</v>
      </c>
      <c r="G70" s="132"/>
      <c r="H70" s="129"/>
      <c r="I70" s="22"/>
      <c r="J70" s="139">
        <v>47</v>
      </c>
      <c r="K70" s="179" t="s">
        <v>194</v>
      </c>
      <c r="L70" s="180">
        <f>L13-L14-L11</f>
        <v>0</v>
      </c>
      <c r="M70" s="224"/>
      <c r="N70" s="145" t="s">
        <v>198</v>
      </c>
      <c r="P70" s="118"/>
      <c r="Q70" s="172"/>
      <c r="X70" s="159" t="e">
        <v>#N/A</v>
      </c>
      <c r="Y70" s="224"/>
      <c r="AA70" s="224">
        <f t="shared" si="13"/>
        <v>0</v>
      </c>
      <c r="AB70" s="159" t="e">
        <f t="shared" si="14"/>
        <v>#VALUE!</v>
      </c>
    </row>
    <row r="71" spans="1:28" ht="152.25" customHeight="1" x14ac:dyDescent="0.3">
      <c r="A71" s="176">
        <v>48</v>
      </c>
      <c r="B71" s="137"/>
      <c r="C71" s="138" t="s">
        <v>196</v>
      </c>
      <c r="D71" s="177" t="s">
        <v>191</v>
      </c>
      <c r="E71" s="178" t="s">
        <v>193</v>
      </c>
      <c r="F71" s="138" t="s">
        <v>330</v>
      </c>
      <c r="G71" s="132"/>
      <c r="H71" s="129"/>
      <c r="I71" s="22"/>
      <c r="J71" s="139">
        <v>48</v>
      </c>
      <c r="K71" s="179" t="s">
        <v>37</v>
      </c>
      <c r="L71" s="180">
        <f>L18-L19-L20-L21-L22-L23-L17</f>
        <v>0</v>
      </c>
      <c r="M71" s="224"/>
      <c r="N71" s="145" t="s">
        <v>199</v>
      </c>
      <c r="P71" s="118"/>
      <c r="Q71" s="172"/>
      <c r="X71" s="159" t="e">
        <v>#N/A</v>
      </c>
      <c r="Y71" s="224"/>
      <c r="AA71" s="224">
        <f t="shared" si="13"/>
        <v>0</v>
      </c>
      <c r="AB71" s="159" t="e">
        <f t="shared" si="14"/>
        <v>#VALUE!</v>
      </c>
    </row>
    <row r="72" spans="1:28" ht="113.4" customHeight="1" x14ac:dyDescent="0.3">
      <c r="A72" s="181"/>
      <c r="B72" s="48"/>
      <c r="C72" s="182"/>
      <c r="D72" s="61"/>
      <c r="E72" s="69"/>
      <c r="F72" s="34"/>
      <c r="G72" s="63"/>
      <c r="H72" s="64"/>
      <c r="I72" s="22"/>
      <c r="J72" s="140">
        <v>998</v>
      </c>
      <c r="K72" s="141" t="s">
        <v>80</v>
      </c>
      <c r="L72" s="183" t="e">
        <f>VLOOKUP('Unit Data from Audit Worksheet'!D2,'Unit Names(H)'!$A$2:$C$94,3,FALSE)</f>
        <v>#N/A</v>
      </c>
      <c r="M72" s="224"/>
      <c r="N72" s="145" t="s">
        <v>197</v>
      </c>
      <c r="P72" s="118"/>
      <c r="Q72" s="172"/>
      <c r="X72" s="159" t="e">
        <v>#N/A</v>
      </c>
      <c r="Y72" s="224"/>
      <c r="AA72" s="224">
        <f t="shared" si="13"/>
        <v>-998</v>
      </c>
      <c r="AB72" s="159" t="e">
        <f t="shared" si="14"/>
        <v>#N/A</v>
      </c>
    </row>
    <row r="73" spans="1:28" ht="119.4" customHeight="1" x14ac:dyDescent="0.3">
      <c r="A73" s="181"/>
      <c r="B73" s="48"/>
      <c r="C73" s="182"/>
      <c r="D73" s="184"/>
      <c r="E73" s="185"/>
      <c r="F73" s="186"/>
      <c r="G73" s="187"/>
      <c r="H73" s="188"/>
      <c r="I73" s="22"/>
      <c r="J73" s="142">
        <v>995</v>
      </c>
      <c r="K73" s="143" t="s">
        <v>78</v>
      </c>
      <c r="L73" s="189" t="e">
        <f>INDEX('PY1 Data(H)'!$A$1:$CZ$112,MATCH('PY1 Data(H)'!A80,'PY1 Data(H)'!$A$1:$A$111,0),MATCH('Unit Data from Audit Worksheet'!$D$2,'PY1 Data(H)'!$A$1:$CZ$1,0))</f>
        <v>#N/A</v>
      </c>
      <c r="M73" s="224"/>
      <c r="N73" s="145" t="s">
        <v>200</v>
      </c>
      <c r="P73" s="118"/>
      <c r="Q73" s="172"/>
      <c r="X73" s="159" t="e">
        <v>#N/A</v>
      </c>
      <c r="Y73" s="224"/>
      <c r="AA73" s="224">
        <f t="shared" si="13"/>
        <v>-995</v>
      </c>
      <c r="AB73" s="362" t="e">
        <f t="shared" si="14"/>
        <v>#N/A</v>
      </c>
    </row>
    <row r="74" spans="1:28" ht="56.4" customHeight="1" x14ac:dyDescent="0.3">
      <c r="A74" s="181"/>
      <c r="B74" s="48"/>
      <c r="C74" s="182"/>
      <c r="D74" s="184"/>
      <c r="E74" s="185"/>
      <c r="F74" s="186"/>
      <c r="G74" s="187"/>
      <c r="H74" s="190"/>
      <c r="I74" s="22"/>
      <c r="J74" s="81">
        <v>554</v>
      </c>
      <c r="K74" s="191" t="s">
        <v>96</v>
      </c>
      <c r="L74" s="169"/>
      <c r="M74" s="224"/>
      <c r="N74" s="192"/>
      <c r="P74" s="118"/>
      <c r="Q74" s="172"/>
      <c r="X74" s="159" t="e">
        <v>#N/A</v>
      </c>
      <c r="Y74" s="224"/>
      <c r="AA74" s="224">
        <f t="shared" si="13"/>
        <v>-554</v>
      </c>
      <c r="AB74" s="159">
        <f t="shared" si="14"/>
        <v>0</v>
      </c>
    </row>
    <row r="75" spans="1:28" ht="59.4" customHeight="1" x14ac:dyDescent="0.3">
      <c r="A75" s="181"/>
      <c r="B75" s="48"/>
      <c r="C75" s="182"/>
      <c r="D75" s="184"/>
      <c r="E75" s="185"/>
      <c r="F75" s="186"/>
      <c r="G75" s="187"/>
      <c r="H75" s="190"/>
      <c r="I75" s="22"/>
      <c r="J75" s="81">
        <v>555</v>
      </c>
      <c r="K75" s="191" t="s">
        <v>97</v>
      </c>
      <c r="L75" s="169"/>
      <c r="M75" s="224"/>
      <c r="N75" s="192"/>
      <c r="P75" s="118"/>
      <c r="Q75" s="172"/>
      <c r="X75" s="159" t="e">
        <v>#N/A</v>
      </c>
      <c r="Y75" s="224"/>
      <c r="AA75" s="224">
        <f t="shared" si="13"/>
        <v>-555</v>
      </c>
      <c r="AB75" s="159">
        <f t="shared" si="14"/>
        <v>0</v>
      </c>
    </row>
    <row r="76" spans="1:28" ht="51.6" customHeight="1" x14ac:dyDescent="0.3">
      <c r="A76" s="181"/>
      <c r="B76" s="48"/>
      <c r="C76" s="182"/>
      <c r="D76" s="184"/>
      <c r="E76" s="185"/>
      <c r="F76" s="186"/>
      <c r="G76" s="187"/>
      <c r="H76" s="190"/>
      <c r="I76" s="22"/>
      <c r="J76" s="81">
        <v>556</v>
      </c>
      <c r="K76" s="191" t="s">
        <v>98</v>
      </c>
      <c r="L76" s="169"/>
      <c r="M76" s="224"/>
      <c r="N76" s="192"/>
      <c r="P76" s="118"/>
      <c r="Q76" s="172"/>
      <c r="X76" s="159" t="e">
        <v>#N/A</v>
      </c>
      <c r="Y76" s="224"/>
      <c r="AA76" s="224">
        <f t="shared" si="13"/>
        <v>-556</v>
      </c>
      <c r="AB76" s="159">
        <f t="shared" si="14"/>
        <v>0</v>
      </c>
    </row>
    <row r="77" spans="1:28" ht="57" customHeight="1" x14ac:dyDescent="0.3">
      <c r="A77" s="181"/>
      <c r="B77" s="48"/>
      <c r="C77" s="182"/>
      <c r="D77" s="184"/>
      <c r="E77" s="185"/>
      <c r="F77" s="186"/>
      <c r="G77" s="187"/>
      <c r="H77" s="190"/>
      <c r="I77" s="22"/>
      <c r="J77" s="81">
        <v>557</v>
      </c>
      <c r="K77" s="191" t="s">
        <v>99</v>
      </c>
      <c r="L77" s="169"/>
      <c r="M77" s="224"/>
      <c r="N77" s="192"/>
      <c r="P77" s="119"/>
      <c r="X77" s="159" t="e">
        <v>#N/A</v>
      </c>
      <c r="Y77" s="224"/>
      <c r="AA77" s="224">
        <f t="shared" si="13"/>
        <v>-557</v>
      </c>
      <c r="AB77" s="159">
        <f t="shared" si="14"/>
        <v>0</v>
      </c>
    </row>
    <row r="78" spans="1:28" ht="55.8" customHeight="1" x14ac:dyDescent="0.3">
      <c r="A78" s="181"/>
      <c r="B78" s="48"/>
      <c r="C78" s="182"/>
      <c r="D78" s="184"/>
      <c r="E78" s="185"/>
      <c r="F78" s="186"/>
      <c r="G78" s="187"/>
      <c r="H78" s="190"/>
      <c r="I78" s="22"/>
      <c r="J78" s="81">
        <v>606</v>
      </c>
      <c r="K78" s="191" t="s">
        <v>158</v>
      </c>
      <c r="L78" s="169"/>
      <c r="M78" s="224"/>
      <c r="N78" s="192"/>
      <c r="P78" s="119"/>
      <c r="X78" s="159" t="e">
        <v>#N/A</v>
      </c>
      <c r="Y78" s="224"/>
      <c r="AA78" s="224">
        <f t="shared" si="13"/>
        <v>-606</v>
      </c>
      <c r="AB78" s="159">
        <f t="shared" si="14"/>
        <v>0</v>
      </c>
    </row>
    <row r="79" spans="1:28" s="16" customFormat="1" ht="22.5" customHeight="1" x14ac:dyDescent="0.3">
      <c r="A79" s="181"/>
      <c r="B79" s="48"/>
      <c r="C79" s="182"/>
      <c r="D79" s="61"/>
      <c r="E79" s="62"/>
      <c r="F79" s="34"/>
      <c r="G79" s="63"/>
      <c r="H79" s="64"/>
      <c r="I79" s="22"/>
      <c r="J79" s="65"/>
      <c r="K79" s="194"/>
      <c r="L79" s="195"/>
      <c r="M79" s="224"/>
      <c r="N79" s="144"/>
      <c r="P79" s="119"/>
      <c r="Q79" s="152"/>
      <c r="R79" s="2"/>
      <c r="S79" s="2"/>
      <c r="T79" s="2"/>
      <c r="U79" s="2"/>
      <c r="V79" s="2"/>
      <c r="W79" s="2"/>
      <c r="X79" s="159" t="e">
        <v>#N/A</v>
      </c>
      <c r="Y79" s="224"/>
      <c r="Z79" s="2"/>
      <c r="AA79" s="224">
        <f t="shared" si="13"/>
        <v>0</v>
      </c>
      <c r="AB79" s="159">
        <f t="shared" si="14"/>
        <v>0</v>
      </c>
    </row>
    <row r="80" spans="1:28" ht="93" customHeight="1" x14ac:dyDescent="0.3">
      <c r="A80" s="122">
        <f>'Unit Data from Audit Worksheet'!A67</f>
        <v>947</v>
      </c>
      <c r="B80" s="59"/>
      <c r="C80" s="121" t="str">
        <f>'Unit Data from Audit Worksheet'!D67</f>
        <v>First name of finance officer or interim finance officer (please enter “vacant” for first name if the position is currently vacant)</v>
      </c>
      <c r="D80" s="136"/>
      <c r="E80" s="93">
        <f>'Unit Data from Audit Worksheet'!F67</f>
        <v>0</v>
      </c>
      <c r="F80" s="130" t="str">
        <f>'Unit Data from Audit Worksheet'!G67</f>
        <v>Please do not leave blank</v>
      </c>
      <c r="G80" s="132"/>
      <c r="H80" s="129"/>
      <c r="I80" s="22"/>
      <c r="J80" s="84">
        <v>947</v>
      </c>
      <c r="K80" s="196" t="s">
        <v>135</v>
      </c>
      <c r="L80" s="197">
        <f t="shared" ref="L80:L91" si="17">IF(D80="",E80,D80)</f>
        <v>0</v>
      </c>
      <c r="M80" s="224"/>
      <c r="N80" s="192"/>
      <c r="P80" s="119"/>
      <c r="Q80" s="42"/>
      <c r="X80" s="159">
        <v>947</v>
      </c>
      <c r="Y80" s="2">
        <v>947</v>
      </c>
      <c r="AA80" s="224">
        <f t="shared" si="13"/>
        <v>0</v>
      </c>
      <c r="AB80" s="159" t="b">
        <f>EXACT(E80,L80)</f>
        <v>1</v>
      </c>
    </row>
    <row r="81" spans="1:28" ht="91.8" customHeight="1" x14ac:dyDescent="0.3">
      <c r="A81" s="122">
        <f>'Unit Data from Audit Worksheet'!A68</f>
        <v>948</v>
      </c>
      <c r="B81" s="59"/>
      <c r="C81" s="121" t="str">
        <f>'Unit Data from Audit Worksheet'!D68</f>
        <v>Last name of finance officer or interim finance officer (please enter “vacant” for last name if the position is currently vacant)</v>
      </c>
      <c r="D81" s="136"/>
      <c r="E81" s="198">
        <f>'Unit Data from Audit Worksheet'!F68</f>
        <v>0</v>
      </c>
      <c r="F81" s="130" t="str">
        <f>'Unit Data from Audit Worksheet'!G68</f>
        <v>Please do not leave blank</v>
      </c>
      <c r="G81" s="132"/>
      <c r="H81" s="129"/>
      <c r="I81" s="22"/>
      <c r="J81" s="84">
        <v>948</v>
      </c>
      <c r="K81" s="196" t="s">
        <v>136</v>
      </c>
      <c r="L81" s="197">
        <f t="shared" si="17"/>
        <v>0</v>
      </c>
      <c r="M81" s="224"/>
      <c r="N81" s="192"/>
      <c r="P81" s="119"/>
      <c r="X81" s="159">
        <v>948</v>
      </c>
      <c r="Y81" s="2">
        <v>948</v>
      </c>
      <c r="AA81" s="224">
        <f t="shared" si="13"/>
        <v>0</v>
      </c>
      <c r="AB81" s="159" t="b">
        <f t="shared" ref="AB81:AB92" si="18">EXACT(E81,L81)</f>
        <v>1</v>
      </c>
    </row>
    <row r="82" spans="1:28" ht="61.2" customHeight="1" x14ac:dyDescent="0.3">
      <c r="A82" s="122">
        <f>'Unit Data from Audit Worksheet'!A69</f>
        <v>949</v>
      </c>
      <c r="B82" s="59"/>
      <c r="C82" s="121" t="str">
        <f>'Unit Data from Audit Worksheet'!D69</f>
        <v>Is the finance officer serving in a permanent role or an interim role? (select permanent/interim/vacant)</v>
      </c>
      <c r="D82" s="136"/>
      <c r="E82" s="93">
        <f>'Unit Data from Audit Worksheet'!F69</f>
        <v>0</v>
      </c>
      <c r="F82" s="130" t="str">
        <f>'Unit Data from Audit Worksheet'!G69</f>
        <v>Please do not leave blank</v>
      </c>
      <c r="G82" s="132"/>
      <c r="H82" s="129"/>
      <c r="I82" s="22"/>
      <c r="J82" s="84">
        <v>949</v>
      </c>
      <c r="K82" s="196" t="s">
        <v>153</v>
      </c>
      <c r="L82" s="197">
        <f t="shared" si="17"/>
        <v>0</v>
      </c>
      <c r="M82" s="224"/>
      <c r="N82" s="192"/>
      <c r="P82" s="119"/>
      <c r="X82" s="159">
        <v>949</v>
      </c>
      <c r="Y82" s="2">
        <v>949</v>
      </c>
      <c r="AA82" s="224">
        <f t="shared" si="13"/>
        <v>0</v>
      </c>
      <c r="AB82" s="159" t="b">
        <f t="shared" si="18"/>
        <v>1</v>
      </c>
    </row>
    <row r="83" spans="1:28" ht="93.75" customHeight="1" x14ac:dyDescent="0.3">
      <c r="A83" s="122">
        <f>'Unit Data from Audit Worksheet'!A70</f>
        <v>950</v>
      </c>
      <c r="B83" s="59"/>
      <c r="C83" s="121" t="str">
        <f>'Unit Data from Audit Worksheet'!D70</f>
        <v>Has the finance officer been formally appointed by the local government, public authority, or designated official?  (Y/N)</v>
      </c>
      <c r="D83" s="136"/>
      <c r="E83" s="93">
        <f>'Unit Data from Audit Worksheet'!F70</f>
        <v>0</v>
      </c>
      <c r="F83" s="130" t="str">
        <f>'Unit Data from Audit Worksheet'!G70</f>
        <v>Please do not leave blank</v>
      </c>
      <c r="G83" s="132"/>
      <c r="H83" s="129"/>
      <c r="I83" s="22"/>
      <c r="J83" s="84">
        <v>950</v>
      </c>
      <c r="K83" s="196" t="s">
        <v>154</v>
      </c>
      <c r="L83" s="197">
        <f t="shared" si="17"/>
        <v>0</v>
      </c>
      <c r="M83" s="224"/>
      <c r="N83" s="192"/>
      <c r="P83" s="119"/>
      <c r="X83" s="159">
        <v>950</v>
      </c>
      <c r="Y83" s="2">
        <v>950</v>
      </c>
      <c r="AA83" s="224">
        <f t="shared" si="13"/>
        <v>0</v>
      </c>
      <c r="AB83" s="159" t="b">
        <f t="shared" si="18"/>
        <v>1</v>
      </c>
    </row>
    <row r="84" spans="1:28" ht="109.8" customHeight="1" x14ac:dyDescent="0.3">
      <c r="A84" s="122">
        <f>'Unit Data from Audit Worksheet'!A71</f>
        <v>952</v>
      </c>
      <c r="B84" s="59"/>
      <c r="C84" s="121" t="str">
        <f>'Unit Data from Audit Worksheet'!D71</f>
        <v>Date on which the local government, public authority, or designated official appointed the finance officer?     Date Format  MM/DD/YYYY</v>
      </c>
      <c r="D84" s="136"/>
      <c r="E84" s="417" t="str">
        <f>IF('Unit Data from Audit Worksheet'!F71&gt;0,'Unit Data from Audit Worksheet'!F71," ")</f>
        <v xml:space="preserve"> </v>
      </c>
      <c r="F84" s="130" t="str">
        <f>'Unit Data from Audit Worksheet'!G71</f>
        <v>Leave blank if data not available</v>
      </c>
      <c r="G84" s="132"/>
      <c r="H84" s="129"/>
      <c r="I84" s="22"/>
      <c r="J84" s="84">
        <v>952</v>
      </c>
      <c r="K84" s="196" t="s">
        <v>155</v>
      </c>
      <c r="L84" s="199" t="str">
        <f t="shared" si="17"/>
        <v xml:space="preserve"> </v>
      </c>
      <c r="M84" s="224"/>
      <c r="N84" s="192"/>
      <c r="P84" s="119"/>
      <c r="X84" s="159">
        <v>952</v>
      </c>
      <c r="Y84" s="2">
        <v>952</v>
      </c>
      <c r="AA84" s="224">
        <f t="shared" si="13"/>
        <v>0</v>
      </c>
      <c r="AB84" s="159" t="b">
        <f t="shared" si="18"/>
        <v>1</v>
      </c>
    </row>
    <row r="85" spans="1:28" ht="30.75" customHeight="1" x14ac:dyDescent="0.3">
      <c r="A85" s="200">
        <f>'Unit Data from Audit Worksheet'!A79</f>
        <v>960</v>
      </c>
      <c r="B85" s="89"/>
      <c r="C85" s="90" t="str">
        <f>'Unit Data from Audit Worksheet'!B79</f>
        <v>Name of Finance Officer</v>
      </c>
      <c r="D85" s="136"/>
      <c r="E85" s="201">
        <f>'Unit Data from Audit Worksheet'!D79</f>
        <v>0</v>
      </c>
      <c r="F85" s="202" t="str">
        <f>'Unit Data from Audit Worksheet'!F79</f>
        <v>Required</v>
      </c>
      <c r="G85" s="132"/>
      <c r="H85" s="129"/>
      <c r="I85" s="22"/>
      <c r="J85" s="92">
        <v>960</v>
      </c>
      <c r="K85" s="203" t="s">
        <v>149</v>
      </c>
      <c r="L85" s="204">
        <f t="shared" si="17"/>
        <v>0</v>
      </c>
      <c r="M85" s="224"/>
      <c r="N85" s="168"/>
      <c r="P85" s="119"/>
      <c r="X85" s="159">
        <v>960</v>
      </c>
      <c r="Y85" s="2">
        <v>960</v>
      </c>
      <c r="AA85" s="224">
        <f t="shared" si="13"/>
        <v>0</v>
      </c>
      <c r="AB85" s="159" t="b">
        <f t="shared" si="18"/>
        <v>1</v>
      </c>
    </row>
    <row r="86" spans="1:28" ht="30.75" customHeight="1" x14ac:dyDescent="0.3">
      <c r="A86" s="200">
        <f>'Unit Data from Audit Worksheet'!A80</f>
        <v>962</v>
      </c>
      <c r="B86" s="89"/>
      <c r="C86" s="90" t="str">
        <f>'Unit Data from Audit Worksheet'!B80</f>
        <v>Title of Official</v>
      </c>
      <c r="D86" s="136"/>
      <c r="E86" s="201">
        <f>'Unit Data from Audit Worksheet'!D80</f>
        <v>0</v>
      </c>
      <c r="F86" s="202" t="str">
        <f>'Unit Data from Audit Worksheet'!F80</f>
        <v>Required</v>
      </c>
      <c r="G86" s="132"/>
      <c r="H86" s="129"/>
      <c r="I86" s="22"/>
      <c r="J86" s="92">
        <v>962</v>
      </c>
      <c r="K86" s="203" t="s">
        <v>131</v>
      </c>
      <c r="L86" s="204">
        <f t="shared" si="17"/>
        <v>0</v>
      </c>
      <c r="M86" s="224"/>
      <c r="N86" s="168"/>
      <c r="P86" s="119"/>
      <c r="X86" s="159">
        <v>962</v>
      </c>
      <c r="Y86" s="2">
        <v>962</v>
      </c>
      <c r="AA86" s="224">
        <f t="shared" si="13"/>
        <v>0</v>
      </c>
      <c r="AB86" s="159" t="b">
        <f t="shared" si="18"/>
        <v>1</v>
      </c>
    </row>
    <row r="87" spans="1:28" ht="30.75" customHeight="1" x14ac:dyDescent="0.3">
      <c r="A87" s="200">
        <f>'Unit Data from Audit Worksheet'!A81</f>
        <v>964</v>
      </c>
      <c r="B87" s="89"/>
      <c r="C87" s="91" t="str">
        <f>'Unit Data from Audit Worksheet'!B81</f>
        <v>Date                        (Enter as "MM/DD/YYYY")</v>
      </c>
      <c r="D87" s="136"/>
      <c r="E87" s="205">
        <f>'Unit Data from Audit Worksheet'!D81</f>
        <v>0</v>
      </c>
      <c r="F87" s="202" t="str">
        <f>'Unit Data from Audit Worksheet'!F81</f>
        <v>Required</v>
      </c>
      <c r="G87" s="364"/>
      <c r="H87" s="129"/>
      <c r="I87" s="22"/>
      <c r="J87" s="92">
        <v>964</v>
      </c>
      <c r="K87" s="203" t="s">
        <v>166</v>
      </c>
      <c r="L87" s="206">
        <f t="shared" si="17"/>
        <v>0</v>
      </c>
      <c r="M87" s="224"/>
      <c r="N87" s="168"/>
      <c r="P87" s="119"/>
      <c r="X87" s="159">
        <v>964</v>
      </c>
      <c r="Y87" s="2">
        <v>964</v>
      </c>
      <c r="AA87" s="224">
        <f t="shared" si="13"/>
        <v>0</v>
      </c>
      <c r="AB87" s="159" t="b">
        <f t="shared" si="18"/>
        <v>1</v>
      </c>
    </row>
    <row r="88" spans="1:28" ht="30.75" customHeight="1" x14ac:dyDescent="0.3">
      <c r="A88" s="200">
        <f>'Unit Data from Audit Worksheet'!A82</f>
        <v>966</v>
      </c>
      <c r="B88" s="89"/>
      <c r="C88" s="90" t="s">
        <v>331</v>
      </c>
      <c r="D88" s="136"/>
      <c r="E88" s="363" t="str">
        <f>_xlfn.TEXTJOIN(",",,TEXT('Unit Data from Audit Worksheet'!D82,"###-###-####")," "&amp;'Unit Data from Audit Worksheet'!D83)</f>
        <v xml:space="preserve">--, </v>
      </c>
      <c r="F88" s="202" t="str">
        <f>'Unit Data from Audit Worksheet'!F82</f>
        <v>Required</v>
      </c>
      <c r="G88" s="132"/>
      <c r="H88" s="129"/>
      <c r="I88" s="22"/>
      <c r="J88" s="92">
        <v>966</v>
      </c>
      <c r="K88" s="203" t="s">
        <v>133</v>
      </c>
      <c r="L88" s="204" t="str">
        <f t="shared" si="17"/>
        <v xml:space="preserve">--, </v>
      </c>
      <c r="M88" s="224"/>
      <c r="N88" s="168"/>
      <c r="P88" s="119"/>
      <c r="X88" s="159">
        <v>966</v>
      </c>
      <c r="Y88" s="2">
        <v>966</v>
      </c>
      <c r="AA88" s="224">
        <f t="shared" si="13"/>
        <v>0</v>
      </c>
      <c r="AB88" s="159" t="b">
        <f t="shared" si="18"/>
        <v>1</v>
      </c>
    </row>
    <row r="89" spans="1:28" ht="30.75" customHeight="1" x14ac:dyDescent="0.3">
      <c r="A89" s="200">
        <f>'Unit Data from Audit Worksheet'!A84</f>
        <v>968</v>
      </c>
      <c r="B89" s="89"/>
      <c r="C89" s="90" t="str">
        <f>'Unit Data from Audit Worksheet'!B84</f>
        <v>E-mail address</v>
      </c>
      <c r="D89" s="136"/>
      <c r="E89" s="201">
        <f>'Unit Data from Audit Worksheet'!D84</f>
        <v>0</v>
      </c>
      <c r="F89" s="202" t="str">
        <f>'Unit Data from Audit Worksheet'!F84</f>
        <v>Required</v>
      </c>
      <c r="G89" s="132"/>
      <c r="H89" s="129"/>
      <c r="I89" s="22"/>
      <c r="J89" s="92">
        <v>968</v>
      </c>
      <c r="K89" s="203" t="s">
        <v>134</v>
      </c>
      <c r="L89" s="204">
        <f t="shared" si="17"/>
        <v>0</v>
      </c>
      <c r="M89" s="224"/>
      <c r="N89" s="168"/>
      <c r="P89" s="119"/>
      <c r="X89" s="159">
        <v>968</v>
      </c>
      <c r="Y89" s="2">
        <v>968</v>
      </c>
      <c r="AA89" s="224">
        <f t="shared" si="13"/>
        <v>0</v>
      </c>
      <c r="AB89" s="159" t="b">
        <f t="shared" si="18"/>
        <v>1</v>
      </c>
    </row>
    <row r="90" spans="1:28" s="16" customFormat="1" ht="96" customHeight="1" x14ac:dyDescent="0.3">
      <c r="A90" s="427">
        <f>'TD Info Completed by Auditor'!A25</f>
        <v>980</v>
      </c>
      <c r="B90" s="59"/>
      <c r="C90" s="428" t="str">
        <f>'TD Info Completed by Auditor'!B25</f>
        <v>Date the auditor presented or plans to present Financial Performance Indicators of Concern (FPIC) to the Governing Board.  If there are no FPICs to present to the governing board,  enter "7/1/2024" to indicate that an FPIC response is not required.</v>
      </c>
      <c r="D90" s="429"/>
      <c r="E90" s="432" t="str">
        <f>IF('TD Info Completed by Auditor'!C25&gt;0,'TD Info Completed by Auditor'!C25," ")</f>
        <v xml:space="preserve"> </v>
      </c>
      <c r="F90" s="433" t="s">
        <v>362</v>
      </c>
      <c r="G90" s="132"/>
      <c r="H90" s="129"/>
      <c r="I90" s="211"/>
      <c r="J90" s="430">
        <v>980</v>
      </c>
      <c r="K90" s="431" t="s">
        <v>361</v>
      </c>
      <c r="L90" s="206" t="str">
        <f t="shared" si="17"/>
        <v xml:space="preserve"> </v>
      </c>
      <c r="N90" s="192"/>
      <c r="P90" s="119"/>
      <c r="Q90" s="152"/>
      <c r="X90" s="161"/>
      <c r="AA90" s="16">
        <f t="shared" si="13"/>
        <v>0</v>
      </c>
      <c r="AB90" s="161"/>
    </row>
    <row r="91" spans="1:28" s="16" customFormat="1" ht="96" customHeight="1" x14ac:dyDescent="0.3">
      <c r="A91" s="427">
        <f>'TD Info Completed by Auditor'!A24</f>
        <v>1079</v>
      </c>
      <c r="B91" s="59"/>
      <c r="C91" s="428" t="str">
        <f>'TD Info Completed by Auditor'!B24</f>
        <v>What date was the audit report submitted to the LGC?  (Note audit reports are due four months after fiscal year end regardless of the contract submission date.)   Enter as "MM/DD/YYYY"</v>
      </c>
      <c r="D91" s="429"/>
      <c r="E91" s="432">
        <f>'TD Info Completed by Auditor'!C24</f>
        <v>0</v>
      </c>
      <c r="F91" s="433"/>
      <c r="G91" s="132"/>
      <c r="H91" s="129"/>
      <c r="I91" s="211"/>
      <c r="J91" s="478">
        <v>1079</v>
      </c>
      <c r="K91" s="431" t="s">
        <v>416</v>
      </c>
      <c r="L91" s="206">
        <f t="shared" si="17"/>
        <v>0</v>
      </c>
      <c r="N91" s="192"/>
      <c r="P91" s="119"/>
      <c r="Q91" s="152"/>
      <c r="X91" s="161"/>
      <c r="AB91" s="161"/>
    </row>
    <row r="92" spans="1:28" ht="83.4" customHeight="1" x14ac:dyDescent="0.3">
      <c r="A92" s="181"/>
      <c r="B92" s="48"/>
      <c r="C92" s="182"/>
      <c r="D92" s="184"/>
      <c r="E92" s="185"/>
      <c r="F92" s="186"/>
      <c r="G92" s="187"/>
      <c r="H92" s="188"/>
      <c r="I92" s="22"/>
      <c r="J92" s="84">
        <v>999</v>
      </c>
      <c r="K92" s="196" t="s">
        <v>81</v>
      </c>
      <c r="L92" s="437" t="e">
        <f>'Unit Data from Audit Worksheet'!D3</f>
        <v>#N/A</v>
      </c>
      <c r="M92" s="224"/>
      <c r="N92" s="207" t="s">
        <v>427</v>
      </c>
      <c r="O92" s="207" t="s">
        <v>201</v>
      </c>
      <c r="P92" s="119"/>
      <c r="X92" s="159" t="e">
        <v>#N/A</v>
      </c>
      <c r="AA92" s="224">
        <f t="shared" si="13"/>
        <v>-999</v>
      </c>
      <c r="AB92" s="159" t="e">
        <f t="shared" si="18"/>
        <v>#N/A</v>
      </c>
    </row>
    <row r="93" spans="1:28" x14ac:dyDescent="0.3">
      <c r="A93" s="106"/>
      <c r="B93" s="106"/>
      <c r="C93" s="106"/>
      <c r="D93" s="106"/>
      <c r="E93" s="106"/>
      <c r="F93" s="106"/>
      <c r="G93" s="106"/>
      <c r="H93" s="106"/>
      <c r="I93" s="106"/>
      <c r="J93" s="2"/>
      <c r="K93" s="2"/>
      <c r="L93" s="2"/>
      <c r="N93" s="3"/>
      <c r="P93" s="119"/>
      <c r="AA93" s="224"/>
    </row>
    <row r="94" spans="1:28" s="224" customFormat="1" x14ac:dyDescent="0.3">
      <c r="A94" s="106"/>
      <c r="B94" s="106"/>
      <c r="C94" s="106"/>
      <c r="D94" s="106"/>
      <c r="E94" s="106"/>
      <c r="F94" s="106"/>
      <c r="G94" s="106"/>
      <c r="H94" s="106"/>
      <c r="I94" s="106"/>
      <c r="N94" s="3"/>
      <c r="P94" s="119"/>
      <c r="Q94" s="152"/>
    </row>
    <row r="95" spans="1:28" x14ac:dyDescent="0.3">
      <c r="A95"/>
      <c r="B95"/>
      <c r="C95"/>
      <c r="D95"/>
      <c r="E95"/>
      <c r="F95"/>
      <c r="G95" s="210"/>
      <c r="H95" s="209"/>
      <c r="I95" s="211"/>
      <c r="K95" s="439" t="s">
        <v>365</v>
      </c>
      <c r="L95" s="440" t="e">
        <f>SUM(L4:L78)</f>
        <v>#N/A</v>
      </c>
      <c r="N95" s="3"/>
      <c r="P95" s="119"/>
      <c r="AA95" s="224"/>
    </row>
    <row r="96" spans="1:28" ht="20.399999999999999" customHeight="1" x14ac:dyDescent="0.3">
      <c r="A96"/>
      <c r="B96"/>
      <c r="C96"/>
      <c r="D96"/>
      <c r="E96"/>
      <c r="F96"/>
      <c r="G96" s="210"/>
      <c r="H96" s="209"/>
      <c r="I96" s="211"/>
      <c r="K96" s="438" t="s">
        <v>344</v>
      </c>
      <c r="L96" s="440"/>
      <c r="N96" s="3"/>
      <c r="P96" s="119"/>
      <c r="AA96" s="224"/>
    </row>
    <row r="97" spans="1:27" ht="21.6" customHeight="1" x14ac:dyDescent="0.7">
      <c r="B97" s="2"/>
      <c r="C97" s="2"/>
      <c r="D97" s="41"/>
      <c r="E97" s="50"/>
      <c r="F97" s="41"/>
      <c r="G97" s="210"/>
      <c r="H97" s="209"/>
      <c r="I97" s="211"/>
      <c r="J97" s="72"/>
      <c r="K97" s="71"/>
      <c r="L97" s="440" t="e">
        <f>L95-L96</f>
        <v>#N/A</v>
      </c>
      <c r="N97" s="3"/>
      <c r="P97" s="119"/>
      <c r="Y97" s="224">
        <v>590</v>
      </c>
      <c r="AA97" s="224"/>
    </row>
    <row r="98" spans="1:27" ht="25.2" customHeight="1" x14ac:dyDescent="0.3">
      <c r="A98" s="106"/>
      <c r="B98" s="106"/>
      <c r="C98" s="106"/>
      <c r="D98" s="106"/>
      <c r="E98" s="106"/>
      <c r="F98" s="209"/>
      <c r="G98" s="210"/>
      <c r="H98" s="209"/>
      <c r="I98" s="211"/>
      <c r="K98" s="8"/>
      <c r="L98" s="212"/>
      <c r="P98" s="119"/>
      <c r="X98" s="159">
        <f>SUM(X5:X53)</f>
        <v>19510</v>
      </c>
      <c r="Y98" s="2">
        <v>96734</v>
      </c>
      <c r="AA98" s="224"/>
    </row>
    <row r="99" spans="1:27" x14ac:dyDescent="0.3">
      <c r="A99" s="106"/>
      <c r="B99" s="106"/>
      <c r="C99" s="106"/>
      <c r="D99" s="106"/>
      <c r="E99" s="106"/>
      <c r="F99" s="209"/>
      <c r="G99" s="210"/>
      <c r="H99" s="209"/>
      <c r="I99" s="211"/>
      <c r="K99" s="8"/>
      <c r="L99" s="212"/>
      <c r="P99" s="119"/>
      <c r="X99" s="159">
        <f>SUM(X80:X89)</f>
        <v>9566</v>
      </c>
      <c r="AA99" s="224"/>
    </row>
    <row r="100" spans="1:27" ht="18.75" customHeight="1" x14ac:dyDescent="0.3">
      <c r="A100" s="106"/>
      <c r="B100" s="106"/>
      <c r="C100" s="106"/>
      <c r="D100" s="106"/>
      <c r="E100" s="106"/>
      <c r="F100" s="209"/>
      <c r="G100" s="210"/>
      <c r="H100" s="209"/>
      <c r="I100" s="211"/>
      <c r="K100" s="8"/>
      <c r="L100" s="212"/>
      <c r="P100" s="119"/>
      <c r="Y100" s="2" t="s">
        <v>266</v>
      </c>
      <c r="AA100" s="224"/>
    </row>
    <row r="101" spans="1:27" ht="30.75" customHeight="1" x14ac:dyDescent="0.3">
      <c r="A101" s="106"/>
      <c r="B101" s="106"/>
      <c r="C101" s="106"/>
      <c r="D101" s="106"/>
      <c r="E101" s="106"/>
      <c r="F101" s="209"/>
      <c r="G101" s="210"/>
      <c r="H101" s="209"/>
      <c r="I101" s="211"/>
      <c r="K101" s="8"/>
      <c r="L101" s="212"/>
      <c r="P101" s="119"/>
      <c r="X101" s="159">
        <f>SUM(X98:X100)</f>
        <v>29076</v>
      </c>
      <c r="Y101" s="2">
        <f>Y98</f>
        <v>96734</v>
      </c>
      <c r="Z101" s="159">
        <f>X101-Y101</f>
        <v>-67658</v>
      </c>
      <c r="AA101" s="224"/>
    </row>
    <row r="102" spans="1:27" ht="30.75" customHeight="1" x14ac:dyDescent="0.3">
      <c r="A102" s="106"/>
      <c r="B102" s="106"/>
      <c r="C102" s="106"/>
      <c r="D102" s="106"/>
      <c r="E102" s="106"/>
      <c r="F102" s="209"/>
      <c r="G102" s="210"/>
      <c r="H102" s="209"/>
      <c r="I102" s="211"/>
      <c r="K102" s="8"/>
      <c r="L102" s="212"/>
      <c r="P102" s="119"/>
      <c r="AA102" s="224"/>
    </row>
    <row r="103" spans="1:27" ht="30.75" customHeight="1" x14ac:dyDescent="0.3">
      <c r="A103" s="106"/>
      <c r="B103" s="106"/>
      <c r="C103" s="106"/>
      <c r="D103" s="106"/>
      <c r="E103" s="106"/>
      <c r="F103" s="209"/>
      <c r="G103" s="210"/>
      <c r="H103" s="209"/>
      <c r="I103" s="211"/>
      <c r="K103" s="8"/>
      <c r="L103" s="212"/>
      <c r="P103" s="119"/>
      <c r="AA103" s="224"/>
    </row>
    <row r="104" spans="1:27" ht="30.75" customHeight="1" x14ac:dyDescent="0.3">
      <c r="A104" s="106"/>
      <c r="B104" s="106"/>
      <c r="C104" s="106"/>
      <c r="D104" s="106"/>
      <c r="E104" s="106"/>
      <c r="F104" s="209"/>
      <c r="G104" s="210"/>
      <c r="H104" s="209"/>
      <c r="I104" s="211"/>
      <c r="K104" s="8"/>
      <c r="L104" s="212"/>
      <c r="P104" s="119"/>
      <c r="AA104" s="224"/>
    </row>
    <row r="105" spans="1:27" ht="30.75" customHeight="1" x14ac:dyDescent="0.3">
      <c r="A105" s="106"/>
      <c r="B105" s="106"/>
      <c r="C105" s="106"/>
      <c r="D105" s="106"/>
      <c r="E105" s="106"/>
      <c r="F105" s="209"/>
      <c r="G105" s="210"/>
      <c r="H105" s="209"/>
      <c r="I105" s="211"/>
      <c r="K105" s="8"/>
      <c r="L105" s="212"/>
      <c r="P105" s="119"/>
      <c r="AA105" s="224"/>
    </row>
    <row r="106" spans="1:27" x14ac:dyDescent="0.3">
      <c r="A106" s="106"/>
      <c r="B106" s="106"/>
      <c r="C106" s="106"/>
      <c r="D106" s="106"/>
      <c r="E106" s="106"/>
      <c r="I106" s="211"/>
      <c r="K106" s="8"/>
      <c r="L106" s="212"/>
      <c r="P106" s="119"/>
      <c r="AA106" s="224"/>
    </row>
    <row r="107" spans="1:27" x14ac:dyDescent="0.3">
      <c r="A107" s="106"/>
      <c r="B107" s="106"/>
      <c r="C107" s="106"/>
      <c r="D107" s="106"/>
      <c r="E107" s="106"/>
      <c r="I107" s="211"/>
      <c r="L107" s="212"/>
      <c r="P107" s="119"/>
      <c r="AA107" s="224"/>
    </row>
    <row r="108" spans="1:27" x14ac:dyDescent="0.3">
      <c r="A108" s="4"/>
      <c r="B108" s="213"/>
      <c r="C108" s="19"/>
      <c r="D108" s="40"/>
      <c r="I108" s="211"/>
      <c r="L108" s="212"/>
      <c r="P108" s="119"/>
      <c r="AA108" s="224"/>
    </row>
    <row r="109" spans="1:27" x14ac:dyDescent="0.3">
      <c r="A109" s="4"/>
      <c r="B109" s="213"/>
      <c r="C109" s="19"/>
      <c r="D109" s="40"/>
      <c r="L109" s="212"/>
      <c r="P109" s="119"/>
      <c r="AA109" s="224"/>
    </row>
    <row r="110" spans="1:27" x14ac:dyDescent="0.3">
      <c r="D110" s="40"/>
      <c r="P110" s="119"/>
      <c r="AA110" s="224"/>
    </row>
    <row r="111" spans="1:27" x14ac:dyDescent="0.3">
      <c r="D111" s="40"/>
      <c r="P111" s="119"/>
      <c r="AA111" s="224"/>
    </row>
    <row r="112" spans="1:27" x14ac:dyDescent="0.3">
      <c r="D112" s="40"/>
      <c r="P112" s="119"/>
      <c r="AA112" s="224"/>
    </row>
    <row r="113" spans="1:27" x14ac:dyDescent="0.3">
      <c r="D113" s="40"/>
      <c r="P113" s="119"/>
      <c r="AA113" s="224"/>
    </row>
    <row r="114" spans="1:27" x14ac:dyDescent="0.3">
      <c r="A114" s="4"/>
      <c r="B114" s="213"/>
      <c r="C114" s="19"/>
      <c r="D114" s="40"/>
      <c r="P114" s="119"/>
      <c r="AA114" s="224"/>
    </row>
    <row r="115" spans="1:27" x14ac:dyDescent="0.3">
      <c r="A115" s="4"/>
      <c r="B115" s="213"/>
      <c r="C115" s="19"/>
      <c r="D115" s="40"/>
      <c r="P115" s="119"/>
      <c r="AA115" s="224"/>
    </row>
    <row r="116" spans="1:27" x14ac:dyDescent="0.3">
      <c r="D116" s="40"/>
      <c r="P116" s="119"/>
      <c r="AA116" s="224"/>
    </row>
    <row r="117" spans="1:27" x14ac:dyDescent="0.3">
      <c r="D117" s="40"/>
      <c r="P117" s="119"/>
      <c r="AA117" s="224"/>
    </row>
    <row r="118" spans="1:27" x14ac:dyDescent="0.3">
      <c r="D118" s="40"/>
      <c r="P118" s="119"/>
      <c r="AA118" s="224"/>
    </row>
    <row r="119" spans="1:27" x14ac:dyDescent="0.3">
      <c r="D119" s="40"/>
      <c r="P119" s="119"/>
      <c r="AA119" s="224"/>
    </row>
    <row r="120" spans="1:27" x14ac:dyDescent="0.3">
      <c r="A120" s="4"/>
      <c r="B120" s="213"/>
      <c r="C120" s="19"/>
      <c r="D120" s="40"/>
      <c r="P120" s="119"/>
      <c r="AA120" s="224"/>
    </row>
    <row r="121" spans="1:27" x14ac:dyDescent="0.3">
      <c r="A121" s="4"/>
      <c r="B121" s="213"/>
      <c r="C121" s="19"/>
      <c r="D121" s="40"/>
      <c r="P121" s="119"/>
      <c r="AA121" s="224"/>
    </row>
    <row r="122" spans="1:27" x14ac:dyDescent="0.3">
      <c r="D122" s="40"/>
      <c r="P122" s="119"/>
      <c r="AA122" s="224"/>
    </row>
    <row r="123" spans="1:27" x14ac:dyDescent="0.3">
      <c r="D123" s="40"/>
      <c r="P123" s="119"/>
      <c r="AA123" s="224"/>
    </row>
    <row r="124" spans="1:27" x14ac:dyDescent="0.3">
      <c r="D124" s="40"/>
      <c r="P124" s="119"/>
      <c r="AA124" s="224"/>
    </row>
    <row r="125" spans="1:27" x14ac:dyDescent="0.3">
      <c r="D125" s="40"/>
      <c r="P125" s="119"/>
      <c r="AA125" s="224"/>
    </row>
    <row r="126" spans="1:27" x14ac:dyDescent="0.3">
      <c r="A126" s="4"/>
      <c r="B126" s="213"/>
      <c r="C126" s="19"/>
      <c r="D126" s="40"/>
      <c r="P126" s="119"/>
      <c r="AA126" s="224"/>
    </row>
    <row r="127" spans="1:27" x14ac:dyDescent="0.3">
      <c r="A127" s="4"/>
      <c r="B127" s="213"/>
      <c r="C127" s="19"/>
      <c r="D127" s="40"/>
      <c r="P127" s="119"/>
      <c r="AA127" s="224"/>
    </row>
    <row r="128" spans="1:27" x14ac:dyDescent="0.3">
      <c r="A128" s="4"/>
      <c r="B128" s="213"/>
      <c r="C128" s="19"/>
      <c r="D128" s="40"/>
      <c r="P128" s="119"/>
      <c r="AA128" s="224"/>
    </row>
    <row r="129" spans="1:27" x14ac:dyDescent="0.3">
      <c r="A129" s="4"/>
      <c r="B129" s="213"/>
      <c r="C129" s="19"/>
      <c r="D129" s="40"/>
      <c r="P129" s="119"/>
      <c r="AA129" s="224"/>
    </row>
    <row r="130" spans="1:27" x14ac:dyDescent="0.3">
      <c r="D130" s="40"/>
      <c r="P130" s="119"/>
      <c r="AA130" s="224"/>
    </row>
    <row r="131" spans="1:27" x14ac:dyDescent="0.3">
      <c r="D131" s="40"/>
      <c r="P131" s="119"/>
      <c r="AA131" s="224"/>
    </row>
    <row r="132" spans="1:27" x14ac:dyDescent="0.3">
      <c r="D132" s="40"/>
      <c r="P132" s="119"/>
      <c r="AA132" s="224"/>
    </row>
    <row r="133" spans="1:27" x14ac:dyDescent="0.3">
      <c r="A133" s="4"/>
      <c r="B133" s="213"/>
      <c r="C133" s="19"/>
      <c r="D133" s="40"/>
      <c r="P133" s="119"/>
      <c r="AA133" s="224"/>
    </row>
    <row r="134" spans="1:27" x14ac:dyDescent="0.3">
      <c r="A134" s="4"/>
      <c r="B134" s="213"/>
      <c r="C134" s="19"/>
      <c r="D134" s="40"/>
      <c r="P134" s="119"/>
      <c r="AA134" s="224"/>
    </row>
    <row r="135" spans="1:27" x14ac:dyDescent="0.3">
      <c r="A135" s="4"/>
      <c r="B135" s="213"/>
      <c r="C135" s="19"/>
      <c r="D135" s="40"/>
      <c r="P135" s="119"/>
      <c r="AA135" s="224"/>
    </row>
    <row r="136" spans="1:27" x14ac:dyDescent="0.3">
      <c r="A136" s="4"/>
      <c r="B136" s="213"/>
      <c r="C136" s="19"/>
      <c r="D136" s="40"/>
      <c r="P136" s="119"/>
      <c r="AA136" s="224"/>
    </row>
    <row r="137" spans="1:27" x14ac:dyDescent="0.3">
      <c r="A137" s="4"/>
      <c r="B137" s="213"/>
      <c r="C137" s="19"/>
      <c r="D137" s="40"/>
      <c r="P137" s="119"/>
      <c r="AA137" s="224"/>
    </row>
    <row r="138" spans="1:27" x14ac:dyDescent="0.3">
      <c r="A138" s="4"/>
      <c r="B138" s="213"/>
      <c r="C138" s="19"/>
      <c r="D138" s="40"/>
      <c r="P138" s="119"/>
      <c r="AA138" s="224"/>
    </row>
    <row r="139" spans="1:27" x14ac:dyDescent="0.3">
      <c r="A139" s="4"/>
      <c r="B139" s="213"/>
      <c r="C139" s="19"/>
      <c r="D139" s="40"/>
      <c r="P139" s="119"/>
      <c r="AA139" s="224"/>
    </row>
    <row r="140" spans="1:27" x14ac:dyDescent="0.3">
      <c r="A140" s="4"/>
      <c r="B140" s="213"/>
      <c r="C140" s="19"/>
      <c r="D140" s="40"/>
      <c r="P140" s="119"/>
      <c r="AA140" s="224"/>
    </row>
    <row r="141" spans="1:27" x14ac:dyDescent="0.3">
      <c r="A141" s="4"/>
      <c r="B141" s="213"/>
      <c r="C141" s="19"/>
      <c r="D141" s="40"/>
      <c r="P141" s="119"/>
      <c r="AA141" s="224"/>
    </row>
    <row r="142" spans="1:27" x14ac:dyDescent="0.3">
      <c r="A142" s="4"/>
      <c r="B142" s="213"/>
      <c r="C142" s="19"/>
      <c r="D142" s="40"/>
      <c r="P142" s="119"/>
      <c r="AA142" s="224"/>
    </row>
    <row r="143" spans="1:27" x14ac:dyDescent="0.3">
      <c r="A143" s="4"/>
      <c r="B143" s="213"/>
      <c r="C143" s="19"/>
      <c r="D143" s="40"/>
      <c r="P143" s="119"/>
      <c r="AA143" s="224"/>
    </row>
    <row r="144" spans="1:27" x14ac:dyDescent="0.3">
      <c r="A144" s="4"/>
      <c r="B144" s="213"/>
      <c r="C144" s="19"/>
      <c r="D144" s="40"/>
      <c r="P144" s="119"/>
      <c r="AA144" s="224"/>
    </row>
    <row r="145" spans="1:27" x14ac:dyDescent="0.3">
      <c r="A145" s="4"/>
      <c r="B145" s="213"/>
      <c r="C145" s="19"/>
      <c r="D145" s="40"/>
      <c r="P145" s="119"/>
      <c r="AA145" s="224"/>
    </row>
    <row r="146" spans="1:27" x14ac:dyDescent="0.3">
      <c r="A146" s="4"/>
      <c r="B146" s="213"/>
      <c r="C146" s="19"/>
      <c r="D146" s="40"/>
      <c r="P146" s="119"/>
      <c r="AA146" s="224"/>
    </row>
    <row r="147" spans="1:27" x14ac:dyDescent="0.3">
      <c r="A147" s="4"/>
      <c r="B147" s="213"/>
      <c r="C147" s="19"/>
      <c r="D147" s="40"/>
      <c r="P147" s="119"/>
      <c r="AA147" s="224"/>
    </row>
    <row r="148" spans="1:27" x14ac:dyDescent="0.3">
      <c r="A148" s="4"/>
      <c r="B148" s="213"/>
      <c r="C148" s="19"/>
      <c r="D148" s="40"/>
      <c r="P148" s="119"/>
      <c r="AA148" s="224"/>
    </row>
    <row r="149" spans="1:27" x14ac:dyDescent="0.3">
      <c r="A149" s="4"/>
      <c r="B149" s="213"/>
      <c r="C149" s="19"/>
      <c r="D149" s="40"/>
      <c r="P149" s="119"/>
      <c r="AA149" s="224"/>
    </row>
    <row r="150" spans="1:27" x14ac:dyDescent="0.3">
      <c r="A150" s="4"/>
      <c r="B150" s="213"/>
      <c r="C150" s="19"/>
      <c r="D150" s="40"/>
      <c r="P150" s="119"/>
      <c r="AA150" s="224"/>
    </row>
    <row r="151" spans="1:27" x14ac:dyDescent="0.3">
      <c r="A151" s="4"/>
      <c r="B151" s="213"/>
      <c r="C151" s="19"/>
      <c r="D151" s="40"/>
      <c r="P151" s="119"/>
      <c r="AA151" s="224"/>
    </row>
    <row r="152" spans="1:27" x14ac:dyDescent="0.3">
      <c r="A152" s="4"/>
      <c r="B152" s="213"/>
      <c r="C152" s="19"/>
      <c r="D152" s="40"/>
      <c r="P152" s="119"/>
    </row>
    <row r="153" spans="1:27" x14ac:dyDescent="0.3">
      <c r="A153" s="4"/>
      <c r="B153" s="213"/>
      <c r="C153" s="19"/>
      <c r="D153" s="40"/>
      <c r="P153" s="119"/>
    </row>
    <row r="154" spans="1:27" x14ac:dyDescent="0.3">
      <c r="A154" s="4"/>
      <c r="B154" s="213"/>
      <c r="C154" s="19"/>
      <c r="D154" s="40"/>
      <c r="P154" s="119"/>
    </row>
    <row r="155" spans="1:27" x14ac:dyDescent="0.3">
      <c r="A155" s="4"/>
      <c r="B155" s="213"/>
      <c r="C155" s="19"/>
      <c r="D155" s="40"/>
      <c r="P155" s="119"/>
    </row>
    <row r="156" spans="1:27" x14ac:dyDescent="0.3">
      <c r="A156" s="4"/>
      <c r="B156" s="213"/>
      <c r="C156" s="19"/>
      <c r="D156" s="40"/>
      <c r="P156" s="119"/>
    </row>
    <row r="157" spans="1:27" x14ac:dyDescent="0.3">
      <c r="A157" s="4"/>
      <c r="B157" s="213"/>
      <c r="C157" s="19"/>
      <c r="D157" s="40"/>
      <c r="P157" s="119"/>
    </row>
    <row r="158" spans="1:27" x14ac:dyDescent="0.3">
      <c r="A158" s="4"/>
      <c r="B158" s="213"/>
      <c r="C158" s="19"/>
      <c r="D158" s="40"/>
      <c r="P158" s="119"/>
    </row>
    <row r="159" spans="1:27" x14ac:dyDescent="0.3">
      <c r="A159" s="4"/>
      <c r="B159" s="213"/>
      <c r="C159" s="19"/>
      <c r="D159" s="40"/>
      <c r="P159" s="119"/>
    </row>
    <row r="160" spans="1:27" x14ac:dyDescent="0.3">
      <c r="A160" s="4"/>
      <c r="B160" s="213"/>
      <c r="C160" s="19"/>
      <c r="D160" s="40"/>
      <c r="P160" s="119"/>
    </row>
    <row r="161" spans="1:16" x14ac:dyDescent="0.3">
      <c r="A161" s="4"/>
      <c r="B161" s="213"/>
      <c r="C161" s="19"/>
      <c r="D161" s="40"/>
      <c r="P161" s="119"/>
    </row>
    <row r="162" spans="1:16" x14ac:dyDescent="0.3">
      <c r="A162" s="4"/>
      <c r="B162" s="213"/>
      <c r="C162" s="19"/>
      <c r="D162" s="40"/>
      <c r="P162" s="119"/>
    </row>
    <row r="163" spans="1:16" x14ac:dyDescent="0.3">
      <c r="A163" s="4"/>
      <c r="B163" s="213"/>
      <c r="C163" s="19"/>
      <c r="D163" s="40"/>
      <c r="P163" s="119"/>
    </row>
    <row r="164" spans="1:16" x14ac:dyDescent="0.3">
      <c r="A164" s="4"/>
      <c r="B164" s="213"/>
      <c r="C164" s="19"/>
      <c r="D164" s="40"/>
      <c r="P164" s="119"/>
    </row>
    <row r="165" spans="1:16" x14ac:dyDescent="0.3">
      <c r="A165" s="4"/>
      <c r="B165" s="213"/>
      <c r="C165" s="19"/>
      <c r="D165" s="40"/>
      <c r="P165" s="119"/>
    </row>
    <row r="166" spans="1:16" x14ac:dyDescent="0.3">
      <c r="A166" s="4"/>
      <c r="B166" s="213"/>
      <c r="C166" s="19"/>
      <c r="D166" s="40"/>
      <c r="P166" s="119"/>
    </row>
    <row r="167" spans="1:16" x14ac:dyDescent="0.3">
      <c r="A167" s="4"/>
      <c r="B167" s="213"/>
      <c r="C167" s="19"/>
      <c r="D167" s="40"/>
      <c r="P167" s="119"/>
    </row>
    <row r="168" spans="1:16" x14ac:dyDescent="0.3">
      <c r="A168" s="4"/>
      <c r="B168" s="213"/>
      <c r="C168" s="19"/>
      <c r="D168" s="40"/>
      <c r="P168" s="119"/>
    </row>
    <row r="169" spans="1:16" x14ac:dyDescent="0.3">
      <c r="A169" s="4"/>
      <c r="B169" s="213"/>
      <c r="C169" s="19"/>
      <c r="D169" s="40"/>
      <c r="P169" s="119"/>
    </row>
    <row r="170" spans="1:16" x14ac:dyDescent="0.3">
      <c r="A170" s="4"/>
      <c r="B170" s="213"/>
      <c r="C170" s="19"/>
      <c r="D170" s="40"/>
      <c r="P170" s="119"/>
    </row>
    <row r="171" spans="1:16" x14ac:dyDescent="0.3">
      <c r="A171" s="4"/>
      <c r="B171" s="213"/>
      <c r="C171" s="19"/>
      <c r="D171" s="40"/>
      <c r="P171" s="119"/>
    </row>
    <row r="172" spans="1:16" x14ac:dyDescent="0.3">
      <c r="A172" s="4"/>
      <c r="B172" s="213"/>
      <c r="C172" s="19"/>
      <c r="D172" s="40"/>
      <c r="P172" s="119"/>
    </row>
    <row r="173" spans="1:16" x14ac:dyDescent="0.3">
      <c r="A173" s="4"/>
      <c r="B173" s="213"/>
      <c r="C173" s="19"/>
      <c r="D173" s="40"/>
      <c r="P173" s="119"/>
    </row>
    <row r="174" spans="1:16" x14ac:dyDescent="0.3">
      <c r="A174" s="4"/>
      <c r="B174" s="213"/>
      <c r="C174" s="19"/>
      <c r="D174" s="40"/>
      <c r="P174" s="119"/>
    </row>
    <row r="175" spans="1:16" x14ac:dyDescent="0.3">
      <c r="A175" s="4"/>
      <c r="B175" s="213"/>
      <c r="C175" s="19"/>
      <c r="D175" s="40"/>
      <c r="P175" s="119"/>
    </row>
    <row r="176" spans="1:16" x14ac:dyDescent="0.3">
      <c r="A176" s="4"/>
      <c r="B176" s="213"/>
      <c r="C176" s="19"/>
      <c r="D176" s="40"/>
      <c r="P176" s="119"/>
    </row>
    <row r="177" spans="1:16" x14ac:dyDescent="0.3">
      <c r="A177" s="4"/>
      <c r="B177" s="213"/>
      <c r="C177" s="19"/>
      <c r="D177" s="40"/>
      <c r="P177" s="119"/>
    </row>
    <row r="178" spans="1:16" x14ac:dyDescent="0.3">
      <c r="A178" s="4"/>
      <c r="B178" s="213"/>
      <c r="C178" s="19"/>
      <c r="D178" s="40"/>
      <c r="P178" s="119"/>
    </row>
    <row r="179" spans="1:16" x14ac:dyDescent="0.3">
      <c r="A179" s="4"/>
      <c r="B179" s="213"/>
      <c r="C179" s="19"/>
      <c r="D179" s="40"/>
      <c r="P179" s="119"/>
    </row>
    <row r="180" spans="1:16" x14ac:dyDescent="0.3">
      <c r="A180" s="4"/>
      <c r="B180" s="213"/>
      <c r="C180" s="19"/>
      <c r="D180" s="40"/>
      <c r="P180" s="119"/>
    </row>
    <row r="181" spans="1:16" x14ac:dyDescent="0.3">
      <c r="A181" s="4"/>
      <c r="B181" s="213"/>
      <c r="C181" s="19"/>
      <c r="D181" s="40"/>
      <c r="P181" s="119"/>
    </row>
    <row r="182" spans="1:16" x14ac:dyDescent="0.3">
      <c r="A182" s="4"/>
      <c r="B182" s="213"/>
      <c r="C182" s="19"/>
      <c r="D182" s="40"/>
      <c r="P182" s="119"/>
    </row>
    <row r="183" spans="1:16" x14ac:dyDescent="0.3">
      <c r="A183" s="4"/>
      <c r="B183" s="213"/>
      <c r="C183" s="19"/>
      <c r="D183" s="40"/>
      <c r="P183" s="119"/>
    </row>
    <row r="184" spans="1:16" x14ac:dyDescent="0.3">
      <c r="A184" s="4"/>
      <c r="B184" s="213"/>
      <c r="C184" s="19"/>
      <c r="D184" s="40"/>
      <c r="P184" s="119"/>
    </row>
    <row r="185" spans="1:16" x14ac:dyDescent="0.3">
      <c r="A185" s="4"/>
      <c r="B185" s="213"/>
      <c r="C185" s="19"/>
      <c r="D185" s="40"/>
      <c r="P185" s="119"/>
    </row>
    <row r="186" spans="1:16" x14ac:dyDescent="0.3">
      <c r="A186" s="4"/>
      <c r="B186" s="213"/>
      <c r="C186" s="19"/>
      <c r="D186" s="40"/>
      <c r="P186" s="119"/>
    </row>
    <row r="187" spans="1:16" x14ac:dyDescent="0.3">
      <c r="A187" s="4"/>
      <c r="B187" s="213"/>
      <c r="C187" s="19"/>
      <c r="D187" s="40"/>
      <c r="P187" s="119"/>
    </row>
    <row r="188" spans="1:16" x14ac:dyDescent="0.3">
      <c r="A188" s="4"/>
      <c r="B188" s="213"/>
      <c r="C188" s="19"/>
      <c r="D188" s="40"/>
      <c r="P188" s="119"/>
    </row>
    <row r="189" spans="1:16" x14ac:dyDescent="0.3">
      <c r="A189" s="4"/>
      <c r="B189" s="213"/>
      <c r="C189" s="19"/>
      <c r="D189" s="40"/>
      <c r="P189" s="119"/>
    </row>
    <row r="190" spans="1:16" x14ac:dyDescent="0.3">
      <c r="A190" s="4"/>
      <c r="B190" s="213"/>
      <c r="C190" s="19"/>
      <c r="D190" s="40"/>
      <c r="P190" s="119"/>
    </row>
    <row r="191" spans="1:16" x14ac:dyDescent="0.3">
      <c r="A191" s="4"/>
      <c r="B191" s="213"/>
      <c r="C191" s="19"/>
      <c r="D191" s="40"/>
      <c r="P191" s="119"/>
    </row>
    <row r="192" spans="1:16" x14ac:dyDescent="0.3">
      <c r="A192" s="4"/>
      <c r="B192" s="213"/>
      <c r="C192" s="19"/>
      <c r="D192" s="40"/>
      <c r="P192" s="119"/>
    </row>
    <row r="193" spans="1:16" x14ac:dyDescent="0.3">
      <c r="A193" s="4"/>
      <c r="B193" s="213"/>
      <c r="C193" s="19"/>
      <c r="D193" s="40"/>
      <c r="P193" s="119"/>
    </row>
    <row r="194" spans="1:16" x14ac:dyDescent="0.3">
      <c r="A194" s="4"/>
      <c r="B194" s="213"/>
      <c r="C194" s="19"/>
      <c r="D194" s="40"/>
      <c r="P194" s="119"/>
    </row>
    <row r="195" spans="1:16" x14ac:dyDescent="0.3">
      <c r="A195" s="4"/>
      <c r="B195" s="213"/>
      <c r="C195" s="19"/>
      <c r="D195" s="40"/>
      <c r="P195" s="119"/>
    </row>
    <row r="196" spans="1:16" x14ac:dyDescent="0.3">
      <c r="A196" s="4"/>
      <c r="B196" s="213"/>
      <c r="C196" s="19"/>
      <c r="D196" s="40"/>
      <c r="P196" s="119"/>
    </row>
    <row r="197" spans="1:16" x14ac:dyDescent="0.3">
      <c r="A197" s="4"/>
      <c r="B197" s="213"/>
      <c r="C197" s="19"/>
      <c r="D197" s="40"/>
      <c r="P197" s="119"/>
    </row>
    <row r="198" spans="1:16" x14ac:dyDescent="0.3">
      <c r="A198" s="4"/>
      <c r="B198" s="213"/>
      <c r="C198" s="19"/>
      <c r="D198" s="40"/>
      <c r="P198" s="119"/>
    </row>
    <row r="199" spans="1:16" x14ac:dyDescent="0.3">
      <c r="A199" s="4"/>
      <c r="B199" s="213"/>
      <c r="C199" s="19"/>
      <c r="D199" s="40"/>
      <c r="P199" s="119"/>
    </row>
    <row r="200" spans="1:16" x14ac:dyDescent="0.3">
      <c r="A200" s="4"/>
      <c r="B200" s="213"/>
      <c r="C200" s="19"/>
      <c r="D200" s="40"/>
      <c r="P200" s="119"/>
    </row>
    <row r="201" spans="1:16" x14ac:dyDescent="0.3">
      <c r="A201" s="4"/>
      <c r="B201" s="213"/>
      <c r="C201" s="19"/>
      <c r="D201" s="40"/>
      <c r="P201" s="119"/>
    </row>
    <row r="202" spans="1:16" x14ac:dyDescent="0.3">
      <c r="A202" s="4"/>
      <c r="B202" s="213"/>
      <c r="C202" s="19"/>
      <c r="D202" s="40"/>
      <c r="P202" s="119"/>
    </row>
    <row r="203" spans="1:16" x14ac:dyDescent="0.3">
      <c r="A203" s="4"/>
      <c r="B203" s="213"/>
      <c r="C203" s="19"/>
      <c r="D203" s="40"/>
      <c r="P203" s="119"/>
    </row>
    <row r="204" spans="1:16" x14ac:dyDescent="0.3">
      <c r="A204" s="4"/>
      <c r="B204" s="213"/>
      <c r="C204" s="19"/>
      <c r="D204" s="40"/>
      <c r="P204" s="119"/>
    </row>
    <row r="205" spans="1:16" x14ac:dyDescent="0.3">
      <c r="A205" s="4"/>
      <c r="B205" s="213"/>
      <c r="C205" s="19"/>
      <c r="D205" s="40"/>
      <c r="P205" s="119"/>
    </row>
    <row r="206" spans="1:16" x14ac:dyDescent="0.3">
      <c r="A206" s="4"/>
      <c r="B206" s="213"/>
      <c r="C206" s="19"/>
      <c r="D206" s="40"/>
      <c r="P206" s="119"/>
    </row>
    <row r="207" spans="1:16" x14ac:dyDescent="0.3">
      <c r="A207" s="4"/>
      <c r="B207" s="213"/>
      <c r="C207" s="19"/>
      <c r="D207" s="40"/>
      <c r="P207" s="119"/>
    </row>
    <row r="208" spans="1:16" x14ac:dyDescent="0.3">
      <c r="A208" s="4"/>
      <c r="B208" s="213"/>
      <c r="C208" s="19"/>
      <c r="D208" s="40"/>
      <c r="P208" s="119"/>
    </row>
    <row r="209" spans="1:16" x14ac:dyDescent="0.3">
      <c r="A209" s="4"/>
      <c r="B209" s="213"/>
      <c r="C209" s="19"/>
      <c r="D209" s="40"/>
      <c r="P209" s="119"/>
    </row>
    <row r="210" spans="1:16" x14ac:dyDescent="0.3">
      <c r="A210" s="4"/>
      <c r="B210" s="213"/>
      <c r="C210" s="19"/>
      <c r="D210" s="40"/>
      <c r="P210" s="119"/>
    </row>
    <row r="211" spans="1:16" x14ac:dyDescent="0.3">
      <c r="A211" s="4"/>
      <c r="B211" s="213"/>
      <c r="C211" s="19"/>
      <c r="D211" s="40"/>
    </row>
    <row r="212" spans="1:16" x14ac:dyDescent="0.3">
      <c r="A212" s="4"/>
      <c r="B212" s="213"/>
      <c r="C212" s="19"/>
      <c r="D212" s="40"/>
      <c r="P212" s="119"/>
    </row>
    <row r="213" spans="1:16" x14ac:dyDescent="0.3">
      <c r="A213" s="4"/>
      <c r="B213" s="213"/>
      <c r="C213" s="19"/>
      <c r="D213" s="40"/>
    </row>
    <row r="214" spans="1:16" x14ac:dyDescent="0.3">
      <c r="A214" s="4"/>
      <c r="B214" s="213"/>
      <c r="C214" s="19"/>
      <c r="D214" s="40"/>
    </row>
    <row r="215" spans="1:16" x14ac:dyDescent="0.3">
      <c r="A215" s="4"/>
      <c r="B215" s="213"/>
      <c r="C215" s="19"/>
      <c r="D215" s="40"/>
    </row>
    <row r="216" spans="1:16" x14ac:dyDescent="0.3">
      <c r="A216" s="4"/>
      <c r="B216" s="213"/>
      <c r="C216" s="19"/>
      <c r="D216" s="40"/>
    </row>
    <row r="217" spans="1:16" x14ac:dyDescent="0.3">
      <c r="A217" s="4"/>
      <c r="B217" s="213"/>
      <c r="C217" s="19"/>
      <c r="D217" s="40"/>
    </row>
    <row r="218" spans="1:16" x14ac:dyDescent="0.3">
      <c r="A218" s="4"/>
      <c r="B218" s="213"/>
      <c r="C218" s="19"/>
      <c r="D218" s="40"/>
    </row>
    <row r="219" spans="1:16" x14ac:dyDescent="0.3">
      <c r="A219" s="4"/>
      <c r="B219" s="213"/>
      <c r="C219" s="19"/>
      <c r="D219" s="40"/>
    </row>
    <row r="220" spans="1:16" x14ac:dyDescent="0.3">
      <c r="A220" s="4"/>
      <c r="B220" s="213"/>
      <c r="C220" s="19"/>
      <c r="D220" s="40"/>
    </row>
    <row r="221" spans="1:16" x14ac:dyDescent="0.3">
      <c r="A221" s="4"/>
      <c r="B221" s="213"/>
      <c r="C221" s="19"/>
      <c r="D221" s="40"/>
    </row>
    <row r="222" spans="1:16" x14ac:dyDescent="0.3">
      <c r="A222" s="4"/>
      <c r="B222" s="213"/>
      <c r="C222" s="19"/>
      <c r="D222" s="40"/>
    </row>
    <row r="223" spans="1:16" x14ac:dyDescent="0.3">
      <c r="A223" s="4"/>
      <c r="B223" s="213"/>
      <c r="C223" s="19"/>
      <c r="D223" s="40"/>
    </row>
    <row r="224" spans="1:16" x14ac:dyDescent="0.3">
      <c r="A224" s="4"/>
      <c r="B224" s="213"/>
      <c r="C224" s="19"/>
      <c r="D224" s="40"/>
    </row>
    <row r="225" spans="1:4" x14ac:dyDescent="0.3">
      <c r="A225" s="4"/>
      <c r="B225" s="213"/>
      <c r="C225" s="19"/>
      <c r="D225" s="40"/>
    </row>
    <row r="226" spans="1:4" x14ac:dyDescent="0.3">
      <c r="A226" s="4"/>
      <c r="B226" s="213"/>
      <c r="C226" s="19"/>
      <c r="D226" s="40"/>
    </row>
    <row r="227" spans="1:4" x14ac:dyDescent="0.3">
      <c r="A227" s="4"/>
      <c r="B227" s="213"/>
      <c r="C227" s="19"/>
      <c r="D227" s="40"/>
    </row>
    <row r="228" spans="1:4" x14ac:dyDescent="0.3">
      <c r="A228" s="4"/>
      <c r="B228" s="213"/>
      <c r="C228" s="19"/>
      <c r="D228" s="40"/>
    </row>
    <row r="229" spans="1:4" x14ac:dyDescent="0.3">
      <c r="A229" s="4"/>
      <c r="B229" s="213"/>
      <c r="C229" s="19"/>
      <c r="D229" s="40"/>
    </row>
    <row r="230" spans="1:4" x14ac:dyDescent="0.3">
      <c r="A230" s="4"/>
      <c r="B230" s="213"/>
      <c r="C230" s="19"/>
      <c r="D230" s="40"/>
    </row>
    <row r="231" spans="1:4" x14ac:dyDescent="0.3">
      <c r="A231" s="4"/>
      <c r="B231" s="213"/>
      <c r="C231" s="19"/>
      <c r="D231" s="40"/>
    </row>
    <row r="232" spans="1:4" x14ac:dyDescent="0.3">
      <c r="A232" s="4"/>
      <c r="B232" s="213"/>
      <c r="C232" s="19"/>
      <c r="D232" s="40"/>
    </row>
    <row r="233" spans="1:4" x14ac:dyDescent="0.3">
      <c r="A233" s="4"/>
      <c r="B233" s="213"/>
      <c r="C233" s="19"/>
      <c r="D233" s="40"/>
    </row>
    <row r="234" spans="1:4" x14ac:dyDescent="0.3">
      <c r="A234" s="4"/>
      <c r="B234" s="213"/>
      <c r="C234" s="19"/>
      <c r="D234" s="40"/>
    </row>
    <row r="235" spans="1:4" x14ac:dyDescent="0.3">
      <c r="A235" s="4"/>
      <c r="B235" s="213"/>
      <c r="C235" s="19"/>
      <c r="D235" s="40"/>
    </row>
    <row r="236" spans="1:4" x14ac:dyDescent="0.3">
      <c r="A236" s="4"/>
      <c r="B236" s="213"/>
      <c r="C236" s="19"/>
      <c r="D236" s="40"/>
    </row>
    <row r="237" spans="1:4" x14ac:dyDescent="0.3">
      <c r="A237" s="4"/>
      <c r="B237" s="213"/>
      <c r="C237" s="19"/>
      <c r="D237" s="40"/>
    </row>
    <row r="238" spans="1:4" x14ac:dyDescent="0.3">
      <c r="A238" s="4"/>
      <c r="B238" s="213"/>
      <c r="C238" s="19"/>
      <c r="D238" s="40"/>
    </row>
    <row r="239" spans="1:4" x14ac:dyDescent="0.3">
      <c r="A239" s="4"/>
      <c r="B239" s="213"/>
      <c r="C239" s="19"/>
      <c r="D239" s="40"/>
    </row>
    <row r="240" spans="1:4" x14ac:dyDescent="0.3">
      <c r="A240" s="4"/>
      <c r="B240" s="213"/>
      <c r="C240" s="19"/>
      <c r="D240" s="40"/>
    </row>
    <row r="241" spans="1:4" x14ac:dyDescent="0.3">
      <c r="A241" s="4"/>
      <c r="B241" s="213"/>
      <c r="C241" s="19"/>
      <c r="D241" s="40"/>
    </row>
    <row r="242" spans="1:4" x14ac:dyDescent="0.3">
      <c r="A242" s="4"/>
      <c r="B242" s="213"/>
      <c r="C242" s="19"/>
      <c r="D242" s="40"/>
    </row>
    <row r="243" spans="1:4" x14ac:dyDescent="0.3">
      <c r="A243" s="4"/>
      <c r="B243" s="213"/>
      <c r="C243" s="19"/>
      <c r="D243" s="40"/>
    </row>
    <row r="244" spans="1:4" x14ac:dyDescent="0.3">
      <c r="A244" s="4"/>
      <c r="B244" s="213"/>
      <c r="C244" s="19"/>
      <c r="D244" s="40"/>
    </row>
    <row r="245" spans="1:4" x14ac:dyDescent="0.3">
      <c r="D245" s="40"/>
    </row>
    <row r="246" spans="1:4" x14ac:dyDescent="0.3">
      <c r="D246" s="40"/>
    </row>
    <row r="247" spans="1:4" x14ac:dyDescent="0.3">
      <c r="D247" s="40"/>
    </row>
    <row r="248" spans="1:4" x14ac:dyDescent="0.3">
      <c r="D248" s="40"/>
    </row>
    <row r="249" spans="1:4" x14ac:dyDescent="0.3">
      <c r="D249" s="40"/>
    </row>
    <row r="250" spans="1:4" x14ac:dyDescent="0.3">
      <c r="D250" s="40"/>
    </row>
    <row r="251" spans="1:4" x14ac:dyDescent="0.3">
      <c r="D251" s="40"/>
    </row>
    <row r="252" spans="1:4" x14ac:dyDescent="0.3">
      <c r="D252" s="40"/>
    </row>
    <row r="253" spans="1:4" x14ac:dyDescent="0.3">
      <c r="D253" s="40"/>
    </row>
    <row r="254" spans="1:4" x14ac:dyDescent="0.3">
      <c r="D254" s="40"/>
    </row>
    <row r="255" spans="1:4" x14ac:dyDescent="0.3">
      <c r="D255" s="40"/>
    </row>
    <row r="256" spans="1:4" x14ac:dyDescent="0.3">
      <c r="D256" s="40"/>
    </row>
    <row r="257" spans="4:4" x14ac:dyDescent="0.3">
      <c r="D257" s="40"/>
    </row>
    <row r="258" spans="4:4" x14ac:dyDescent="0.3">
      <c r="D258" s="40"/>
    </row>
    <row r="259" spans="4:4" x14ac:dyDescent="0.3">
      <c r="D259" s="40"/>
    </row>
    <row r="260" spans="4:4" x14ac:dyDescent="0.3">
      <c r="D260" s="40"/>
    </row>
    <row r="261" spans="4:4" x14ac:dyDescent="0.3">
      <c r="D261" s="40"/>
    </row>
    <row r="262" spans="4:4" x14ac:dyDescent="0.3">
      <c r="D262" s="40"/>
    </row>
    <row r="263" spans="4:4" x14ac:dyDescent="0.3">
      <c r="D263" s="40"/>
    </row>
    <row r="264" spans="4:4" x14ac:dyDescent="0.3">
      <c r="D264" s="40"/>
    </row>
    <row r="265" spans="4:4" x14ac:dyDescent="0.3">
      <c r="D265" s="40"/>
    </row>
    <row r="266" spans="4:4" x14ac:dyDescent="0.3">
      <c r="D266" s="40"/>
    </row>
    <row r="267" spans="4:4" x14ac:dyDescent="0.3">
      <c r="D267" s="40"/>
    </row>
    <row r="268" spans="4:4" x14ac:dyDescent="0.3">
      <c r="D268" s="40"/>
    </row>
    <row r="269" spans="4:4" x14ac:dyDescent="0.3">
      <c r="D269" s="40"/>
    </row>
    <row r="270" spans="4:4" x14ac:dyDescent="0.3">
      <c r="D270" s="40"/>
    </row>
    <row r="271" spans="4:4" x14ac:dyDescent="0.3">
      <c r="D271" s="40"/>
    </row>
    <row r="272" spans="4:4" x14ac:dyDescent="0.3">
      <c r="D272" s="40"/>
    </row>
    <row r="273" spans="4:4" x14ac:dyDescent="0.3">
      <c r="D273" s="40"/>
    </row>
    <row r="274" spans="4:4" x14ac:dyDescent="0.3">
      <c r="D274" s="40"/>
    </row>
    <row r="275" spans="4:4" x14ac:dyDescent="0.3">
      <c r="D275" s="40"/>
    </row>
    <row r="276" spans="4:4" x14ac:dyDescent="0.3">
      <c r="D276" s="40"/>
    </row>
    <row r="277" spans="4:4" x14ac:dyDescent="0.3">
      <c r="D277" s="40"/>
    </row>
    <row r="278" spans="4:4" x14ac:dyDescent="0.3">
      <c r="D278" s="40"/>
    </row>
    <row r="279" spans="4:4" x14ac:dyDescent="0.3">
      <c r="D279" s="40"/>
    </row>
    <row r="280" spans="4:4" x14ac:dyDescent="0.3">
      <c r="D280" s="40"/>
    </row>
    <row r="281" spans="4:4" x14ac:dyDescent="0.3">
      <c r="D281" s="40"/>
    </row>
    <row r="282" spans="4:4" x14ac:dyDescent="0.3">
      <c r="D282" s="40"/>
    </row>
    <row r="283" spans="4:4" x14ac:dyDescent="0.3">
      <c r="D283" s="40"/>
    </row>
    <row r="284" spans="4:4" x14ac:dyDescent="0.3">
      <c r="D284" s="40"/>
    </row>
    <row r="285" spans="4:4" x14ac:dyDescent="0.3">
      <c r="D285" s="40"/>
    </row>
    <row r="286" spans="4:4" x14ac:dyDescent="0.3">
      <c r="D286" s="40"/>
    </row>
    <row r="287" spans="4:4" x14ac:dyDescent="0.3">
      <c r="D287" s="40"/>
    </row>
    <row r="288" spans="4:4" x14ac:dyDescent="0.3">
      <c r="D288" s="40"/>
    </row>
    <row r="289" spans="4:4" x14ac:dyDescent="0.3">
      <c r="D289" s="40"/>
    </row>
    <row r="290" spans="4:4" x14ac:dyDescent="0.3">
      <c r="D290" s="40"/>
    </row>
    <row r="291" spans="4:4" x14ac:dyDescent="0.3">
      <c r="D291" s="40"/>
    </row>
    <row r="292" spans="4:4" x14ac:dyDescent="0.3">
      <c r="D292" s="40"/>
    </row>
    <row r="293" spans="4:4" x14ac:dyDescent="0.3">
      <c r="D293" s="40"/>
    </row>
    <row r="294" spans="4:4" x14ac:dyDescent="0.3">
      <c r="D294" s="40"/>
    </row>
    <row r="295" spans="4:4" x14ac:dyDescent="0.3">
      <c r="D295" s="40"/>
    </row>
    <row r="296" spans="4:4" x14ac:dyDescent="0.3">
      <c r="D296" s="40"/>
    </row>
    <row r="297" spans="4:4" x14ac:dyDescent="0.3">
      <c r="D297" s="40"/>
    </row>
    <row r="298" spans="4:4" x14ac:dyDescent="0.3">
      <c r="D298" s="40"/>
    </row>
    <row r="299" spans="4:4" x14ac:dyDescent="0.3">
      <c r="D299" s="40"/>
    </row>
    <row r="300" spans="4:4" x14ac:dyDescent="0.3">
      <c r="D300" s="40"/>
    </row>
    <row r="301" spans="4:4" x14ac:dyDescent="0.3">
      <c r="D301" s="40"/>
    </row>
    <row r="302" spans="4:4" x14ac:dyDescent="0.3">
      <c r="D302" s="40"/>
    </row>
    <row r="303" spans="4:4" x14ac:dyDescent="0.3">
      <c r="D303" s="40"/>
    </row>
    <row r="304" spans="4:4" x14ac:dyDescent="0.3">
      <c r="D304" s="40"/>
    </row>
    <row r="305" spans="4:4" x14ac:dyDescent="0.3">
      <c r="D305" s="40"/>
    </row>
    <row r="306" spans="4:4" x14ac:dyDescent="0.3">
      <c r="D306" s="40"/>
    </row>
    <row r="307" spans="4:4" x14ac:dyDescent="0.3">
      <c r="D307" s="40"/>
    </row>
    <row r="308" spans="4:4" x14ac:dyDescent="0.3">
      <c r="D308" s="40"/>
    </row>
    <row r="309" spans="4:4" x14ac:dyDescent="0.3">
      <c r="D309" s="40"/>
    </row>
    <row r="310" spans="4:4" x14ac:dyDescent="0.3">
      <c r="D310" s="40"/>
    </row>
    <row r="311" spans="4:4" x14ac:dyDescent="0.3">
      <c r="D311" s="40"/>
    </row>
    <row r="312" spans="4:4" x14ac:dyDescent="0.3">
      <c r="D312" s="40"/>
    </row>
    <row r="313" spans="4:4" x14ac:dyDescent="0.3">
      <c r="D313" s="40"/>
    </row>
    <row r="314" spans="4:4" x14ac:dyDescent="0.3">
      <c r="D314" s="40"/>
    </row>
    <row r="315" spans="4:4" x14ac:dyDescent="0.3">
      <c r="D315" s="40"/>
    </row>
    <row r="316" spans="4:4" x14ac:dyDescent="0.3">
      <c r="D316" s="40"/>
    </row>
    <row r="317" spans="4:4" x14ac:dyDescent="0.3">
      <c r="D317" s="40"/>
    </row>
    <row r="318" spans="4:4" x14ac:dyDescent="0.3">
      <c r="D318" s="40"/>
    </row>
    <row r="319" spans="4:4" x14ac:dyDescent="0.3">
      <c r="D319" s="40"/>
    </row>
    <row r="320" spans="4:4" x14ac:dyDescent="0.3">
      <c r="D320" s="40"/>
    </row>
    <row r="321" spans="4:4" x14ac:dyDescent="0.3">
      <c r="D321" s="40"/>
    </row>
    <row r="322" spans="4:4" x14ac:dyDescent="0.3">
      <c r="D322" s="40"/>
    </row>
    <row r="323" spans="4:4" x14ac:dyDescent="0.3">
      <c r="D323" s="40"/>
    </row>
    <row r="324" spans="4:4" x14ac:dyDescent="0.3">
      <c r="D324" s="40"/>
    </row>
    <row r="325" spans="4:4" x14ac:dyDescent="0.3">
      <c r="D325" s="40"/>
    </row>
    <row r="326" spans="4:4" x14ac:dyDescent="0.3">
      <c r="D326" s="40"/>
    </row>
    <row r="327" spans="4:4" x14ac:dyDescent="0.3">
      <c r="D327" s="40"/>
    </row>
    <row r="328" spans="4:4" x14ac:dyDescent="0.3">
      <c r="D328" s="40"/>
    </row>
    <row r="329" spans="4:4" x14ac:dyDescent="0.3">
      <c r="D329" s="40"/>
    </row>
    <row r="330" spans="4:4" x14ac:dyDescent="0.3">
      <c r="D330" s="40"/>
    </row>
    <row r="331" spans="4:4" x14ac:dyDescent="0.3">
      <c r="D331" s="40"/>
    </row>
    <row r="332" spans="4:4" x14ac:dyDescent="0.3">
      <c r="D332" s="40"/>
    </row>
    <row r="333" spans="4:4" x14ac:dyDescent="0.3">
      <c r="D333" s="40"/>
    </row>
    <row r="334" spans="4:4" x14ac:dyDescent="0.3">
      <c r="D334" s="40"/>
    </row>
    <row r="335" spans="4:4" x14ac:dyDescent="0.3">
      <c r="D335" s="40"/>
    </row>
    <row r="336" spans="4:4" x14ac:dyDescent="0.3">
      <c r="D336" s="40"/>
    </row>
    <row r="337" spans="4:4" x14ac:dyDescent="0.3">
      <c r="D337" s="40"/>
    </row>
    <row r="338" spans="4:4" x14ac:dyDescent="0.3">
      <c r="D338" s="40"/>
    </row>
    <row r="339" spans="4:4" x14ac:dyDescent="0.3">
      <c r="D339" s="40"/>
    </row>
    <row r="340" spans="4:4" x14ac:dyDescent="0.3">
      <c r="D340" s="40"/>
    </row>
    <row r="341" spans="4:4" x14ac:dyDescent="0.3">
      <c r="D341" s="40"/>
    </row>
    <row r="342" spans="4:4" x14ac:dyDescent="0.3">
      <c r="D342" s="40"/>
    </row>
    <row r="343" spans="4:4" x14ac:dyDescent="0.3">
      <c r="D343" s="40"/>
    </row>
    <row r="344" spans="4:4" x14ac:dyDescent="0.3">
      <c r="D344" s="40"/>
    </row>
    <row r="345" spans="4:4" x14ac:dyDescent="0.3">
      <c r="D345" s="40"/>
    </row>
    <row r="346" spans="4:4" x14ac:dyDescent="0.3">
      <c r="D346" s="40"/>
    </row>
    <row r="347" spans="4:4" x14ac:dyDescent="0.3">
      <c r="D347" s="40"/>
    </row>
    <row r="348" spans="4:4" x14ac:dyDescent="0.3">
      <c r="D348" s="40"/>
    </row>
    <row r="349" spans="4:4" x14ac:dyDescent="0.3">
      <c r="D349" s="40"/>
    </row>
    <row r="350" spans="4:4" x14ac:dyDescent="0.3">
      <c r="D350" s="40"/>
    </row>
    <row r="351" spans="4:4" x14ac:dyDescent="0.3">
      <c r="D351" s="40"/>
    </row>
    <row r="352" spans="4:4" x14ac:dyDescent="0.3">
      <c r="D352" s="40"/>
    </row>
    <row r="353" spans="4:4" x14ac:dyDescent="0.3">
      <c r="D353" s="40"/>
    </row>
    <row r="354" spans="4:4" x14ac:dyDescent="0.3">
      <c r="D354" s="40"/>
    </row>
    <row r="355" spans="4:4" x14ac:dyDescent="0.3">
      <c r="D355" s="40"/>
    </row>
    <row r="356" spans="4:4" x14ac:dyDescent="0.3">
      <c r="D356" s="40"/>
    </row>
    <row r="357" spans="4:4" x14ac:dyDescent="0.3">
      <c r="D357" s="40"/>
    </row>
    <row r="358" spans="4:4" x14ac:dyDescent="0.3">
      <c r="D358" s="40"/>
    </row>
    <row r="359" spans="4:4" x14ac:dyDescent="0.3">
      <c r="D359" s="40"/>
    </row>
    <row r="360" spans="4:4" x14ac:dyDescent="0.3">
      <c r="D360" s="40"/>
    </row>
    <row r="361" spans="4:4" x14ac:dyDescent="0.3">
      <c r="D361" s="40"/>
    </row>
    <row r="362" spans="4:4" x14ac:dyDescent="0.3">
      <c r="D362" s="40"/>
    </row>
    <row r="363" spans="4:4" x14ac:dyDescent="0.3">
      <c r="D363" s="40"/>
    </row>
    <row r="364" spans="4:4" x14ac:dyDescent="0.3">
      <c r="D364" s="40"/>
    </row>
    <row r="365" spans="4:4" x14ac:dyDescent="0.3">
      <c r="D365" s="40"/>
    </row>
    <row r="366" spans="4:4" x14ac:dyDescent="0.3">
      <c r="D366" s="40"/>
    </row>
    <row r="367" spans="4:4" x14ac:dyDescent="0.3">
      <c r="D367" s="40"/>
    </row>
    <row r="368" spans="4:4" x14ac:dyDescent="0.3">
      <c r="D368" s="40"/>
    </row>
    <row r="369" spans="4:4" x14ac:dyDescent="0.3">
      <c r="D369" s="40"/>
    </row>
    <row r="370" spans="4:4" x14ac:dyDescent="0.3">
      <c r="D370" s="40"/>
    </row>
    <row r="371" spans="4:4" x14ac:dyDescent="0.3">
      <c r="D371" s="40"/>
    </row>
    <row r="372" spans="4:4" x14ac:dyDescent="0.3">
      <c r="D372" s="40"/>
    </row>
    <row r="373" spans="4:4" x14ac:dyDescent="0.3">
      <c r="D373" s="40"/>
    </row>
    <row r="374" spans="4:4" x14ac:dyDescent="0.3">
      <c r="D374" s="40"/>
    </row>
    <row r="375" spans="4:4" x14ac:dyDescent="0.3">
      <c r="D375" s="40"/>
    </row>
    <row r="376" spans="4:4" x14ac:dyDescent="0.3">
      <c r="D376" s="40"/>
    </row>
    <row r="377" spans="4:4" x14ac:dyDescent="0.3">
      <c r="D377" s="40"/>
    </row>
    <row r="378" spans="4:4" x14ac:dyDescent="0.3">
      <c r="D378" s="40"/>
    </row>
    <row r="379" spans="4:4" x14ac:dyDescent="0.3">
      <c r="D379" s="40"/>
    </row>
    <row r="380" spans="4:4" x14ac:dyDescent="0.3">
      <c r="D380" s="40"/>
    </row>
    <row r="381" spans="4:4" x14ac:dyDescent="0.3">
      <c r="D381" s="40"/>
    </row>
    <row r="382" spans="4:4" x14ac:dyDescent="0.3">
      <c r="D382" s="40"/>
    </row>
    <row r="383" spans="4:4" x14ac:dyDescent="0.3">
      <c r="D383" s="40"/>
    </row>
    <row r="384" spans="4:4" x14ac:dyDescent="0.3">
      <c r="D384" s="40"/>
    </row>
    <row r="385" spans="4:4" x14ac:dyDescent="0.3">
      <c r="D385" s="40"/>
    </row>
    <row r="386" spans="4:4" x14ac:dyDescent="0.3">
      <c r="D386" s="40"/>
    </row>
    <row r="387" spans="4:4" x14ac:dyDescent="0.3">
      <c r="D387" s="40"/>
    </row>
    <row r="388" spans="4:4" x14ac:dyDescent="0.3">
      <c r="D388" s="40"/>
    </row>
    <row r="389" spans="4:4" x14ac:dyDescent="0.3">
      <c r="D389" s="40"/>
    </row>
    <row r="390" spans="4:4" x14ac:dyDescent="0.3">
      <c r="D390" s="40"/>
    </row>
    <row r="391" spans="4:4" x14ac:dyDescent="0.3">
      <c r="D391" s="40"/>
    </row>
    <row r="392" spans="4:4" x14ac:dyDescent="0.3">
      <c r="D392" s="40"/>
    </row>
    <row r="393" spans="4:4" x14ac:dyDescent="0.3">
      <c r="D393" s="40"/>
    </row>
    <row r="394" spans="4:4" x14ac:dyDescent="0.3">
      <c r="D394" s="40"/>
    </row>
    <row r="395" spans="4:4" x14ac:dyDescent="0.3">
      <c r="D395" s="40"/>
    </row>
    <row r="396" spans="4:4" x14ac:dyDescent="0.3">
      <c r="D396" s="40"/>
    </row>
    <row r="397" spans="4:4" x14ac:dyDescent="0.3">
      <c r="D397" s="40"/>
    </row>
    <row r="398" spans="4:4" x14ac:dyDescent="0.3">
      <c r="D398" s="40"/>
    </row>
    <row r="399" spans="4:4" x14ac:dyDescent="0.3">
      <c r="D399" s="40"/>
    </row>
    <row r="400" spans="4:4" x14ac:dyDescent="0.3">
      <c r="D400" s="40"/>
    </row>
    <row r="401" spans="4:4" x14ac:dyDescent="0.3">
      <c r="D401" s="40"/>
    </row>
    <row r="402" spans="4:4" x14ac:dyDescent="0.3">
      <c r="D402" s="40"/>
    </row>
    <row r="403" spans="4:4" x14ac:dyDescent="0.3">
      <c r="D403" s="40"/>
    </row>
    <row r="404" spans="4:4" x14ac:dyDescent="0.3">
      <c r="D404" s="40"/>
    </row>
    <row r="405" spans="4:4" x14ac:dyDescent="0.3">
      <c r="D405" s="40"/>
    </row>
    <row r="406" spans="4:4" x14ac:dyDescent="0.3">
      <c r="D406" s="40"/>
    </row>
    <row r="407" spans="4:4" x14ac:dyDescent="0.3">
      <c r="D407" s="40"/>
    </row>
    <row r="408" spans="4:4" x14ac:dyDescent="0.3">
      <c r="D408" s="40"/>
    </row>
    <row r="409" spans="4:4" x14ac:dyDescent="0.3">
      <c r="D409" s="40"/>
    </row>
    <row r="410" spans="4:4" x14ac:dyDescent="0.3">
      <c r="D410" s="40"/>
    </row>
    <row r="411" spans="4:4" x14ac:dyDescent="0.3">
      <c r="D411" s="40"/>
    </row>
    <row r="412" spans="4:4" x14ac:dyDescent="0.3">
      <c r="D412" s="40"/>
    </row>
    <row r="413" spans="4:4" x14ac:dyDescent="0.3">
      <c r="D413" s="40"/>
    </row>
    <row r="414" spans="4:4" x14ac:dyDescent="0.3">
      <c r="D414" s="40"/>
    </row>
    <row r="415" spans="4:4" x14ac:dyDescent="0.3">
      <c r="D415" s="40"/>
    </row>
    <row r="416" spans="4:4" x14ac:dyDescent="0.3">
      <c r="D416" s="40"/>
    </row>
    <row r="417" spans="4:4" x14ac:dyDescent="0.3">
      <c r="D417" s="40"/>
    </row>
    <row r="418" spans="4:4" x14ac:dyDescent="0.3">
      <c r="D418" s="40"/>
    </row>
    <row r="419" spans="4:4" x14ac:dyDescent="0.3">
      <c r="D419" s="40"/>
    </row>
    <row r="420" spans="4:4" x14ac:dyDescent="0.3">
      <c r="D420" s="40"/>
    </row>
    <row r="421" spans="4:4" x14ac:dyDescent="0.3">
      <c r="D421" s="40"/>
    </row>
    <row r="422" spans="4:4" x14ac:dyDescent="0.3">
      <c r="D422" s="40"/>
    </row>
    <row r="423" spans="4:4" x14ac:dyDescent="0.3">
      <c r="D423" s="40"/>
    </row>
    <row r="424" spans="4:4" x14ac:dyDescent="0.3">
      <c r="D424" s="40"/>
    </row>
    <row r="425" spans="4:4" x14ac:dyDescent="0.3">
      <c r="D425" s="40"/>
    </row>
    <row r="426" spans="4:4" x14ac:dyDescent="0.3">
      <c r="D426" s="40"/>
    </row>
    <row r="427" spans="4:4" x14ac:dyDescent="0.3">
      <c r="D427" s="40"/>
    </row>
    <row r="428" spans="4:4" x14ac:dyDescent="0.3">
      <c r="D428" s="40"/>
    </row>
    <row r="429" spans="4:4" x14ac:dyDescent="0.3">
      <c r="D429" s="40"/>
    </row>
    <row r="430" spans="4:4" x14ac:dyDescent="0.3">
      <c r="D430" s="40"/>
    </row>
    <row r="431" spans="4:4" x14ac:dyDescent="0.3">
      <c r="D431" s="40"/>
    </row>
    <row r="432" spans="4:4" x14ac:dyDescent="0.3">
      <c r="D432" s="40"/>
    </row>
    <row r="433" spans="4:4" x14ac:dyDescent="0.3">
      <c r="D433" s="40"/>
    </row>
    <row r="434" spans="4:4" x14ac:dyDescent="0.3">
      <c r="D434" s="40"/>
    </row>
    <row r="435" spans="4:4" x14ac:dyDescent="0.3">
      <c r="D435" s="40"/>
    </row>
    <row r="436" spans="4:4" x14ac:dyDescent="0.3">
      <c r="D436" s="40"/>
    </row>
    <row r="437" spans="4:4" x14ac:dyDescent="0.3">
      <c r="D437" s="40"/>
    </row>
    <row r="438" spans="4:4" x14ac:dyDescent="0.3">
      <c r="D438" s="40"/>
    </row>
    <row r="439" spans="4:4" x14ac:dyDescent="0.3">
      <c r="D439" s="40"/>
    </row>
    <row r="440" spans="4:4" x14ac:dyDescent="0.3">
      <c r="D440" s="40"/>
    </row>
    <row r="441" spans="4:4" x14ac:dyDescent="0.3">
      <c r="D441" s="40"/>
    </row>
    <row r="442" spans="4:4" x14ac:dyDescent="0.3">
      <c r="D442" s="40"/>
    </row>
    <row r="443" spans="4:4" x14ac:dyDescent="0.3">
      <c r="D443" s="40"/>
    </row>
    <row r="444" spans="4:4" x14ac:dyDescent="0.3">
      <c r="D444" s="40"/>
    </row>
    <row r="445" spans="4:4" x14ac:dyDescent="0.3">
      <c r="D445" s="40"/>
    </row>
    <row r="446" spans="4:4" x14ac:dyDescent="0.3">
      <c r="D446" s="40"/>
    </row>
    <row r="447" spans="4:4" x14ac:dyDescent="0.3">
      <c r="D447" s="40"/>
    </row>
    <row r="448" spans="4:4" x14ac:dyDescent="0.3">
      <c r="D448" s="40"/>
    </row>
    <row r="449" spans="4:4" x14ac:dyDescent="0.3">
      <c r="D449" s="40"/>
    </row>
    <row r="450" spans="4:4" x14ac:dyDescent="0.3">
      <c r="D450" s="40"/>
    </row>
    <row r="451" spans="4:4" x14ac:dyDescent="0.3">
      <c r="D451" s="40"/>
    </row>
    <row r="452" spans="4:4" x14ac:dyDescent="0.3">
      <c r="D452" s="40"/>
    </row>
    <row r="453" spans="4:4" x14ac:dyDescent="0.3">
      <c r="D453" s="40"/>
    </row>
    <row r="454" spans="4:4" x14ac:dyDescent="0.3">
      <c r="D454" s="40"/>
    </row>
    <row r="455" spans="4:4" x14ac:dyDescent="0.3">
      <c r="D455" s="40"/>
    </row>
    <row r="456" spans="4:4" x14ac:dyDescent="0.3">
      <c r="D456" s="40"/>
    </row>
    <row r="457" spans="4:4" x14ac:dyDescent="0.3">
      <c r="D457" s="40"/>
    </row>
    <row r="458" spans="4:4" x14ac:dyDescent="0.3">
      <c r="D458" s="40"/>
    </row>
    <row r="459" spans="4:4" x14ac:dyDescent="0.3">
      <c r="D459" s="40"/>
    </row>
    <row r="460" spans="4:4" x14ac:dyDescent="0.3">
      <c r="D460" s="40"/>
    </row>
    <row r="461" spans="4:4" x14ac:dyDescent="0.3">
      <c r="D461" s="40"/>
    </row>
    <row r="462" spans="4:4" x14ac:dyDescent="0.3">
      <c r="D462" s="40"/>
    </row>
    <row r="463" spans="4:4" x14ac:dyDescent="0.3">
      <c r="D463" s="40"/>
    </row>
    <row r="464" spans="4:4" x14ac:dyDescent="0.3">
      <c r="D464" s="40"/>
    </row>
    <row r="465" spans="4:4" x14ac:dyDescent="0.3">
      <c r="D465" s="40"/>
    </row>
    <row r="466" spans="4:4" x14ac:dyDescent="0.3">
      <c r="D466" s="40"/>
    </row>
    <row r="467" spans="4:4" x14ac:dyDescent="0.3">
      <c r="D467" s="40"/>
    </row>
    <row r="468" spans="4:4" x14ac:dyDescent="0.3">
      <c r="D468" s="40"/>
    </row>
    <row r="469" spans="4:4" x14ac:dyDescent="0.3">
      <c r="D469" s="40"/>
    </row>
    <row r="470" spans="4:4" x14ac:dyDescent="0.3">
      <c r="D470" s="40"/>
    </row>
    <row r="471" spans="4:4" x14ac:dyDescent="0.3">
      <c r="D471" s="40"/>
    </row>
    <row r="472" spans="4:4" x14ac:dyDescent="0.3">
      <c r="D472" s="40"/>
    </row>
    <row r="473" spans="4:4" x14ac:dyDescent="0.3">
      <c r="D473" s="40"/>
    </row>
    <row r="474" spans="4:4" x14ac:dyDescent="0.3">
      <c r="D474" s="40"/>
    </row>
    <row r="475" spans="4:4" x14ac:dyDescent="0.3">
      <c r="D475" s="40"/>
    </row>
    <row r="476" spans="4:4" x14ac:dyDescent="0.3">
      <c r="D476" s="40"/>
    </row>
    <row r="477" spans="4:4" x14ac:dyDescent="0.3">
      <c r="D477" s="40"/>
    </row>
    <row r="478" spans="4:4" x14ac:dyDescent="0.3">
      <c r="D478" s="40"/>
    </row>
    <row r="479" spans="4:4" x14ac:dyDescent="0.3">
      <c r="D479" s="40"/>
    </row>
    <row r="480" spans="4:4" x14ac:dyDescent="0.3">
      <c r="D480" s="40"/>
    </row>
    <row r="481" spans="4:4" x14ac:dyDescent="0.3">
      <c r="D481" s="40"/>
    </row>
    <row r="482" spans="4:4" x14ac:dyDescent="0.3">
      <c r="D482" s="40"/>
    </row>
    <row r="483" spans="4:4" x14ac:dyDescent="0.3">
      <c r="D483" s="40"/>
    </row>
    <row r="484" spans="4:4" x14ac:dyDescent="0.3">
      <c r="D484" s="40"/>
    </row>
    <row r="485" spans="4:4" x14ac:dyDescent="0.3">
      <c r="D485" s="40"/>
    </row>
    <row r="486" spans="4:4" x14ac:dyDescent="0.3">
      <c r="D486" s="40"/>
    </row>
    <row r="487" spans="4:4" x14ac:dyDescent="0.3">
      <c r="D487" s="40"/>
    </row>
    <row r="488" spans="4:4" x14ac:dyDescent="0.3">
      <c r="D488" s="40"/>
    </row>
    <row r="489" spans="4:4" x14ac:dyDescent="0.3">
      <c r="D489" s="40"/>
    </row>
    <row r="490" spans="4:4" x14ac:dyDescent="0.3">
      <c r="D490" s="40"/>
    </row>
    <row r="491" spans="4:4" x14ac:dyDescent="0.3">
      <c r="D491" s="40"/>
    </row>
    <row r="492" spans="4:4" x14ac:dyDescent="0.3">
      <c r="D492" s="40"/>
    </row>
    <row r="493" spans="4:4" x14ac:dyDescent="0.3">
      <c r="D493" s="40"/>
    </row>
    <row r="494" spans="4:4" x14ac:dyDescent="0.3">
      <c r="D494" s="40"/>
    </row>
    <row r="495" spans="4:4" x14ac:dyDescent="0.3">
      <c r="D495" s="40"/>
    </row>
    <row r="496" spans="4:4" x14ac:dyDescent="0.3">
      <c r="D496" s="40"/>
    </row>
    <row r="497" spans="4:4" x14ac:dyDescent="0.3">
      <c r="D497" s="40"/>
    </row>
    <row r="498" spans="4:4" x14ac:dyDescent="0.3">
      <c r="D498" s="40"/>
    </row>
    <row r="499" spans="4:4" x14ac:dyDescent="0.3">
      <c r="D499" s="40"/>
    </row>
    <row r="500" spans="4:4" x14ac:dyDescent="0.3">
      <c r="D500" s="40"/>
    </row>
    <row r="501" spans="4:4" x14ac:dyDescent="0.3">
      <c r="D501" s="40"/>
    </row>
    <row r="502" spans="4:4" x14ac:dyDescent="0.3">
      <c r="D502" s="40"/>
    </row>
    <row r="503" spans="4:4" x14ac:dyDescent="0.3">
      <c r="D503" s="40"/>
    </row>
    <row r="504" spans="4:4" x14ac:dyDescent="0.3">
      <c r="D504" s="40"/>
    </row>
    <row r="505" spans="4:4" x14ac:dyDescent="0.3">
      <c r="D505" s="40"/>
    </row>
    <row r="506" spans="4:4" x14ac:dyDescent="0.3">
      <c r="D506" s="40"/>
    </row>
    <row r="507" spans="4:4" x14ac:dyDescent="0.3">
      <c r="D507" s="40"/>
    </row>
    <row r="508" spans="4:4" x14ac:dyDescent="0.3">
      <c r="D508" s="40"/>
    </row>
    <row r="509" spans="4:4" x14ac:dyDescent="0.3">
      <c r="D509" s="40"/>
    </row>
    <row r="510" spans="4:4" x14ac:dyDescent="0.3">
      <c r="D510" s="40"/>
    </row>
    <row r="511" spans="4:4" x14ac:dyDescent="0.3">
      <c r="D511" s="40"/>
    </row>
    <row r="512" spans="4:4" x14ac:dyDescent="0.3">
      <c r="D512" s="40"/>
    </row>
    <row r="513" spans="4:4" x14ac:dyDescent="0.3">
      <c r="D513" s="40"/>
    </row>
    <row r="514" spans="4:4" x14ac:dyDescent="0.3">
      <c r="D514" s="40"/>
    </row>
    <row r="515" spans="4:4" x14ac:dyDescent="0.3">
      <c r="D515" s="40"/>
    </row>
    <row r="516" spans="4:4" x14ac:dyDescent="0.3">
      <c r="D516" s="40"/>
    </row>
    <row r="517" spans="4:4" x14ac:dyDescent="0.3">
      <c r="D517" s="40"/>
    </row>
    <row r="518" spans="4:4" x14ac:dyDescent="0.3">
      <c r="D518" s="40"/>
    </row>
    <row r="519" spans="4:4" x14ac:dyDescent="0.3">
      <c r="D519" s="40"/>
    </row>
    <row r="520" spans="4:4" x14ac:dyDescent="0.3">
      <c r="D520" s="40"/>
    </row>
    <row r="521" spans="4:4" x14ac:dyDescent="0.3">
      <c r="D521" s="40"/>
    </row>
    <row r="522" spans="4:4" x14ac:dyDescent="0.3">
      <c r="D522" s="40"/>
    </row>
    <row r="523" spans="4:4" x14ac:dyDescent="0.3">
      <c r="D523" s="40"/>
    </row>
    <row r="524" spans="4:4" x14ac:dyDescent="0.3">
      <c r="D524" s="40"/>
    </row>
    <row r="525" spans="4:4" x14ac:dyDescent="0.3">
      <c r="D525" s="40"/>
    </row>
    <row r="526" spans="4:4" x14ac:dyDescent="0.3">
      <c r="D526" s="40"/>
    </row>
    <row r="527" spans="4:4" x14ac:dyDescent="0.3">
      <c r="D527" s="40"/>
    </row>
    <row r="528" spans="4:4" x14ac:dyDescent="0.3">
      <c r="D528" s="40"/>
    </row>
    <row r="529" spans="4:4" x14ac:dyDescent="0.3">
      <c r="D529" s="40"/>
    </row>
    <row r="530" spans="4:4" x14ac:dyDescent="0.3">
      <c r="D530" s="40"/>
    </row>
    <row r="531" spans="4:4" x14ac:dyDescent="0.3">
      <c r="D531" s="40"/>
    </row>
    <row r="532" spans="4:4" x14ac:dyDescent="0.3">
      <c r="D532" s="40"/>
    </row>
    <row r="533" spans="4:4" x14ac:dyDescent="0.3">
      <c r="D533" s="40"/>
    </row>
    <row r="534" spans="4:4" x14ac:dyDescent="0.3">
      <c r="D534" s="40"/>
    </row>
    <row r="535" spans="4:4" x14ac:dyDescent="0.3">
      <c r="D535" s="40"/>
    </row>
    <row r="536" spans="4:4" x14ac:dyDescent="0.3">
      <c r="D536" s="40"/>
    </row>
    <row r="537" spans="4:4" x14ac:dyDescent="0.3">
      <c r="D537" s="40"/>
    </row>
    <row r="538" spans="4:4" x14ac:dyDescent="0.3">
      <c r="D538" s="40"/>
    </row>
    <row r="539" spans="4:4" x14ac:dyDescent="0.3">
      <c r="D539" s="40"/>
    </row>
    <row r="540" spans="4:4" x14ac:dyDescent="0.3">
      <c r="D540" s="40"/>
    </row>
    <row r="541" spans="4:4" x14ac:dyDescent="0.3">
      <c r="D541" s="40"/>
    </row>
    <row r="542" spans="4:4" x14ac:dyDescent="0.3">
      <c r="D542" s="40"/>
    </row>
    <row r="543" spans="4:4" x14ac:dyDescent="0.3">
      <c r="D543" s="40"/>
    </row>
    <row r="544" spans="4:4" x14ac:dyDescent="0.3">
      <c r="D544" s="40"/>
    </row>
    <row r="545" spans="4:4" x14ac:dyDescent="0.3">
      <c r="D545" s="40"/>
    </row>
    <row r="546" spans="4:4" x14ac:dyDescent="0.3">
      <c r="D546" s="40"/>
    </row>
  </sheetData>
  <sheetProtection formatCells="0" formatColumns="0" formatRows="0"/>
  <conditionalFormatting sqref="G26">
    <cfRule type="cellIs" dxfId="4" priority="87" stopIfTrue="1" operator="notEqual">
      <formula>0</formula>
    </cfRule>
  </conditionalFormatting>
  <conditionalFormatting sqref="G39">
    <cfRule type="cellIs" dxfId="3" priority="84" stopIfTrue="1" operator="notEqual">
      <formula>0</formula>
    </cfRule>
  </conditionalFormatting>
  <conditionalFormatting sqref="G40">
    <cfRule type="cellIs" dxfId="2" priority="83" stopIfTrue="1" operator="notEqual">
      <formula>0</formula>
    </cfRule>
  </conditionalFormatting>
  <conditionalFormatting sqref="G28">
    <cfRule type="containsText" dxfId="1" priority="40" stopIfTrue="1" operator="containsText" text="Included in error count">
      <formula>NOT(ISERROR(SEARCH("Included in error count",G28)))</formula>
    </cfRule>
    <cfRule type="cellIs" dxfId="0" priority="41" stopIfTrue="1" operator="equal">
      <formula>1</formula>
    </cfRule>
  </conditionalFormatting>
  <pageMargins left="0.7" right="0.7" top="0.75" bottom="0.75" header="0.3" footer="0.3"/>
  <pageSetup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361AA-1F33-41CA-842B-46C9999153DA}">
  <dimension ref="A1:F169"/>
  <sheetViews>
    <sheetView workbookViewId="0">
      <pane xSplit="3" topLeftCell="D1" activePane="topRight" state="frozen"/>
      <selection pane="topRight" activeCell="E1" sqref="E1"/>
    </sheetView>
  </sheetViews>
  <sheetFormatPr defaultRowHeight="14.4" x14ac:dyDescent="0.3"/>
  <cols>
    <col min="1" max="1" width="10.33203125" style="78" customWidth="1"/>
    <col min="2" max="2" width="72.6640625" customWidth="1"/>
    <col min="3" max="3" width="54.33203125" customWidth="1"/>
    <col min="4" max="97" width="20.6640625" customWidth="1"/>
  </cols>
  <sheetData>
    <row r="1" spans="1:6" x14ac:dyDescent="0.3">
      <c r="A1" t="s">
        <v>461</v>
      </c>
      <c r="B1" t="s">
        <v>462</v>
      </c>
      <c r="C1" t="s">
        <v>115</v>
      </c>
      <c r="D1" t="s">
        <v>352</v>
      </c>
      <c r="E1" t="s">
        <v>353</v>
      </c>
      <c r="F1" t="s">
        <v>354</v>
      </c>
    </row>
    <row r="2" spans="1:6" x14ac:dyDescent="0.3">
      <c r="A2" t="s">
        <v>269</v>
      </c>
      <c r="B2" t="s">
        <v>13</v>
      </c>
      <c r="C2" t="s">
        <v>4</v>
      </c>
      <c r="D2">
        <v>601754</v>
      </c>
      <c r="E2">
        <v>601757</v>
      </c>
      <c r="F2">
        <v>601758</v>
      </c>
    </row>
    <row r="3" spans="1:6" x14ac:dyDescent="0.3">
      <c r="A3">
        <v>47</v>
      </c>
      <c r="B3" t="s">
        <v>270</v>
      </c>
      <c r="D3">
        <v>5279212</v>
      </c>
      <c r="E3">
        <v>162658000</v>
      </c>
      <c r="F3">
        <v>545164000</v>
      </c>
    </row>
    <row r="4" spans="1:6" x14ac:dyDescent="0.3">
      <c r="A4">
        <v>48</v>
      </c>
      <c r="B4" t="s">
        <v>37</v>
      </c>
      <c r="D4">
        <v>1985593</v>
      </c>
      <c r="E4">
        <v>84213000</v>
      </c>
      <c r="F4">
        <v>51844000</v>
      </c>
    </row>
    <row r="5" spans="1:6" x14ac:dyDescent="0.3">
      <c r="A5">
        <v>52</v>
      </c>
      <c r="B5" t="s">
        <v>67</v>
      </c>
      <c r="D5">
        <v>1073642</v>
      </c>
      <c r="E5">
        <v>1310000</v>
      </c>
      <c r="F5">
        <v>12451000</v>
      </c>
    </row>
    <row r="6" spans="1:6" x14ac:dyDescent="0.3">
      <c r="A6">
        <v>53</v>
      </c>
      <c r="B6" t="s">
        <v>31</v>
      </c>
      <c r="D6">
        <v>752829</v>
      </c>
      <c r="E6">
        <v>-53783000</v>
      </c>
      <c r="F6">
        <v>14704000</v>
      </c>
    </row>
    <row r="7" spans="1:6" x14ac:dyDescent="0.3">
      <c r="A7">
        <v>55</v>
      </c>
      <c r="B7" t="s">
        <v>74</v>
      </c>
      <c r="D7">
        <v>3170680</v>
      </c>
      <c r="E7">
        <v>-6439000</v>
      </c>
      <c r="F7">
        <v>206457000</v>
      </c>
    </row>
    <row r="8" spans="1:6" x14ac:dyDescent="0.3">
      <c r="A8">
        <v>90</v>
      </c>
      <c r="B8" t="s">
        <v>61</v>
      </c>
      <c r="D8">
        <v>3092130</v>
      </c>
      <c r="E8">
        <v>100830000</v>
      </c>
      <c r="F8">
        <v>428633000</v>
      </c>
    </row>
    <row r="9" spans="1:6" x14ac:dyDescent="0.3">
      <c r="A9">
        <v>91</v>
      </c>
      <c r="B9" t="s">
        <v>62</v>
      </c>
      <c r="D9">
        <v>1342526</v>
      </c>
      <c r="E9">
        <v>43975000</v>
      </c>
      <c r="F9">
        <v>42896000</v>
      </c>
    </row>
    <row r="10" spans="1:6" x14ac:dyDescent="0.3">
      <c r="A10">
        <v>93</v>
      </c>
      <c r="B10" t="s">
        <v>65</v>
      </c>
      <c r="D10">
        <v>34883884</v>
      </c>
      <c r="E10">
        <v>528431000</v>
      </c>
      <c r="F10">
        <v>442614000</v>
      </c>
    </row>
    <row r="11" spans="1:6" x14ac:dyDescent="0.3">
      <c r="A11">
        <v>94</v>
      </c>
      <c r="B11" t="s">
        <v>68</v>
      </c>
      <c r="D11">
        <v>34143438</v>
      </c>
      <c r="E11">
        <v>535428000</v>
      </c>
      <c r="F11">
        <v>274740000</v>
      </c>
    </row>
    <row r="12" spans="1:6" x14ac:dyDescent="0.3">
      <c r="A12">
        <v>97</v>
      </c>
      <c r="B12" t="s">
        <v>64</v>
      </c>
      <c r="D12">
        <v>34415004</v>
      </c>
      <c r="E12">
        <v>526603000</v>
      </c>
      <c r="F12">
        <v>440755000</v>
      </c>
    </row>
    <row r="13" spans="1:6" x14ac:dyDescent="0.3">
      <c r="A13">
        <v>98</v>
      </c>
      <c r="B13" t="s">
        <v>69</v>
      </c>
      <c r="D13">
        <v>0</v>
      </c>
      <c r="E13">
        <v>4805000</v>
      </c>
      <c r="F13">
        <v>29844000</v>
      </c>
    </row>
    <row r="14" spans="1:6" x14ac:dyDescent="0.3">
      <c r="A14">
        <v>99</v>
      </c>
      <c r="B14" t="s">
        <v>66</v>
      </c>
      <c r="D14">
        <v>28668784</v>
      </c>
      <c r="E14">
        <v>466847000</v>
      </c>
      <c r="F14">
        <v>67955000</v>
      </c>
    </row>
    <row r="15" spans="1:6" x14ac:dyDescent="0.3">
      <c r="A15">
        <v>100</v>
      </c>
      <c r="B15" t="s">
        <v>76</v>
      </c>
      <c r="D15">
        <v>0</v>
      </c>
      <c r="E15">
        <v>45260000</v>
      </c>
      <c r="F15">
        <v>47620000</v>
      </c>
    </row>
    <row r="16" spans="1:6" x14ac:dyDescent="0.3">
      <c r="A16">
        <v>101</v>
      </c>
      <c r="B16" t="s">
        <v>75</v>
      </c>
      <c r="D16">
        <v>1456040</v>
      </c>
      <c r="E16">
        <v>0</v>
      </c>
      <c r="F16">
        <v>110368000</v>
      </c>
    </row>
    <row r="17" spans="1:6" x14ac:dyDescent="0.3">
      <c r="A17">
        <v>192</v>
      </c>
      <c r="B17" t="s">
        <v>72</v>
      </c>
      <c r="D17">
        <v>0</v>
      </c>
      <c r="E17">
        <v>0</v>
      </c>
      <c r="F17">
        <v>0</v>
      </c>
    </row>
    <row r="18" spans="1:6" x14ac:dyDescent="0.3">
      <c r="A18">
        <v>356</v>
      </c>
      <c r="B18" t="s">
        <v>89</v>
      </c>
      <c r="D18">
        <v>33492147</v>
      </c>
      <c r="E18">
        <v>32146000</v>
      </c>
      <c r="F18">
        <v>2364689000</v>
      </c>
    </row>
    <row r="19" spans="1:6" x14ac:dyDescent="0.3">
      <c r="A19">
        <v>357</v>
      </c>
      <c r="B19" t="s">
        <v>90</v>
      </c>
      <c r="D19">
        <v>16477433</v>
      </c>
      <c r="E19">
        <v>10245000</v>
      </c>
      <c r="F19">
        <v>1258615000</v>
      </c>
    </row>
    <row r="20" spans="1:6" x14ac:dyDescent="0.3">
      <c r="A20">
        <v>360</v>
      </c>
      <c r="B20" t="s">
        <v>39</v>
      </c>
      <c r="D20">
        <v>4248270</v>
      </c>
      <c r="E20">
        <v>225458000</v>
      </c>
      <c r="F20">
        <v>2106889000</v>
      </c>
    </row>
    <row r="21" spans="1:6" x14ac:dyDescent="0.3">
      <c r="A21">
        <v>361</v>
      </c>
      <c r="B21" t="s">
        <v>32</v>
      </c>
      <c r="D21">
        <v>4099951</v>
      </c>
      <c r="E21">
        <v>37801000</v>
      </c>
      <c r="F21">
        <v>-559278000</v>
      </c>
    </row>
    <row r="22" spans="1:6" x14ac:dyDescent="0.3">
      <c r="A22">
        <v>362</v>
      </c>
      <c r="B22" t="s">
        <v>33</v>
      </c>
      <c r="D22">
        <v>21522753</v>
      </c>
      <c r="E22">
        <v>67339000</v>
      </c>
      <c r="F22">
        <v>289108000</v>
      </c>
    </row>
    <row r="23" spans="1:6" x14ac:dyDescent="0.3">
      <c r="A23">
        <v>363</v>
      </c>
      <c r="B23" t="s">
        <v>70</v>
      </c>
      <c r="D23">
        <v>12383</v>
      </c>
      <c r="E23">
        <v>7351000</v>
      </c>
      <c r="F23">
        <v>96571000</v>
      </c>
    </row>
    <row r="24" spans="1:6" x14ac:dyDescent="0.3">
      <c r="A24">
        <v>364</v>
      </c>
      <c r="B24" t="s">
        <v>71</v>
      </c>
      <c r="D24">
        <v>0</v>
      </c>
      <c r="E24">
        <v>54137000</v>
      </c>
      <c r="F24">
        <v>249741000</v>
      </c>
    </row>
    <row r="25" spans="1:6" x14ac:dyDescent="0.3">
      <c r="A25">
        <v>365</v>
      </c>
      <c r="B25" t="s">
        <v>73</v>
      </c>
      <c r="D25">
        <v>0</v>
      </c>
      <c r="E25">
        <v>0</v>
      </c>
      <c r="F25">
        <v>0</v>
      </c>
    </row>
    <row r="26" spans="1:6" x14ac:dyDescent="0.3">
      <c r="A26">
        <v>366</v>
      </c>
      <c r="B26" t="s">
        <v>271</v>
      </c>
      <c r="D26">
        <v>0</v>
      </c>
      <c r="E26">
        <v>0</v>
      </c>
      <c r="F26">
        <v>0</v>
      </c>
    </row>
    <row r="27" spans="1:6" x14ac:dyDescent="0.3">
      <c r="A27">
        <v>378</v>
      </c>
      <c r="B27" t="s">
        <v>34</v>
      </c>
      <c r="D27">
        <v>0</v>
      </c>
      <c r="E27">
        <v>0</v>
      </c>
      <c r="F27">
        <v>0</v>
      </c>
    </row>
    <row r="28" spans="1:6" x14ac:dyDescent="0.3">
      <c r="A28">
        <v>382</v>
      </c>
      <c r="B28" t="s">
        <v>36</v>
      </c>
      <c r="D28">
        <v>25771023</v>
      </c>
      <c r="E28">
        <v>292797000</v>
      </c>
      <c r="F28">
        <v>2395997000</v>
      </c>
    </row>
    <row r="29" spans="1:6" x14ac:dyDescent="0.3">
      <c r="A29">
        <v>384</v>
      </c>
      <c r="B29" t="s">
        <v>38</v>
      </c>
      <c r="D29">
        <v>0</v>
      </c>
      <c r="E29">
        <v>0</v>
      </c>
      <c r="F29">
        <v>0</v>
      </c>
    </row>
    <row r="30" spans="1:6" ht="13.95" customHeight="1" x14ac:dyDescent="0.3">
      <c r="A30">
        <v>502</v>
      </c>
      <c r="B30" t="s">
        <v>59</v>
      </c>
      <c r="D30">
        <v>4049068</v>
      </c>
      <c r="E30">
        <v>100830000</v>
      </c>
      <c r="F30">
        <v>428633000</v>
      </c>
    </row>
    <row r="31" spans="1:6" x14ac:dyDescent="0.3">
      <c r="A31">
        <v>503</v>
      </c>
      <c r="B31" t="s">
        <v>60</v>
      </c>
      <c r="D31">
        <v>1347264</v>
      </c>
      <c r="E31">
        <v>49116000</v>
      </c>
      <c r="F31">
        <v>634150000</v>
      </c>
    </row>
    <row r="32" spans="1:6" x14ac:dyDescent="0.3">
      <c r="A32">
        <v>511</v>
      </c>
      <c r="B32" t="s">
        <v>63</v>
      </c>
      <c r="D32">
        <v>838025</v>
      </c>
      <c r="E32">
        <v>17843000</v>
      </c>
      <c r="F32">
        <v>73635000</v>
      </c>
    </row>
    <row r="33" spans="1:6" x14ac:dyDescent="0.3">
      <c r="A33">
        <v>527</v>
      </c>
      <c r="B33" t="s">
        <v>77</v>
      </c>
      <c r="D33">
        <v>608088</v>
      </c>
      <c r="E33">
        <v>1184000</v>
      </c>
      <c r="F33">
        <v>89296000</v>
      </c>
    </row>
    <row r="34" spans="1:6" x14ac:dyDescent="0.3">
      <c r="A34">
        <v>547</v>
      </c>
      <c r="B34" t="s">
        <v>272</v>
      </c>
      <c r="D34">
        <v>2</v>
      </c>
      <c r="E34">
        <v>2</v>
      </c>
      <c r="F34">
        <v>2</v>
      </c>
    </row>
    <row r="35" spans="1:6" x14ac:dyDescent="0.3">
      <c r="A35">
        <v>554</v>
      </c>
      <c r="B35" t="s">
        <v>96</v>
      </c>
    </row>
    <row r="36" spans="1:6" x14ac:dyDescent="0.3">
      <c r="A36">
        <v>555</v>
      </c>
      <c r="B36" t="s">
        <v>97</v>
      </c>
    </row>
    <row r="37" spans="1:6" x14ac:dyDescent="0.3">
      <c r="A37">
        <v>556</v>
      </c>
      <c r="B37" t="s">
        <v>98</v>
      </c>
    </row>
    <row r="38" spans="1:6" x14ac:dyDescent="0.3">
      <c r="A38">
        <v>557</v>
      </c>
      <c r="B38" t="s">
        <v>99</v>
      </c>
    </row>
    <row r="39" spans="1:6" x14ac:dyDescent="0.3">
      <c r="A39">
        <v>577</v>
      </c>
      <c r="B39" t="s">
        <v>273</v>
      </c>
      <c r="D39">
        <v>1</v>
      </c>
      <c r="E39">
        <v>0</v>
      </c>
      <c r="F39">
        <v>0</v>
      </c>
    </row>
    <row r="40" spans="1:6" x14ac:dyDescent="0.3">
      <c r="A40">
        <v>580</v>
      </c>
      <c r="B40" t="s">
        <v>274</v>
      </c>
      <c r="D40">
        <v>0</v>
      </c>
      <c r="E40">
        <v>0</v>
      </c>
      <c r="F40">
        <v>0</v>
      </c>
    </row>
    <row r="41" spans="1:6" x14ac:dyDescent="0.3">
      <c r="A41">
        <v>581</v>
      </c>
      <c r="B41" t="s">
        <v>275</v>
      </c>
      <c r="D41">
        <v>0</v>
      </c>
      <c r="E41">
        <v>0</v>
      </c>
      <c r="F41">
        <v>0</v>
      </c>
    </row>
    <row r="42" spans="1:6" x14ac:dyDescent="0.3">
      <c r="A42">
        <v>591</v>
      </c>
      <c r="B42" t="s">
        <v>105</v>
      </c>
      <c r="D42">
        <v>34143438</v>
      </c>
      <c r="E42">
        <v>589565000</v>
      </c>
      <c r="F42">
        <v>524481000</v>
      </c>
    </row>
    <row r="43" spans="1:6" x14ac:dyDescent="0.3">
      <c r="A43">
        <v>592</v>
      </c>
      <c r="B43" t="s">
        <v>106</v>
      </c>
      <c r="D43">
        <v>752829</v>
      </c>
      <c r="E43">
        <v>-53783000</v>
      </c>
      <c r="F43">
        <v>14704000</v>
      </c>
    </row>
    <row r="44" spans="1:6" x14ac:dyDescent="0.3">
      <c r="A44">
        <v>606</v>
      </c>
      <c r="B44" t="s">
        <v>276</v>
      </c>
    </row>
    <row r="45" spans="1:6" x14ac:dyDescent="0.3">
      <c r="A45">
        <v>620</v>
      </c>
      <c r="B45" t="s">
        <v>277</v>
      </c>
      <c r="D45">
        <v>2</v>
      </c>
      <c r="E45">
        <v>2</v>
      </c>
      <c r="F45">
        <v>2</v>
      </c>
    </row>
    <row r="46" spans="1:6" x14ac:dyDescent="0.3">
      <c r="A46">
        <v>622</v>
      </c>
      <c r="B46" t="s">
        <v>278</v>
      </c>
      <c r="D46">
        <v>0</v>
      </c>
      <c r="E46">
        <v>0</v>
      </c>
      <c r="F46">
        <v>0</v>
      </c>
    </row>
    <row r="47" spans="1:6" x14ac:dyDescent="0.3">
      <c r="A47">
        <v>639</v>
      </c>
      <c r="B47" t="s">
        <v>375</v>
      </c>
      <c r="D47">
        <v>2035478</v>
      </c>
      <c r="E47">
        <v>131198000</v>
      </c>
      <c r="F47">
        <v>101329000</v>
      </c>
    </row>
    <row r="48" spans="1:6" x14ac:dyDescent="0.3">
      <c r="A48">
        <v>640</v>
      </c>
      <c r="B48" t="s">
        <v>376</v>
      </c>
      <c r="D48">
        <v>0</v>
      </c>
      <c r="E48">
        <v>46985000</v>
      </c>
      <c r="F48">
        <v>49485000</v>
      </c>
    </row>
    <row r="49" spans="1:6" x14ac:dyDescent="0.3">
      <c r="A49">
        <v>641</v>
      </c>
      <c r="B49" t="s">
        <v>377</v>
      </c>
      <c r="D49">
        <v>49885</v>
      </c>
      <c r="E49">
        <v>0</v>
      </c>
      <c r="F49">
        <v>0</v>
      </c>
    </row>
    <row r="50" spans="1:6" x14ac:dyDescent="0.3">
      <c r="A50">
        <v>642</v>
      </c>
      <c r="B50" t="s">
        <v>378</v>
      </c>
      <c r="D50">
        <v>0</v>
      </c>
      <c r="E50">
        <v>0</v>
      </c>
      <c r="F50">
        <v>0</v>
      </c>
    </row>
    <row r="51" spans="1:6" x14ac:dyDescent="0.3">
      <c r="A51">
        <v>643</v>
      </c>
      <c r="B51" t="s">
        <v>379</v>
      </c>
      <c r="D51">
        <v>0</v>
      </c>
      <c r="E51">
        <v>0</v>
      </c>
      <c r="F51">
        <v>0</v>
      </c>
    </row>
    <row r="52" spans="1:6" x14ac:dyDescent="0.3">
      <c r="A52">
        <v>644</v>
      </c>
      <c r="B52" t="s">
        <v>380</v>
      </c>
      <c r="D52">
        <v>0</v>
      </c>
      <c r="E52">
        <v>0</v>
      </c>
      <c r="F52">
        <v>0</v>
      </c>
    </row>
    <row r="53" spans="1:6" x14ac:dyDescent="0.3">
      <c r="A53">
        <v>657</v>
      </c>
      <c r="B53" t="s">
        <v>279</v>
      </c>
      <c r="D53">
        <v>5279212</v>
      </c>
      <c r="E53">
        <v>162658000</v>
      </c>
      <c r="F53">
        <v>545164000</v>
      </c>
    </row>
    <row r="54" spans="1:6" x14ac:dyDescent="0.3">
      <c r="A54">
        <v>658</v>
      </c>
      <c r="B54" t="s">
        <v>280</v>
      </c>
      <c r="D54">
        <v>0</v>
      </c>
      <c r="E54">
        <v>0</v>
      </c>
      <c r="F54">
        <v>0</v>
      </c>
    </row>
    <row r="55" spans="1:6" x14ac:dyDescent="0.3">
      <c r="A55">
        <v>659</v>
      </c>
      <c r="B55" t="s">
        <v>281</v>
      </c>
      <c r="D55">
        <v>0</v>
      </c>
      <c r="E55">
        <v>0</v>
      </c>
      <c r="F55">
        <v>0</v>
      </c>
    </row>
    <row r="56" spans="1:6" x14ac:dyDescent="0.3">
      <c r="A56">
        <v>660</v>
      </c>
      <c r="B56" t="s">
        <v>282</v>
      </c>
      <c r="D56">
        <v>0</v>
      </c>
      <c r="E56">
        <v>0</v>
      </c>
      <c r="F56">
        <v>0</v>
      </c>
    </row>
    <row r="57" spans="1:6" x14ac:dyDescent="0.3">
      <c r="A57">
        <v>661</v>
      </c>
      <c r="B57" t="s">
        <v>144</v>
      </c>
      <c r="D57">
        <v>0</v>
      </c>
      <c r="E57">
        <v>0</v>
      </c>
      <c r="F57">
        <v>0</v>
      </c>
    </row>
    <row r="58" spans="1:6" x14ac:dyDescent="0.3">
      <c r="A58">
        <v>662</v>
      </c>
      <c r="B58" t="s">
        <v>159</v>
      </c>
    </row>
    <row r="59" spans="1:6" x14ac:dyDescent="0.3">
      <c r="A59">
        <v>663</v>
      </c>
      <c r="B59" t="s">
        <v>283</v>
      </c>
    </row>
    <row r="60" spans="1:6" x14ac:dyDescent="0.3">
      <c r="A60">
        <v>906</v>
      </c>
      <c r="B60" t="s">
        <v>284</v>
      </c>
      <c r="D60">
        <v>1</v>
      </c>
      <c r="E60">
        <v>1</v>
      </c>
      <c r="F60">
        <v>1</v>
      </c>
    </row>
    <row r="61" spans="1:6" x14ac:dyDescent="0.3">
      <c r="A61">
        <v>907</v>
      </c>
      <c r="B61" t="s">
        <v>285</v>
      </c>
      <c r="D61">
        <v>2</v>
      </c>
      <c r="E61">
        <v>2</v>
      </c>
      <c r="F61">
        <v>2</v>
      </c>
    </row>
    <row r="62" spans="1:6" x14ac:dyDescent="0.3">
      <c r="A62">
        <v>947</v>
      </c>
      <c r="B62" t="s">
        <v>286</v>
      </c>
      <c r="D62" t="s">
        <v>381</v>
      </c>
      <c r="E62" t="s">
        <v>350</v>
      </c>
      <c r="F62" t="s">
        <v>350</v>
      </c>
    </row>
    <row r="63" spans="1:6" x14ac:dyDescent="0.3">
      <c r="A63">
        <v>948</v>
      </c>
      <c r="B63" t="s">
        <v>287</v>
      </c>
      <c r="D63" t="s">
        <v>382</v>
      </c>
      <c r="E63" t="s">
        <v>355</v>
      </c>
      <c r="F63" t="s">
        <v>355</v>
      </c>
    </row>
    <row r="64" spans="1:6" x14ac:dyDescent="0.3">
      <c r="A64">
        <v>949</v>
      </c>
      <c r="B64" t="s">
        <v>288</v>
      </c>
      <c r="D64" t="s">
        <v>138</v>
      </c>
      <c r="E64" t="s">
        <v>138</v>
      </c>
      <c r="F64" t="s">
        <v>138</v>
      </c>
    </row>
    <row r="65" spans="1:6" x14ac:dyDescent="0.3">
      <c r="A65">
        <v>950</v>
      </c>
      <c r="B65" t="s">
        <v>289</v>
      </c>
      <c r="D65" t="s">
        <v>20</v>
      </c>
      <c r="E65" t="s">
        <v>20</v>
      </c>
      <c r="F65" t="s">
        <v>20</v>
      </c>
    </row>
    <row r="66" spans="1:6" x14ac:dyDescent="0.3">
      <c r="A66">
        <v>951</v>
      </c>
      <c r="B66" t="s">
        <v>290</v>
      </c>
      <c r="D66">
        <v>2</v>
      </c>
      <c r="E66">
        <v>2</v>
      </c>
      <c r="F66">
        <v>2</v>
      </c>
    </row>
    <row r="67" spans="1:6" x14ac:dyDescent="0.3">
      <c r="A67">
        <v>952</v>
      </c>
      <c r="B67" t="s">
        <v>291</v>
      </c>
      <c r="E67" t="s">
        <v>356</v>
      </c>
      <c r="F67" t="s">
        <v>356</v>
      </c>
    </row>
    <row r="68" spans="1:6" x14ac:dyDescent="0.3">
      <c r="A68">
        <v>953</v>
      </c>
      <c r="B68" t="s">
        <v>292</v>
      </c>
      <c r="D68">
        <v>2</v>
      </c>
      <c r="E68">
        <v>2</v>
      </c>
      <c r="F68">
        <v>2</v>
      </c>
    </row>
    <row r="69" spans="1:6" x14ac:dyDescent="0.3">
      <c r="A69">
        <v>955</v>
      </c>
      <c r="B69" t="s">
        <v>293</v>
      </c>
      <c r="D69">
        <v>0</v>
      </c>
      <c r="E69">
        <v>0</v>
      </c>
      <c r="F69">
        <v>0</v>
      </c>
    </row>
    <row r="70" spans="1:6" x14ac:dyDescent="0.3">
      <c r="A70">
        <v>957</v>
      </c>
      <c r="B70" t="s">
        <v>294</v>
      </c>
      <c r="D70">
        <v>0</v>
      </c>
      <c r="E70">
        <v>0</v>
      </c>
      <c r="F70">
        <v>0</v>
      </c>
    </row>
    <row r="71" spans="1:6" x14ac:dyDescent="0.3">
      <c r="A71">
        <v>960</v>
      </c>
      <c r="B71" t="s">
        <v>295</v>
      </c>
      <c r="D71" t="s">
        <v>383</v>
      </c>
      <c r="E71" t="s">
        <v>357</v>
      </c>
      <c r="F71" t="s">
        <v>357</v>
      </c>
    </row>
    <row r="72" spans="1:6" x14ac:dyDescent="0.3">
      <c r="A72">
        <v>962</v>
      </c>
      <c r="B72" t="s">
        <v>296</v>
      </c>
      <c r="D72" t="s">
        <v>297</v>
      </c>
      <c r="E72" t="s">
        <v>329</v>
      </c>
      <c r="F72" t="s">
        <v>329</v>
      </c>
    </row>
    <row r="73" spans="1:6" x14ac:dyDescent="0.3">
      <c r="A73">
        <v>964</v>
      </c>
      <c r="B73" t="s">
        <v>298</v>
      </c>
      <c r="D73" t="s">
        <v>446</v>
      </c>
      <c r="E73" t="s">
        <v>447</v>
      </c>
      <c r="F73" t="s">
        <v>447</v>
      </c>
    </row>
    <row r="74" spans="1:6" x14ac:dyDescent="0.3">
      <c r="A74">
        <v>966</v>
      </c>
      <c r="B74" t="s">
        <v>299</v>
      </c>
      <c r="D74" t="s">
        <v>358</v>
      </c>
      <c r="E74" t="s">
        <v>448</v>
      </c>
      <c r="F74" t="s">
        <v>448</v>
      </c>
    </row>
    <row r="75" spans="1:6" x14ac:dyDescent="0.3">
      <c r="A75">
        <v>968</v>
      </c>
      <c r="B75" t="s">
        <v>300</v>
      </c>
      <c r="D75" t="s">
        <v>449</v>
      </c>
      <c r="E75" t="s">
        <v>359</v>
      </c>
      <c r="F75" t="s">
        <v>359</v>
      </c>
    </row>
    <row r="76" spans="1:6" x14ac:dyDescent="0.3">
      <c r="A76">
        <v>973</v>
      </c>
      <c r="B76" t="s">
        <v>450</v>
      </c>
      <c r="D76">
        <v>0</v>
      </c>
      <c r="E76">
        <v>0</v>
      </c>
      <c r="F76">
        <v>0</v>
      </c>
    </row>
    <row r="77" spans="1:6" x14ac:dyDescent="0.3">
      <c r="A77">
        <v>974</v>
      </c>
      <c r="B77" t="s">
        <v>384</v>
      </c>
      <c r="D77">
        <v>2</v>
      </c>
      <c r="E77">
        <v>2</v>
      </c>
      <c r="F77">
        <v>2</v>
      </c>
    </row>
    <row r="78" spans="1:6" x14ac:dyDescent="0.3">
      <c r="A78">
        <v>975</v>
      </c>
      <c r="B78" t="s">
        <v>404</v>
      </c>
      <c r="D78">
        <v>2</v>
      </c>
      <c r="E78">
        <v>2</v>
      </c>
      <c r="F78">
        <v>2</v>
      </c>
    </row>
    <row r="79" spans="1:6" x14ac:dyDescent="0.3">
      <c r="A79">
        <v>980</v>
      </c>
      <c r="B79" t="s">
        <v>361</v>
      </c>
      <c r="D79" t="s">
        <v>451</v>
      </c>
      <c r="E79" t="s">
        <v>451</v>
      </c>
      <c r="F79" t="s">
        <v>451</v>
      </c>
    </row>
    <row r="80" spans="1:6" x14ac:dyDescent="0.3">
      <c r="A80">
        <v>995</v>
      </c>
      <c r="B80" t="s">
        <v>78</v>
      </c>
      <c r="D80">
        <v>0.09</v>
      </c>
      <c r="E80">
        <v>0</v>
      </c>
      <c r="F80">
        <v>0</v>
      </c>
    </row>
    <row r="81" spans="1:6" x14ac:dyDescent="0.3">
      <c r="A81">
        <v>996</v>
      </c>
      <c r="B81" t="s">
        <v>79</v>
      </c>
      <c r="D81">
        <v>0</v>
      </c>
      <c r="E81">
        <v>0</v>
      </c>
      <c r="F81">
        <v>0</v>
      </c>
    </row>
    <row r="82" spans="1:6" x14ac:dyDescent="0.3">
      <c r="A82">
        <v>998</v>
      </c>
      <c r="B82" t="s">
        <v>80</v>
      </c>
      <c r="D82">
        <v>60</v>
      </c>
      <c r="E82">
        <v>60</v>
      </c>
      <c r="F82">
        <v>60</v>
      </c>
    </row>
    <row r="83" spans="1:6" x14ac:dyDescent="0.3">
      <c r="A83">
        <v>999</v>
      </c>
      <c r="B83" t="s">
        <v>81</v>
      </c>
      <c r="D83">
        <v>601754</v>
      </c>
      <c r="E83">
        <v>601757</v>
      </c>
      <c r="F83">
        <v>601758</v>
      </c>
    </row>
    <row r="84" spans="1:6" x14ac:dyDescent="0.3">
      <c r="A84">
        <v>1054</v>
      </c>
      <c r="B84" t="s">
        <v>385</v>
      </c>
      <c r="D84">
        <v>0</v>
      </c>
      <c r="E84">
        <v>0</v>
      </c>
      <c r="F84">
        <v>0</v>
      </c>
    </row>
    <row r="85" spans="1:6" x14ac:dyDescent="0.3">
      <c r="A85">
        <v>1059</v>
      </c>
      <c r="B85" t="s">
        <v>386</v>
      </c>
      <c r="D85">
        <v>1</v>
      </c>
      <c r="E85">
        <v>1</v>
      </c>
      <c r="F85">
        <v>1</v>
      </c>
    </row>
    <row r="86" spans="1:6" x14ac:dyDescent="0.3">
      <c r="A86">
        <v>1066</v>
      </c>
      <c r="B86" t="s">
        <v>387</v>
      </c>
      <c r="D86" t="s">
        <v>452</v>
      </c>
      <c r="E86" t="s">
        <v>453</v>
      </c>
      <c r="F86" t="s">
        <v>453</v>
      </c>
    </row>
    <row r="87" spans="1:6" x14ac:dyDescent="0.3">
      <c r="A87">
        <v>1067</v>
      </c>
      <c r="B87" t="s">
        <v>454</v>
      </c>
      <c r="D87">
        <v>1</v>
      </c>
      <c r="E87">
        <v>1</v>
      </c>
      <c r="F87">
        <v>1</v>
      </c>
    </row>
    <row r="88" spans="1:6" x14ac:dyDescent="0.3">
      <c r="A88">
        <v>1068</v>
      </c>
      <c r="B88" t="s">
        <v>455</v>
      </c>
      <c r="D88">
        <v>2</v>
      </c>
      <c r="E88">
        <v>2</v>
      </c>
      <c r="F88">
        <v>2</v>
      </c>
    </row>
    <row r="89" spans="1:6" x14ac:dyDescent="0.3">
      <c r="A89">
        <v>1069</v>
      </c>
      <c r="B89" t="s">
        <v>407</v>
      </c>
      <c r="D89">
        <v>3</v>
      </c>
      <c r="E89">
        <v>2</v>
      </c>
      <c r="F89">
        <v>2</v>
      </c>
    </row>
    <row r="90" spans="1:6" x14ac:dyDescent="0.3">
      <c r="A90">
        <v>1070</v>
      </c>
      <c r="B90" t="s">
        <v>456</v>
      </c>
      <c r="D90">
        <v>2</v>
      </c>
      <c r="E90">
        <v>2</v>
      </c>
      <c r="F90">
        <v>2</v>
      </c>
    </row>
    <row r="91" spans="1:6" x14ac:dyDescent="0.3">
      <c r="A91">
        <v>1071</v>
      </c>
      <c r="B91" t="s">
        <v>457</v>
      </c>
      <c r="D91">
        <v>0</v>
      </c>
      <c r="E91">
        <v>0</v>
      </c>
      <c r="F91">
        <v>0</v>
      </c>
    </row>
    <row r="92" spans="1:6" x14ac:dyDescent="0.3">
      <c r="A92">
        <v>1078</v>
      </c>
      <c r="B92" t="s">
        <v>458</v>
      </c>
      <c r="D92">
        <v>3</v>
      </c>
      <c r="E92">
        <v>3</v>
      </c>
      <c r="F92">
        <v>3</v>
      </c>
    </row>
    <row r="93" spans="1:6" x14ac:dyDescent="0.3">
      <c r="A93">
        <v>1079</v>
      </c>
      <c r="B93" t="s">
        <v>459</v>
      </c>
      <c r="D93" t="s">
        <v>460</v>
      </c>
      <c r="E93" t="s">
        <v>447</v>
      </c>
      <c r="F93" t="s">
        <v>447</v>
      </c>
    </row>
    <row r="94" spans="1:6" x14ac:dyDescent="0.3">
      <c r="A94">
        <v>9000</v>
      </c>
      <c r="B94" t="s">
        <v>301</v>
      </c>
      <c r="C94" t="s">
        <v>115</v>
      </c>
      <c r="D94">
        <v>305592851.08999997</v>
      </c>
      <c r="E94">
        <v>4213609843</v>
      </c>
      <c r="F94">
        <v>13379855844</v>
      </c>
    </row>
    <row r="95" spans="1:6" x14ac:dyDescent="0.3">
      <c r="A95">
        <v>9001</v>
      </c>
      <c r="B95" t="s">
        <v>302</v>
      </c>
      <c r="C95" t="s">
        <v>303</v>
      </c>
      <c r="D95">
        <v>0</v>
      </c>
      <c r="E95">
        <v>0</v>
      </c>
      <c r="F95">
        <v>0</v>
      </c>
    </row>
    <row r="96" spans="1:6" x14ac:dyDescent="0.3">
      <c r="A96">
        <v>9002</v>
      </c>
      <c r="B96" t="s">
        <v>304</v>
      </c>
      <c r="C96" t="s">
        <v>305</v>
      </c>
      <c r="D96">
        <v>0</v>
      </c>
      <c r="E96">
        <v>0</v>
      </c>
      <c r="F96">
        <v>0</v>
      </c>
    </row>
    <row r="97" spans="1:6" x14ac:dyDescent="0.3">
      <c r="A97">
        <v>9003</v>
      </c>
      <c r="B97" t="s">
        <v>306</v>
      </c>
      <c r="C97" t="s">
        <v>307</v>
      </c>
      <c r="D97">
        <v>0</v>
      </c>
      <c r="E97">
        <v>0</v>
      </c>
      <c r="F97">
        <v>0</v>
      </c>
    </row>
    <row r="98" spans="1:6" x14ac:dyDescent="0.3">
      <c r="A98">
        <v>9004</v>
      </c>
      <c r="B98" t="s">
        <v>308</v>
      </c>
      <c r="C98" t="s">
        <v>309</v>
      </c>
      <c r="D98" t="s">
        <v>115</v>
      </c>
      <c r="E98" t="s">
        <v>115</v>
      </c>
      <c r="F98" t="s">
        <v>115</v>
      </c>
    </row>
    <row r="99" spans="1:6" x14ac:dyDescent="0.3">
      <c r="A99">
        <v>9005</v>
      </c>
      <c r="B99" t="s">
        <v>310</v>
      </c>
      <c r="C99" t="s">
        <v>311</v>
      </c>
      <c r="D99">
        <v>0</v>
      </c>
      <c r="E99">
        <v>0</v>
      </c>
      <c r="F99">
        <v>0</v>
      </c>
    </row>
    <row r="100" spans="1:6" x14ac:dyDescent="0.3">
      <c r="A100">
        <v>9006</v>
      </c>
      <c r="B100" t="s">
        <v>312</v>
      </c>
      <c r="C100" t="s">
        <v>313</v>
      </c>
      <c r="D100">
        <v>0</v>
      </c>
      <c r="E100">
        <v>0</v>
      </c>
      <c r="F100">
        <v>0</v>
      </c>
    </row>
    <row r="101" spans="1:6" x14ac:dyDescent="0.3">
      <c r="A101">
        <v>9007</v>
      </c>
      <c r="B101" t="s">
        <v>349</v>
      </c>
      <c r="C101" t="s">
        <v>314</v>
      </c>
      <c r="D101">
        <v>0</v>
      </c>
      <c r="E101">
        <v>0</v>
      </c>
      <c r="F101">
        <v>0</v>
      </c>
    </row>
    <row r="102" spans="1:6" x14ac:dyDescent="0.3">
      <c r="A102">
        <v>9008</v>
      </c>
      <c r="B102" t="s">
        <v>315</v>
      </c>
      <c r="C102" t="s">
        <v>115</v>
      </c>
      <c r="D102">
        <v>0</v>
      </c>
      <c r="E102">
        <v>0</v>
      </c>
      <c r="F102">
        <v>0</v>
      </c>
    </row>
    <row r="103" spans="1:6" x14ac:dyDescent="0.3">
      <c r="A103">
        <v>9010</v>
      </c>
      <c r="B103" t="s">
        <v>316</v>
      </c>
      <c r="C103" t="s">
        <v>317</v>
      </c>
      <c r="D103">
        <v>0</v>
      </c>
      <c r="E103">
        <v>0</v>
      </c>
      <c r="F103">
        <v>0</v>
      </c>
    </row>
    <row r="104" spans="1:6" x14ac:dyDescent="0.3">
      <c r="A104">
        <v>9011</v>
      </c>
      <c r="B104" t="s">
        <v>388</v>
      </c>
      <c r="C104" t="s">
        <v>318</v>
      </c>
      <c r="D104">
        <v>0</v>
      </c>
      <c r="E104">
        <v>0</v>
      </c>
      <c r="F104">
        <v>0</v>
      </c>
    </row>
    <row r="105" spans="1:6" x14ac:dyDescent="0.3">
      <c r="A105">
        <v>9012</v>
      </c>
      <c r="B105" t="s">
        <v>389</v>
      </c>
      <c r="C105" t="s">
        <v>318</v>
      </c>
      <c r="D105">
        <v>0</v>
      </c>
      <c r="E105">
        <v>0</v>
      </c>
      <c r="F105">
        <v>0</v>
      </c>
    </row>
    <row r="106" spans="1:6" x14ac:dyDescent="0.3">
      <c r="A106">
        <v>9013</v>
      </c>
      <c r="B106" t="s">
        <v>319</v>
      </c>
      <c r="C106" t="s">
        <v>320</v>
      </c>
      <c r="D106">
        <v>0</v>
      </c>
      <c r="E106">
        <v>0</v>
      </c>
      <c r="F106">
        <v>0</v>
      </c>
    </row>
    <row r="107" spans="1:6" x14ac:dyDescent="0.3">
      <c r="A107">
        <v>9014</v>
      </c>
      <c r="B107" t="s">
        <v>321</v>
      </c>
      <c r="C107" t="s">
        <v>322</v>
      </c>
      <c r="D107">
        <v>2.2400000000000002</v>
      </c>
      <c r="E107">
        <v>1.72</v>
      </c>
      <c r="F107">
        <v>9.1</v>
      </c>
    </row>
    <row r="108" spans="1:6" x14ac:dyDescent="0.3">
      <c r="A108">
        <v>9015</v>
      </c>
      <c r="B108" t="s">
        <v>390</v>
      </c>
      <c r="C108" t="s">
        <v>115</v>
      </c>
      <c r="D108">
        <v>1814088</v>
      </c>
      <c r="E108">
        <v>-55752000</v>
      </c>
      <c r="F108">
        <v>102861000</v>
      </c>
    </row>
    <row r="109" spans="1:6" x14ac:dyDescent="0.3">
      <c r="A109">
        <v>9016</v>
      </c>
      <c r="B109" t="s">
        <v>391</v>
      </c>
      <c r="C109" t="s">
        <v>115</v>
      </c>
      <c r="D109">
        <v>9.35E-2</v>
      </c>
      <c r="E109">
        <v>0.15920000000000001</v>
      </c>
      <c r="F109">
        <v>0.76590000000000003</v>
      </c>
    </row>
    <row r="110" spans="1:6" x14ac:dyDescent="0.3">
      <c r="A110">
        <v>9017</v>
      </c>
      <c r="B110" t="s">
        <v>323</v>
      </c>
      <c r="C110" t="s">
        <v>324</v>
      </c>
      <c r="D110">
        <v>2.2400000000000002</v>
      </c>
      <c r="E110">
        <v>1.72</v>
      </c>
      <c r="F110">
        <v>9.1</v>
      </c>
    </row>
    <row r="111" spans="1:6" x14ac:dyDescent="0.3">
      <c r="A111">
        <v>9018</v>
      </c>
      <c r="B111" t="s">
        <v>325</v>
      </c>
      <c r="C111" t="s">
        <v>326</v>
      </c>
      <c r="D111">
        <v>0</v>
      </c>
      <c r="E111">
        <v>0</v>
      </c>
      <c r="F111">
        <v>0</v>
      </c>
    </row>
    <row r="112" spans="1:6" x14ac:dyDescent="0.3">
      <c r="A112" s="78">
        <v>9019</v>
      </c>
      <c r="B112" s="100" t="s">
        <v>327</v>
      </c>
      <c r="C112" s="100" t="s">
        <v>328</v>
      </c>
      <c r="D112" s="100">
        <v>0</v>
      </c>
      <c r="E112" s="100">
        <v>0</v>
      </c>
      <c r="F112" s="100">
        <v>0</v>
      </c>
    </row>
    <row r="113" spans="1:6" x14ac:dyDescent="0.3">
      <c r="B113" s="100"/>
      <c r="C113" s="100"/>
      <c r="D113" s="100"/>
      <c r="E113" s="100"/>
      <c r="F113" s="100"/>
    </row>
    <row r="114" spans="1:6" x14ac:dyDescent="0.3">
      <c r="B114" s="100"/>
      <c r="C114" s="100"/>
      <c r="D114" s="100"/>
      <c r="E114" s="100"/>
      <c r="F114" s="100"/>
    </row>
    <row r="115" spans="1:6" x14ac:dyDescent="0.3">
      <c r="B115" s="100"/>
      <c r="C115" s="100"/>
      <c r="D115" s="100"/>
      <c r="E115" s="100"/>
      <c r="F115" s="100"/>
    </row>
    <row r="116" spans="1:6" x14ac:dyDescent="0.3">
      <c r="A116"/>
    </row>
    <row r="117" spans="1:6" x14ac:dyDescent="0.3">
      <c r="A117"/>
    </row>
    <row r="118" spans="1:6" x14ac:dyDescent="0.3">
      <c r="A118">
        <f>A60</f>
        <v>906</v>
      </c>
      <c r="B118" s="100" t="str">
        <f t="shared" ref="B118:F118" si="0">B60</f>
        <v>TD-Was a Unmodified Audit Opinion issued?</v>
      </c>
      <c r="C118" s="100"/>
      <c r="D118" s="100">
        <f t="shared" si="0"/>
        <v>1</v>
      </c>
      <c r="E118" s="100">
        <f t="shared" si="0"/>
        <v>1</v>
      </c>
      <c r="F118" s="100">
        <f t="shared" si="0"/>
        <v>1</v>
      </c>
    </row>
    <row r="119" spans="1:6" x14ac:dyDescent="0.3">
      <c r="A119">
        <f>A61</f>
        <v>907</v>
      </c>
      <c r="B119" s="100" t="str">
        <f t="shared" ref="B119:F119" si="1">B61</f>
        <v>TD-Was there a finding for lack of segregation of duties at this unit?</v>
      </c>
      <c r="C119" s="100"/>
      <c r="D119" s="100">
        <f t="shared" si="1"/>
        <v>2</v>
      </c>
      <c r="E119" s="100">
        <f t="shared" si="1"/>
        <v>2</v>
      </c>
      <c r="F119" s="100">
        <f t="shared" si="1"/>
        <v>2</v>
      </c>
    </row>
    <row r="120" spans="1:6" x14ac:dyDescent="0.3">
      <c r="A120">
        <f>A85</f>
        <v>1059</v>
      </c>
      <c r="B120" s="100" t="str">
        <f t="shared" ref="B120:F120" si="2">B85</f>
        <v>Did the unit have a board-appointed finance officer the entire fiscal year? (Yes or No)?</v>
      </c>
      <c r="C120" s="100"/>
      <c r="D120" s="100">
        <f t="shared" si="2"/>
        <v>1</v>
      </c>
      <c r="E120" s="100">
        <f t="shared" si="2"/>
        <v>1</v>
      </c>
      <c r="F120" s="100">
        <f t="shared" si="2"/>
        <v>1</v>
      </c>
    </row>
    <row r="121" spans="1:6" x14ac:dyDescent="0.3">
      <c r="A121">
        <f>A92</f>
        <v>1078</v>
      </c>
      <c r="B121" s="100" t="str">
        <f t="shared" ref="B121:F121" si="3">B92</f>
        <v>If the answer to 1059 is "No" then was the unit without a board-appointed interim or permanent finance officer for more than 2 weeks at any time in the fiscal year? (Note:  Please include a noncompliance finding related to GS 159-24, GS 159-25(a)(2) or GS</v>
      </c>
      <c r="C121" s="100"/>
      <c r="D121" s="100">
        <f t="shared" si="3"/>
        <v>3</v>
      </c>
      <c r="E121" s="100">
        <f t="shared" si="3"/>
        <v>3</v>
      </c>
      <c r="F121" s="100">
        <f t="shared" si="3"/>
        <v>3</v>
      </c>
    </row>
    <row r="122" spans="1:6" x14ac:dyDescent="0.3">
      <c r="A122">
        <f>A87</f>
        <v>1067</v>
      </c>
      <c r="B122" s="100" t="str">
        <f t="shared" ref="B122:F122" si="4">B87</f>
        <v>Was the finance officer or interim finance officer bonded pursuant to G.S. 159-29 which requires that the finance officer give a true accounting and faithful performance bond in an amount not less than the greater of (1) $50,000 or (2) an amount equal to</v>
      </c>
      <c r="C122" s="100"/>
      <c r="D122" s="100">
        <f t="shared" si="4"/>
        <v>1</v>
      </c>
      <c r="E122" s="100">
        <f t="shared" si="4"/>
        <v>1</v>
      </c>
      <c r="F122" s="100">
        <f t="shared" si="4"/>
        <v>1</v>
      </c>
    </row>
    <row r="123" spans="1:6" x14ac:dyDescent="0.3">
      <c r="A123">
        <f>A66</f>
        <v>951</v>
      </c>
      <c r="B123" s="100" t="str">
        <f t="shared" ref="B123:F123" si="5">B66</f>
        <v>TD-Is there a finding for lack of technical skills, knowledge and experience (SKE) at this unit?</v>
      </c>
      <c r="C123" s="100"/>
      <c r="D123" s="100">
        <f t="shared" si="5"/>
        <v>2</v>
      </c>
      <c r="E123" s="100">
        <f t="shared" si="5"/>
        <v>2</v>
      </c>
      <c r="F123" s="100">
        <f t="shared" si="5"/>
        <v>2</v>
      </c>
    </row>
    <row r="124" spans="1:6" x14ac:dyDescent="0.3">
      <c r="A124">
        <f>A68</f>
        <v>953</v>
      </c>
      <c r="B124" s="100" t="str">
        <f t="shared" ref="B124:F124" si="6">B68</f>
        <v>TD-Is there is a going concern finding noted in the audit report?</v>
      </c>
      <c r="C124" s="100"/>
      <c r="D124" s="100">
        <f t="shared" si="6"/>
        <v>2</v>
      </c>
      <c r="E124" s="100">
        <f t="shared" si="6"/>
        <v>2</v>
      </c>
      <c r="F124" s="100">
        <f t="shared" si="6"/>
        <v>2</v>
      </c>
    </row>
    <row r="125" spans="1:6" x14ac:dyDescent="0.3">
      <c r="A125">
        <f>A69</f>
        <v>955</v>
      </c>
      <c r="B125" s="100" t="str">
        <f t="shared" ref="B125:F125" si="7">B69</f>
        <v>TD-Number of significant deficiency findings (other than in Questions 10-13 )</v>
      </c>
      <c r="C125" s="100"/>
      <c r="D125" s="100">
        <f t="shared" si="7"/>
        <v>0</v>
      </c>
      <c r="E125" s="100">
        <f t="shared" si="7"/>
        <v>0</v>
      </c>
      <c r="F125" s="100">
        <f t="shared" si="7"/>
        <v>0</v>
      </c>
    </row>
    <row r="126" spans="1:6" x14ac:dyDescent="0.3">
      <c r="A126">
        <f>A70</f>
        <v>957</v>
      </c>
      <c r="B126" s="100" t="str">
        <f t="shared" ref="B126:F126" si="8">B70</f>
        <v>TD-Number of material weaknesses findings (other than in Questions 10-13)</v>
      </c>
      <c r="C126" s="100"/>
      <c r="D126" s="100">
        <f t="shared" si="8"/>
        <v>0</v>
      </c>
      <c r="E126" s="100">
        <f t="shared" si="8"/>
        <v>0</v>
      </c>
      <c r="F126" s="100">
        <f t="shared" si="8"/>
        <v>0</v>
      </c>
    </row>
    <row r="127" spans="1:6" x14ac:dyDescent="0.3">
      <c r="A127">
        <f>A76</f>
        <v>973</v>
      </c>
      <c r="B127" s="100" t="str">
        <f t="shared" ref="B127:F127" si="9">B76</f>
        <v>Were there any issues or other matters presented to the Governing Board regarding internal controls (not already listed as a material weakness or significant deficiency?</v>
      </c>
      <c r="C127" s="100"/>
      <c r="D127" s="100">
        <f t="shared" si="9"/>
        <v>0</v>
      </c>
      <c r="E127" s="100">
        <f t="shared" si="9"/>
        <v>0</v>
      </c>
      <c r="F127" s="100">
        <f t="shared" si="9"/>
        <v>0</v>
      </c>
    </row>
    <row r="128" spans="1:6" x14ac:dyDescent="0.3">
      <c r="A128">
        <f>A77</f>
        <v>974</v>
      </c>
      <c r="B128" s="100" t="str">
        <f t="shared" ref="B128:F128" si="10">B77</f>
        <v>Did the Unit have any of the following occur:
1.  Were any debt service payments deferred or restructured in this fiscal year? (does not include refinancings designed to take advantage of lower interest rates)
2.  Bond covenants were not met
3.  Debt serv</v>
      </c>
      <c r="C128" s="100"/>
      <c r="D128" s="100">
        <f t="shared" si="10"/>
        <v>2</v>
      </c>
      <c r="E128" s="100">
        <f t="shared" si="10"/>
        <v>2</v>
      </c>
      <c r="F128" s="100">
        <f t="shared" si="10"/>
        <v>2</v>
      </c>
    </row>
    <row r="129" spans="1:6" x14ac:dyDescent="0.3">
      <c r="A129">
        <f>A78</f>
        <v>975</v>
      </c>
      <c r="B129" s="100" t="str">
        <f>B78</f>
        <v>Does the Performance Indicator Print worksheet in this workbook have a red shaded cell?</v>
      </c>
      <c r="C129" s="100"/>
      <c r="D129" s="100">
        <f>D78</f>
        <v>2</v>
      </c>
      <c r="E129" s="100">
        <f>E78</f>
        <v>2</v>
      </c>
      <c r="F129" s="100">
        <f>F78</f>
        <v>2</v>
      </c>
    </row>
    <row r="130" spans="1:6" x14ac:dyDescent="0.3">
      <c r="A130">
        <f t="shared" ref="A130:B133" si="11">A88</f>
        <v>1068</v>
      </c>
      <c r="B130" s="100" t="str">
        <f t="shared" si="11"/>
        <v>Does the unit have a self-insurance fund?</v>
      </c>
      <c r="C130" s="100"/>
      <c r="D130" s="100">
        <f t="shared" ref="D130:F133" si="12">D88</f>
        <v>2</v>
      </c>
      <c r="E130" s="100">
        <f t="shared" si="12"/>
        <v>2</v>
      </c>
      <c r="F130" s="100">
        <f t="shared" si="12"/>
        <v>2</v>
      </c>
    </row>
    <row r="131" spans="1:6" x14ac:dyDescent="0.3">
      <c r="A131">
        <f t="shared" si="11"/>
        <v>1069</v>
      </c>
      <c r="B131" s="100" t="str">
        <f t="shared" si="11"/>
        <v>If the unit is self-insured for employee health care, does the unit use a qualified consultant to establish rates and appropriate reserve levels?</v>
      </c>
      <c r="C131" s="100"/>
      <c r="D131" s="100">
        <f t="shared" si="12"/>
        <v>3</v>
      </c>
      <c r="E131" s="100">
        <f t="shared" si="12"/>
        <v>2</v>
      </c>
      <c r="F131" s="100">
        <f t="shared" si="12"/>
        <v>2</v>
      </c>
    </row>
    <row r="132" spans="1:6" x14ac:dyDescent="0.3">
      <c r="A132">
        <f t="shared" si="11"/>
        <v>1070</v>
      </c>
      <c r="B132" s="100" t="str">
        <f t="shared" si="11"/>
        <v>Does the Unit have a non-state administrered pension plan?</v>
      </c>
      <c r="C132" s="100"/>
      <c r="D132" s="100">
        <f t="shared" si="12"/>
        <v>2</v>
      </c>
      <c r="E132" s="100">
        <f t="shared" si="12"/>
        <v>2</v>
      </c>
      <c r="F132" s="100">
        <f t="shared" si="12"/>
        <v>2</v>
      </c>
    </row>
    <row r="133" spans="1:6" x14ac:dyDescent="0.3">
      <c r="A133">
        <f t="shared" si="11"/>
        <v>1071</v>
      </c>
      <c r="B133" s="100" t="str">
        <f t="shared" si="11"/>
        <v>Please list the amount of ARPA funds expended in total this fiscal year for non-capital purposes.  Enter "zero" if no ARPA funds expended for this fiscal year for non-capital purposes.</v>
      </c>
      <c r="C133" s="100"/>
      <c r="D133" s="100">
        <f t="shared" si="12"/>
        <v>0</v>
      </c>
      <c r="E133" s="100">
        <f t="shared" si="12"/>
        <v>0</v>
      </c>
      <c r="F133" s="100">
        <f t="shared" si="12"/>
        <v>0</v>
      </c>
    </row>
    <row r="134" spans="1:6" x14ac:dyDescent="0.3">
      <c r="A134">
        <f>A82</f>
        <v>998</v>
      </c>
      <c r="B134" s="100" t="str">
        <f>B82</f>
        <v>CCH Unit Type</v>
      </c>
      <c r="C134" s="100"/>
      <c r="D134" s="100">
        <f t="shared" ref="D134:F135" si="13">D82</f>
        <v>60</v>
      </c>
      <c r="E134" s="100">
        <f t="shared" si="13"/>
        <v>60</v>
      </c>
      <c r="F134" s="100">
        <f t="shared" si="13"/>
        <v>60</v>
      </c>
    </row>
    <row r="135" spans="1:6" x14ac:dyDescent="0.3">
      <c r="A135">
        <f>A83</f>
        <v>999</v>
      </c>
      <c r="B135" s="100" t="str">
        <f>B83</f>
        <v>CCH Unit Code</v>
      </c>
      <c r="C135" s="100"/>
      <c r="D135" s="100">
        <f t="shared" si="13"/>
        <v>601754</v>
      </c>
      <c r="E135" s="100">
        <f t="shared" si="13"/>
        <v>601757</v>
      </c>
      <c r="F135" s="100">
        <f t="shared" si="13"/>
        <v>601758</v>
      </c>
    </row>
    <row r="136" spans="1:6" x14ac:dyDescent="0.3">
      <c r="A136">
        <f>A80</f>
        <v>995</v>
      </c>
      <c r="B136" s="100" t="str">
        <f>B80</f>
        <v>Units with Electric Operations have $.07, $.08, $.09</v>
      </c>
      <c r="C136" s="100"/>
      <c r="D136" s="100">
        <f>D80</f>
        <v>0.09</v>
      </c>
      <c r="E136" s="100">
        <f>E80</f>
        <v>0</v>
      </c>
      <c r="F136" s="100">
        <f>F80</f>
        <v>0</v>
      </c>
    </row>
    <row r="137" spans="1:6" x14ac:dyDescent="0.3">
      <c r="A137">
        <f>A39</f>
        <v>577</v>
      </c>
      <c r="B137" s="100" t="str">
        <f>B39</f>
        <v>Yes  or "1" indicates unit has defined benefit other than the ones adm. By the state</v>
      </c>
      <c r="C137" s="100"/>
      <c r="D137" s="100">
        <f>D39</f>
        <v>1</v>
      </c>
      <c r="E137" s="100">
        <f>E39</f>
        <v>0</v>
      </c>
      <c r="F137" s="100">
        <f>F39</f>
        <v>0</v>
      </c>
    </row>
    <row r="138" spans="1:6" x14ac:dyDescent="0.3">
      <c r="A138">
        <f>A45</f>
        <v>620</v>
      </c>
      <c r="B138" s="100" t="str">
        <f>B45</f>
        <v>Do you expect to issue debt requiring LGC approval within 12 months from the date that the audit is submitted - select "1" for year and "2" for no</v>
      </c>
      <c r="C138" s="100"/>
      <c r="D138" s="100">
        <f>D45</f>
        <v>2</v>
      </c>
      <c r="E138" s="100">
        <f>E45</f>
        <v>2</v>
      </c>
      <c r="F138" s="100">
        <f>F45</f>
        <v>2</v>
      </c>
    </row>
    <row r="139" spans="1:6" s="100" customFormat="1" x14ac:dyDescent="0.3">
      <c r="A139" s="100">
        <f>A3</f>
        <v>47</v>
      </c>
      <c r="B139" s="100" t="str">
        <f t="shared" ref="B139:F139" si="14">B3</f>
        <v>Electric - Total Current Assets</v>
      </c>
      <c r="C139" s="100">
        <f t="shared" si="14"/>
        <v>0</v>
      </c>
      <c r="D139" s="100">
        <f t="shared" si="14"/>
        <v>5279212</v>
      </c>
      <c r="E139" s="100">
        <f t="shared" si="14"/>
        <v>162658000</v>
      </c>
      <c r="F139" s="100">
        <f t="shared" si="14"/>
        <v>545164000</v>
      </c>
    </row>
    <row r="140" spans="1:6" s="100" customFormat="1" x14ac:dyDescent="0.3">
      <c r="A140" s="100">
        <f>A4</f>
        <v>48</v>
      </c>
      <c r="B140" s="100" t="str">
        <f t="shared" ref="B140:F140" si="15">B4</f>
        <v>Electric - Select Current Liabilities</v>
      </c>
      <c r="C140" s="100">
        <f t="shared" si="15"/>
        <v>0</v>
      </c>
      <c r="D140" s="100">
        <f t="shared" si="15"/>
        <v>1985593</v>
      </c>
      <c r="E140" s="100">
        <f t="shared" si="15"/>
        <v>84213000</v>
      </c>
      <c r="F140" s="100">
        <f t="shared" si="15"/>
        <v>51844000</v>
      </c>
    </row>
    <row r="141" spans="1:6" x14ac:dyDescent="0.3">
      <c r="A141"/>
      <c r="D141">
        <f>SUM(D118:D140)</f>
        <v>7866645.0899999999</v>
      </c>
      <c r="E141" s="100">
        <f t="shared" ref="E141:F141" si="16">SUM(E118:E140)</f>
        <v>247472841</v>
      </c>
      <c r="F141" s="100">
        <f t="shared" si="16"/>
        <v>597609842</v>
      </c>
    </row>
    <row r="142" spans="1:6" x14ac:dyDescent="0.3">
      <c r="A142"/>
    </row>
    <row r="143" spans="1:6" x14ac:dyDescent="0.3">
      <c r="A143"/>
      <c r="D143">
        <f>D94-D141</f>
        <v>297726206</v>
      </c>
      <c r="E143" s="100">
        <f t="shared" ref="E143:F143" si="17">E94-E141</f>
        <v>3966137002</v>
      </c>
      <c r="F143" s="100">
        <f t="shared" si="17"/>
        <v>12782246002</v>
      </c>
    </row>
    <row r="144" spans="1:6" x14ac:dyDescent="0.3">
      <c r="A144"/>
    </row>
    <row r="145" spans="1:6" x14ac:dyDescent="0.3">
      <c r="A145"/>
      <c r="D145">
        <v>297726206</v>
      </c>
      <c r="E145">
        <v>3966137002</v>
      </c>
      <c r="F145">
        <v>12782246002</v>
      </c>
    </row>
    <row r="146" spans="1:6" x14ac:dyDescent="0.3">
      <c r="A146"/>
    </row>
    <row r="147" spans="1:6" x14ac:dyDescent="0.3">
      <c r="A147"/>
      <c r="D147">
        <f>D143-D145</f>
        <v>0</v>
      </c>
      <c r="E147" s="100">
        <f t="shared" ref="E147:F147" si="18">E143-E145</f>
        <v>0</v>
      </c>
      <c r="F147" s="100">
        <f t="shared" si="18"/>
        <v>0</v>
      </c>
    </row>
    <row r="148" spans="1:6" x14ac:dyDescent="0.3">
      <c r="A148"/>
    </row>
    <row r="149" spans="1:6" x14ac:dyDescent="0.3">
      <c r="A149"/>
    </row>
    <row r="150" spans="1:6" x14ac:dyDescent="0.3">
      <c r="A150"/>
    </row>
    <row r="151" spans="1:6" x14ac:dyDescent="0.3">
      <c r="A151"/>
    </row>
    <row r="152" spans="1:6" x14ac:dyDescent="0.3">
      <c r="A152"/>
    </row>
    <row r="153" spans="1:6" x14ac:dyDescent="0.3">
      <c r="A153"/>
    </row>
    <row r="154" spans="1:6" x14ac:dyDescent="0.3">
      <c r="A154"/>
    </row>
    <row r="155" spans="1:6" x14ac:dyDescent="0.3">
      <c r="A155"/>
    </row>
    <row r="156" spans="1:6" x14ac:dyDescent="0.3">
      <c r="A156"/>
    </row>
    <row r="157" spans="1:6" x14ac:dyDescent="0.3">
      <c r="A157"/>
    </row>
    <row r="158" spans="1:6" x14ac:dyDescent="0.3">
      <c r="A158"/>
    </row>
    <row r="159" spans="1:6" x14ac:dyDescent="0.3">
      <c r="A159"/>
    </row>
    <row r="160" spans="1:6" x14ac:dyDescent="0.3">
      <c r="A160"/>
    </row>
    <row r="161" spans="1:1" x14ac:dyDescent="0.3">
      <c r="A161"/>
    </row>
    <row r="162" spans="1:1" x14ac:dyDescent="0.3">
      <c r="A162"/>
    </row>
    <row r="163" spans="1:1" x14ac:dyDescent="0.3">
      <c r="A163"/>
    </row>
    <row r="164" spans="1:1" x14ac:dyDescent="0.3">
      <c r="A164"/>
    </row>
    <row r="165" spans="1:1" x14ac:dyDescent="0.3">
      <c r="A165"/>
    </row>
    <row r="166" spans="1:1" x14ac:dyDescent="0.3">
      <c r="A166"/>
    </row>
    <row r="167" spans="1:1" x14ac:dyDescent="0.3">
      <c r="A167"/>
    </row>
    <row r="168" spans="1:1" x14ac:dyDescent="0.3">
      <c r="A168"/>
    </row>
    <row r="169" spans="1:1" ht="49.8" customHeight="1" x14ac:dyDescent="0.3">
      <c r="A169"/>
    </row>
  </sheetData>
  <sheetProtection algorithmName="SHA-512" hashValue="iAsiZJ1EXN1cJe6+TR35Z45wVmwVyXJN3tfIWVSzpYx7qRW6lPOItccXzdUt2dltsLJSV8IdeBOU2BfBjONk3g==" saltValue="Wy/eqG2MLgAgTFFrAQX8pQ==" spinCount="100000" sheet="1" objects="1" scenarios="1"/>
  <pageMargins left="0.7" right="0.7" top="0.75" bottom="0.75" header="0.3" footer="0.3"/>
  <pageSetup orientation="portrait" r:id="rId1"/>
  <ignoredErrors>
    <ignoredError sqref="A121:XFD12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dimension ref="A1:T94"/>
  <sheetViews>
    <sheetView workbookViewId="0">
      <selection activeCell="B10" sqref="B10"/>
    </sheetView>
  </sheetViews>
  <sheetFormatPr defaultColWidth="9.109375" defaultRowHeight="14.4" x14ac:dyDescent="0.3"/>
  <cols>
    <col min="1" max="1" width="43.88671875" style="222" customWidth="1"/>
    <col min="2" max="2" width="14.77734375" style="222" customWidth="1"/>
    <col min="3" max="12" width="9.109375" style="222"/>
    <col min="13" max="13" width="21.6640625" style="222" customWidth="1"/>
    <col min="14" max="14" width="16.88671875" style="222" customWidth="1"/>
    <col min="15" max="16" width="9.109375" style="222"/>
    <col min="17" max="17" width="18.109375" style="222" customWidth="1"/>
    <col min="18" max="18" width="11" style="222" customWidth="1"/>
    <col min="19" max="16384" width="9.109375" style="222"/>
  </cols>
  <sheetData>
    <row r="1" spans="1:20" ht="24" customHeight="1" x14ac:dyDescent="0.3">
      <c r="A1" s="222" t="s">
        <v>244</v>
      </c>
    </row>
    <row r="2" spans="1:20" x14ac:dyDescent="0.3">
      <c r="A2" s="319" t="s">
        <v>352</v>
      </c>
      <c r="B2" s="418">
        <v>601754</v>
      </c>
      <c r="C2" s="220">
        <v>60</v>
      </c>
      <c r="D2" s="30"/>
      <c r="E2" s="31"/>
    </row>
    <row r="3" spans="1:20" ht="15" customHeight="1" x14ac:dyDescent="0.3">
      <c r="A3" s="319" t="s">
        <v>353</v>
      </c>
      <c r="B3" s="418">
        <v>601757</v>
      </c>
      <c r="C3" s="220">
        <v>60</v>
      </c>
      <c r="D3" s="30"/>
      <c r="E3" s="31"/>
      <c r="G3" s="222">
        <v>200</v>
      </c>
      <c r="I3" s="222" t="s">
        <v>108</v>
      </c>
      <c r="O3" s="224"/>
      <c r="P3" s="224"/>
      <c r="S3" s="224"/>
      <c r="T3" s="224"/>
    </row>
    <row r="4" spans="1:20" ht="15" customHeight="1" x14ac:dyDescent="0.3">
      <c r="A4" s="319" t="s">
        <v>354</v>
      </c>
      <c r="B4" s="418">
        <v>601758</v>
      </c>
      <c r="C4" s="220">
        <v>60</v>
      </c>
      <c r="D4" s="30"/>
      <c r="E4" s="31"/>
      <c r="G4" s="222">
        <v>300</v>
      </c>
      <c r="I4" s="222" t="s">
        <v>109</v>
      </c>
      <c r="O4" s="224"/>
      <c r="P4" s="224"/>
      <c r="S4" s="224"/>
      <c r="T4" s="224"/>
    </row>
    <row r="5" spans="1:20" x14ac:dyDescent="0.3">
      <c r="B5" s="79"/>
      <c r="C5" s="220"/>
      <c r="D5" s="30"/>
      <c r="E5" s="31"/>
      <c r="G5" s="222">
        <v>400</v>
      </c>
      <c r="O5" s="224"/>
      <c r="P5" s="224"/>
      <c r="S5" s="224"/>
      <c r="T5" s="224"/>
    </row>
    <row r="6" spans="1:20" x14ac:dyDescent="0.3">
      <c r="B6" s="79"/>
      <c r="C6" s="220"/>
      <c r="D6" s="30"/>
      <c r="E6" s="31"/>
      <c r="G6" s="222">
        <v>500</v>
      </c>
      <c r="O6" s="224"/>
      <c r="P6" s="224"/>
      <c r="S6" s="224"/>
      <c r="T6" s="224"/>
    </row>
    <row r="7" spans="1:20" ht="15" thickBot="1" x14ac:dyDescent="0.35">
      <c r="A7" s="221"/>
      <c r="B7" s="79"/>
      <c r="C7" s="220"/>
      <c r="D7" s="30"/>
      <c r="E7" s="31"/>
      <c r="O7" s="224"/>
      <c r="P7" s="224"/>
      <c r="S7" s="224"/>
      <c r="T7" s="224"/>
    </row>
    <row r="8" spans="1:20" ht="15" thickBot="1" x14ac:dyDescent="0.35">
      <c r="A8" s="221"/>
      <c r="B8" s="79"/>
      <c r="C8" s="220"/>
      <c r="D8" s="30"/>
      <c r="E8" s="31"/>
      <c r="O8" s="224"/>
      <c r="P8" s="224"/>
      <c r="S8" s="224"/>
      <c r="T8" s="224"/>
    </row>
    <row r="9" spans="1:20" ht="15" thickBot="1" x14ac:dyDescent="0.35">
      <c r="A9" s="221"/>
      <c r="B9" s="79"/>
      <c r="C9" s="220"/>
      <c r="D9" s="30"/>
      <c r="E9" s="31"/>
      <c r="O9" s="224"/>
      <c r="P9" s="224"/>
      <c r="S9" s="224"/>
      <c r="T9" s="224"/>
    </row>
    <row r="10" spans="1:20" ht="15" thickBot="1" x14ac:dyDescent="0.35">
      <c r="A10" s="221"/>
      <c r="B10" s="79"/>
      <c r="C10" s="220"/>
      <c r="D10" s="30"/>
      <c r="E10" s="31"/>
      <c r="O10" s="224"/>
      <c r="P10" s="224"/>
      <c r="S10" s="224"/>
      <c r="T10" s="224"/>
    </row>
    <row r="11" spans="1:20" ht="15" thickBot="1" x14ac:dyDescent="0.35">
      <c r="A11" s="221"/>
      <c r="B11" s="79"/>
      <c r="C11" s="220"/>
      <c r="D11" s="30"/>
      <c r="E11" s="31"/>
      <c r="O11" s="224"/>
      <c r="P11" s="224"/>
      <c r="S11" s="224"/>
      <c r="T11" s="224"/>
    </row>
    <row r="12" spans="1:20" ht="15" thickBot="1" x14ac:dyDescent="0.35">
      <c r="A12" s="221"/>
      <c r="B12" s="79"/>
      <c r="C12" s="220"/>
      <c r="D12" s="30"/>
      <c r="E12" s="31"/>
      <c r="O12" s="224"/>
      <c r="P12" s="224"/>
      <c r="S12" s="224"/>
      <c r="T12" s="224"/>
    </row>
    <row r="13" spans="1:20" ht="15" thickBot="1" x14ac:dyDescent="0.35">
      <c r="A13" s="221"/>
      <c r="B13" s="79"/>
      <c r="C13" s="220"/>
      <c r="D13" s="30"/>
      <c r="E13" s="31"/>
      <c r="O13" s="224"/>
      <c r="P13" s="224"/>
      <c r="S13" s="224"/>
      <c r="T13" s="224"/>
    </row>
    <row r="14" spans="1:20" ht="15" thickBot="1" x14ac:dyDescent="0.35">
      <c r="A14" s="221"/>
      <c r="B14" s="79"/>
      <c r="C14" s="220"/>
      <c r="D14" s="30"/>
      <c r="E14" s="31"/>
      <c r="O14" s="224"/>
      <c r="P14" s="224"/>
      <c r="S14" s="224"/>
      <c r="T14" s="224"/>
    </row>
    <row r="15" spans="1:20" ht="15" thickBot="1" x14ac:dyDescent="0.35">
      <c r="A15" s="221"/>
      <c r="B15" s="79"/>
      <c r="C15" s="220"/>
      <c r="D15" s="30"/>
      <c r="E15" s="31"/>
      <c r="O15" s="224"/>
      <c r="P15" s="224"/>
      <c r="S15" s="224"/>
      <c r="T15" s="224"/>
    </row>
    <row r="16" spans="1:20" ht="15" thickBot="1" x14ac:dyDescent="0.35">
      <c r="A16" s="221"/>
      <c r="B16" s="79"/>
      <c r="C16" s="220"/>
      <c r="D16" s="30"/>
      <c r="E16" s="31"/>
      <c r="O16" s="224"/>
      <c r="P16" s="224"/>
      <c r="S16" s="224"/>
      <c r="T16" s="224"/>
    </row>
    <row r="17" spans="1:20" ht="15" thickBot="1" x14ac:dyDescent="0.35">
      <c r="A17" s="221"/>
      <c r="B17" s="79"/>
      <c r="C17" s="220"/>
      <c r="D17" s="30"/>
      <c r="E17" s="31"/>
      <c r="O17" s="224"/>
      <c r="P17" s="224"/>
      <c r="S17" s="224"/>
      <c r="T17" s="224"/>
    </row>
    <row r="18" spans="1:20" ht="15" thickBot="1" x14ac:dyDescent="0.35">
      <c r="A18" s="221"/>
      <c r="B18" s="79"/>
      <c r="C18" s="220"/>
      <c r="D18" s="30"/>
      <c r="E18" s="31"/>
      <c r="O18" s="224"/>
      <c r="P18" s="224"/>
      <c r="S18" s="224"/>
      <c r="T18" s="224"/>
    </row>
    <row r="19" spans="1:20" ht="15" thickBot="1" x14ac:dyDescent="0.35">
      <c r="A19" s="221"/>
      <c r="B19" s="79"/>
      <c r="C19" s="220"/>
      <c r="D19" s="30"/>
      <c r="E19" s="31"/>
      <c r="O19" s="224"/>
      <c r="P19" s="224"/>
      <c r="S19" s="224"/>
      <c r="T19" s="224"/>
    </row>
    <row r="20" spans="1:20" ht="15" thickBot="1" x14ac:dyDescent="0.35">
      <c r="A20" s="221"/>
      <c r="B20" s="79"/>
      <c r="C20" s="220"/>
      <c r="D20" s="30"/>
      <c r="E20" s="31"/>
      <c r="O20" s="224"/>
      <c r="P20" s="224"/>
      <c r="S20" s="224"/>
      <c r="T20" s="224"/>
    </row>
    <row r="21" spans="1:20" ht="15" thickBot="1" x14ac:dyDescent="0.35">
      <c r="A21" s="221"/>
      <c r="B21" s="79"/>
      <c r="C21" s="220"/>
      <c r="D21" s="30"/>
      <c r="E21" s="31"/>
      <c r="O21" s="224"/>
      <c r="P21" s="224"/>
      <c r="S21" s="224"/>
      <c r="T21" s="224"/>
    </row>
    <row r="22" spans="1:20" ht="15" thickBot="1" x14ac:dyDescent="0.35">
      <c r="A22" s="221"/>
      <c r="B22" s="79"/>
      <c r="C22" s="220"/>
      <c r="D22" s="30"/>
      <c r="E22" s="31"/>
      <c r="O22" s="224"/>
      <c r="P22" s="224"/>
      <c r="S22" s="224"/>
      <c r="T22" s="224"/>
    </row>
    <row r="23" spans="1:20" ht="15" thickBot="1" x14ac:dyDescent="0.35">
      <c r="A23" s="221"/>
      <c r="B23" s="79"/>
      <c r="C23" s="220"/>
      <c r="D23" s="30"/>
      <c r="E23" s="31"/>
      <c r="O23" s="224"/>
      <c r="P23" s="224"/>
      <c r="S23" s="224"/>
      <c r="T23" s="224"/>
    </row>
    <row r="24" spans="1:20" ht="21" customHeight="1" thickBot="1" x14ac:dyDescent="0.35">
      <c r="A24" s="221"/>
      <c r="B24" s="79"/>
      <c r="C24" s="220"/>
      <c r="D24" s="30"/>
      <c r="E24" s="31"/>
      <c r="O24" s="224"/>
      <c r="P24" s="224"/>
      <c r="S24" s="224"/>
      <c r="T24" s="224"/>
    </row>
    <row r="25" spans="1:20" ht="28.8" customHeight="1" thickBot="1" x14ac:dyDescent="0.35">
      <c r="A25" s="221"/>
      <c r="B25" s="79"/>
      <c r="C25" s="220"/>
      <c r="D25" s="30"/>
      <c r="E25" s="31"/>
      <c r="O25" s="224"/>
      <c r="P25" s="224"/>
      <c r="S25" s="224"/>
      <c r="T25" s="224"/>
    </row>
    <row r="26" spans="1:20" ht="15" thickBot="1" x14ac:dyDescent="0.35">
      <c r="A26" s="221"/>
      <c r="B26" s="79"/>
      <c r="C26" s="220"/>
      <c r="D26" s="30"/>
      <c r="E26" s="31"/>
      <c r="O26" s="224"/>
      <c r="P26" s="224"/>
      <c r="S26" s="224"/>
      <c r="T26" s="224"/>
    </row>
    <row r="27" spans="1:20" ht="15" thickBot="1" x14ac:dyDescent="0.35">
      <c r="A27" s="221"/>
      <c r="B27" s="79"/>
      <c r="C27" s="220"/>
      <c r="D27" s="30"/>
      <c r="E27" s="31"/>
      <c r="O27" s="224"/>
      <c r="P27" s="224"/>
      <c r="S27" s="224"/>
      <c r="T27" s="224"/>
    </row>
    <row r="28" spans="1:20" ht="15" thickBot="1" x14ac:dyDescent="0.35">
      <c r="A28" s="221"/>
      <c r="B28" s="79"/>
      <c r="C28" s="220"/>
      <c r="D28" s="30"/>
      <c r="E28" s="31"/>
      <c r="O28" s="224"/>
      <c r="P28" s="224"/>
      <c r="S28" s="224"/>
      <c r="T28" s="224"/>
    </row>
    <row r="29" spans="1:20" ht="15" thickBot="1" x14ac:dyDescent="0.35">
      <c r="A29" s="221"/>
      <c r="B29" s="79"/>
      <c r="C29" s="220"/>
      <c r="D29" s="30"/>
      <c r="E29" s="31"/>
      <c r="O29" s="224"/>
      <c r="P29" s="224"/>
      <c r="S29" s="224"/>
      <c r="T29" s="224"/>
    </row>
    <row r="30" spans="1:20" ht="15" thickBot="1" x14ac:dyDescent="0.35">
      <c r="A30" s="221"/>
      <c r="B30" s="79"/>
      <c r="C30" s="220"/>
      <c r="D30" s="30"/>
      <c r="E30" s="31"/>
      <c r="O30" s="224"/>
      <c r="P30" s="224"/>
      <c r="S30" s="224"/>
      <c r="T30" s="224"/>
    </row>
    <row r="31" spans="1:20" ht="15" thickBot="1" x14ac:dyDescent="0.35">
      <c r="A31" s="221"/>
      <c r="B31" s="79"/>
      <c r="C31" s="220"/>
      <c r="D31" s="30"/>
      <c r="E31" s="31"/>
      <c r="O31" s="224"/>
      <c r="P31" s="224"/>
      <c r="S31" s="224"/>
      <c r="T31" s="224"/>
    </row>
    <row r="32" spans="1:20" ht="15" thickBot="1" x14ac:dyDescent="0.35">
      <c r="A32" s="221"/>
      <c r="B32" s="79"/>
      <c r="C32" s="220"/>
      <c r="D32" s="30"/>
      <c r="E32" s="31"/>
      <c r="O32" s="224"/>
      <c r="P32" s="224"/>
      <c r="S32" s="224"/>
      <c r="T32" s="224"/>
    </row>
    <row r="33" spans="1:20" ht="15" thickBot="1" x14ac:dyDescent="0.35">
      <c r="A33" s="221"/>
      <c r="B33" s="79"/>
      <c r="C33" s="220"/>
      <c r="D33" s="30"/>
      <c r="E33" s="31"/>
      <c r="O33" s="224"/>
      <c r="P33" s="224"/>
      <c r="S33" s="224"/>
      <c r="T33" s="224"/>
    </row>
    <row r="34" spans="1:20" ht="15" thickBot="1" x14ac:dyDescent="0.35">
      <c r="A34" s="221"/>
      <c r="B34" s="79"/>
      <c r="C34" s="220"/>
      <c r="D34" s="30"/>
      <c r="E34" s="31"/>
      <c r="O34" s="224"/>
      <c r="P34" s="224"/>
      <c r="S34" s="224"/>
      <c r="T34" s="224"/>
    </row>
    <row r="35" spans="1:20" ht="15" thickBot="1" x14ac:dyDescent="0.35">
      <c r="A35" s="221"/>
      <c r="B35" s="79"/>
      <c r="C35" s="220"/>
      <c r="D35" s="30"/>
      <c r="E35" s="31"/>
      <c r="O35" s="224"/>
      <c r="P35" s="224"/>
      <c r="S35" s="224"/>
      <c r="T35" s="224"/>
    </row>
    <row r="36" spans="1:20" ht="15" thickBot="1" x14ac:dyDescent="0.35">
      <c r="A36" s="221"/>
      <c r="B36" s="79"/>
      <c r="C36" s="220"/>
      <c r="D36" s="30"/>
      <c r="E36" s="31"/>
      <c r="O36" s="224"/>
      <c r="P36" s="224"/>
      <c r="S36" s="224"/>
      <c r="T36" s="224"/>
    </row>
    <row r="37" spans="1:20" ht="15" thickBot="1" x14ac:dyDescent="0.35">
      <c r="A37" s="221"/>
      <c r="B37" s="79"/>
      <c r="C37" s="220"/>
      <c r="D37" s="30"/>
      <c r="E37" s="31"/>
      <c r="O37" s="224"/>
      <c r="P37" s="224"/>
      <c r="S37" s="224"/>
      <c r="T37" s="224"/>
    </row>
    <row r="38" spans="1:20" ht="15" thickBot="1" x14ac:dyDescent="0.35">
      <c r="A38" s="221"/>
      <c r="B38" s="79"/>
      <c r="C38" s="220"/>
      <c r="D38" s="30"/>
      <c r="E38" s="31"/>
      <c r="O38" s="224"/>
      <c r="P38" s="224"/>
      <c r="S38" s="224"/>
      <c r="T38" s="224"/>
    </row>
    <row r="39" spans="1:20" ht="15" thickBot="1" x14ac:dyDescent="0.35">
      <c r="A39" s="221"/>
      <c r="B39" s="79"/>
      <c r="C39" s="220"/>
      <c r="D39" s="30"/>
      <c r="E39" s="31"/>
      <c r="O39" s="224"/>
      <c r="P39" s="224"/>
      <c r="S39" s="224"/>
      <c r="T39" s="224"/>
    </row>
    <row r="40" spans="1:20" ht="15" thickBot="1" x14ac:dyDescent="0.35">
      <c r="A40" s="221"/>
      <c r="B40" s="79"/>
      <c r="C40" s="220"/>
      <c r="D40" s="30"/>
      <c r="E40" s="31"/>
      <c r="O40" s="224"/>
      <c r="P40" s="224"/>
      <c r="S40" s="224"/>
      <c r="T40" s="224"/>
    </row>
    <row r="41" spans="1:20" ht="15" thickBot="1" x14ac:dyDescent="0.35">
      <c r="A41" s="221"/>
      <c r="B41" s="79"/>
      <c r="C41" s="220"/>
      <c r="D41" s="30"/>
      <c r="E41" s="31"/>
      <c r="O41" s="224"/>
      <c r="P41" s="224"/>
      <c r="S41" s="224"/>
      <c r="T41" s="224"/>
    </row>
    <row r="42" spans="1:20" ht="15" thickBot="1" x14ac:dyDescent="0.35">
      <c r="A42" s="221"/>
      <c r="B42" s="79"/>
      <c r="C42" s="220"/>
      <c r="D42" s="30"/>
      <c r="E42" s="31"/>
      <c r="O42" s="224"/>
      <c r="P42" s="224"/>
      <c r="S42" s="224"/>
      <c r="T42" s="224"/>
    </row>
    <row r="43" spans="1:20" ht="15" thickBot="1" x14ac:dyDescent="0.35">
      <c r="A43" s="221"/>
      <c r="B43" s="79"/>
      <c r="C43" s="220"/>
      <c r="D43" s="30"/>
      <c r="E43" s="31"/>
      <c r="O43" s="224"/>
      <c r="P43" s="224"/>
      <c r="S43" s="224"/>
      <c r="T43" s="224"/>
    </row>
    <row r="44" spans="1:20" ht="15" thickBot="1" x14ac:dyDescent="0.35">
      <c r="A44" s="221"/>
      <c r="B44" s="79"/>
      <c r="C44" s="220"/>
      <c r="D44" s="30"/>
      <c r="E44" s="31"/>
      <c r="O44" s="224"/>
      <c r="P44" s="224"/>
      <c r="S44" s="224"/>
      <c r="T44" s="224"/>
    </row>
    <row r="45" spans="1:20" ht="15" thickBot="1" x14ac:dyDescent="0.35">
      <c r="A45" s="221"/>
      <c r="B45" s="79"/>
      <c r="C45" s="220"/>
      <c r="D45" s="30"/>
      <c r="E45" s="31"/>
      <c r="O45" s="224"/>
      <c r="P45" s="224"/>
      <c r="S45" s="224"/>
      <c r="T45" s="224"/>
    </row>
    <row r="46" spans="1:20" ht="19.8" customHeight="1" thickBot="1" x14ac:dyDescent="0.35">
      <c r="A46" s="221"/>
      <c r="B46" s="79"/>
      <c r="C46" s="220"/>
      <c r="D46" s="30"/>
      <c r="E46" s="31"/>
      <c r="O46" s="224"/>
      <c r="P46" s="224"/>
      <c r="S46" s="224"/>
      <c r="T46" s="224"/>
    </row>
    <row r="47" spans="1:20" ht="15" thickBot="1" x14ac:dyDescent="0.35">
      <c r="A47" s="221"/>
      <c r="B47" s="79"/>
      <c r="C47" s="220"/>
      <c r="D47" s="30"/>
      <c r="E47" s="31"/>
      <c r="O47" s="224"/>
      <c r="P47" s="224"/>
      <c r="S47" s="224"/>
      <c r="T47" s="224"/>
    </row>
    <row r="48" spans="1:20" ht="15" thickBot="1" x14ac:dyDescent="0.35">
      <c r="A48" s="221"/>
      <c r="B48" s="79"/>
      <c r="C48" s="220"/>
      <c r="D48" s="30"/>
      <c r="E48" s="31"/>
      <c r="O48" s="224"/>
      <c r="P48" s="224"/>
      <c r="S48" s="224"/>
      <c r="T48" s="224"/>
    </row>
    <row r="49" spans="1:20" ht="15" thickBot="1" x14ac:dyDescent="0.35">
      <c r="A49" s="221"/>
      <c r="B49" s="79"/>
      <c r="C49" s="220"/>
      <c r="D49" s="30"/>
      <c r="E49" s="31"/>
      <c r="O49" s="224"/>
      <c r="P49" s="224"/>
      <c r="S49" s="224"/>
      <c r="T49" s="224"/>
    </row>
    <row r="50" spans="1:20" ht="15" thickBot="1" x14ac:dyDescent="0.35">
      <c r="A50" s="221"/>
      <c r="B50" s="79"/>
      <c r="C50" s="220"/>
      <c r="D50" s="30"/>
      <c r="E50" s="31"/>
      <c r="O50" s="224"/>
      <c r="P50" s="224"/>
      <c r="S50" s="224"/>
      <c r="T50" s="224"/>
    </row>
    <row r="51" spans="1:20" ht="15" thickBot="1" x14ac:dyDescent="0.35">
      <c r="A51" s="221"/>
      <c r="B51" s="79"/>
      <c r="C51" s="220"/>
      <c r="D51" s="30"/>
      <c r="E51" s="31"/>
      <c r="O51" s="224"/>
      <c r="P51" s="224"/>
      <c r="S51" s="224"/>
      <c r="T51" s="224"/>
    </row>
    <row r="52" spans="1:20" ht="15" thickBot="1" x14ac:dyDescent="0.35">
      <c r="A52" s="221"/>
      <c r="B52" s="79"/>
      <c r="C52" s="220"/>
      <c r="D52" s="30"/>
      <c r="E52" s="31"/>
      <c r="O52" s="224"/>
      <c r="P52" s="224"/>
      <c r="S52" s="224"/>
      <c r="T52" s="224"/>
    </row>
    <row r="53" spans="1:20" ht="15" thickBot="1" x14ac:dyDescent="0.35">
      <c r="A53" s="221"/>
      <c r="B53" s="79"/>
      <c r="C53" s="220"/>
      <c r="D53" s="30"/>
      <c r="E53" s="31"/>
      <c r="O53" s="224"/>
      <c r="P53" s="224"/>
      <c r="S53" s="224"/>
      <c r="T53" s="224"/>
    </row>
    <row r="54" spans="1:20" ht="15" thickBot="1" x14ac:dyDescent="0.35">
      <c r="A54" s="221"/>
      <c r="B54" s="79"/>
      <c r="C54" s="220"/>
      <c r="D54" s="30"/>
      <c r="E54" s="31"/>
      <c r="O54" s="224"/>
      <c r="P54" s="224"/>
      <c r="S54" s="224"/>
      <c r="T54" s="224"/>
    </row>
    <row r="55" spans="1:20" ht="15" thickBot="1" x14ac:dyDescent="0.35">
      <c r="A55" s="221"/>
      <c r="B55" s="79"/>
      <c r="C55" s="220"/>
      <c r="D55" s="30"/>
      <c r="E55" s="31"/>
      <c r="O55" s="224"/>
      <c r="P55" s="224"/>
      <c r="S55" s="224"/>
      <c r="T55" s="224"/>
    </row>
    <row r="56" spans="1:20" ht="15" thickBot="1" x14ac:dyDescent="0.35">
      <c r="A56" s="221"/>
      <c r="B56" s="79"/>
      <c r="C56" s="220"/>
      <c r="D56" s="30"/>
      <c r="E56" s="31"/>
      <c r="O56" s="224"/>
      <c r="P56" s="224"/>
      <c r="S56" s="224"/>
      <c r="T56" s="224"/>
    </row>
    <row r="57" spans="1:20" ht="15" thickBot="1" x14ac:dyDescent="0.35">
      <c r="A57" s="221"/>
      <c r="B57" s="79"/>
      <c r="C57" s="220"/>
      <c r="D57" s="30"/>
      <c r="E57" s="31"/>
      <c r="O57" s="224"/>
      <c r="P57" s="224"/>
      <c r="S57" s="224"/>
      <c r="T57" s="224"/>
    </row>
    <row r="58" spans="1:20" ht="15" thickBot="1" x14ac:dyDescent="0.35">
      <c r="A58" s="221"/>
      <c r="B58" s="79"/>
      <c r="C58" s="220"/>
      <c r="D58" s="30"/>
      <c r="E58" s="31"/>
      <c r="O58" s="224"/>
      <c r="P58" s="224"/>
      <c r="S58" s="224"/>
      <c r="T58" s="224"/>
    </row>
    <row r="59" spans="1:20" ht="15" thickBot="1" x14ac:dyDescent="0.35">
      <c r="A59" s="221"/>
      <c r="B59" s="79"/>
      <c r="C59" s="220"/>
      <c r="D59" s="30"/>
      <c r="E59" s="31"/>
      <c r="O59" s="224"/>
      <c r="P59" s="224"/>
      <c r="S59" s="224"/>
      <c r="T59" s="224"/>
    </row>
    <row r="60" spans="1:20" ht="15" thickBot="1" x14ac:dyDescent="0.35">
      <c r="A60" s="221"/>
      <c r="B60" s="79"/>
      <c r="C60" s="220"/>
      <c r="D60" s="30"/>
      <c r="E60" s="31"/>
      <c r="O60" s="224"/>
      <c r="P60" s="224"/>
      <c r="S60" s="224"/>
      <c r="T60" s="224"/>
    </row>
    <row r="61" spans="1:20" ht="15" thickBot="1" x14ac:dyDescent="0.35">
      <c r="A61" s="221"/>
      <c r="B61" s="79"/>
      <c r="C61" s="220"/>
      <c r="D61" s="30"/>
      <c r="E61" s="31"/>
      <c r="O61" s="224"/>
      <c r="P61" s="224"/>
      <c r="S61" s="224"/>
      <c r="T61" s="224"/>
    </row>
    <row r="62" spans="1:20" ht="15" thickBot="1" x14ac:dyDescent="0.35">
      <c r="A62" s="221"/>
      <c r="B62" s="79"/>
      <c r="C62" s="220"/>
      <c r="D62" s="30"/>
      <c r="E62" s="31"/>
      <c r="O62" s="224"/>
      <c r="P62" s="224"/>
      <c r="S62" s="224"/>
      <c r="T62" s="224"/>
    </row>
    <row r="63" spans="1:20" ht="15" thickBot="1" x14ac:dyDescent="0.35">
      <c r="A63" s="221"/>
      <c r="B63" s="79"/>
      <c r="C63" s="220"/>
      <c r="D63" s="30"/>
      <c r="E63" s="31"/>
      <c r="O63" s="224"/>
      <c r="P63" s="224"/>
      <c r="S63" s="224"/>
      <c r="T63" s="224"/>
    </row>
    <row r="64" spans="1:20" ht="15" thickBot="1" x14ac:dyDescent="0.35">
      <c r="A64" s="221"/>
      <c r="B64" s="79"/>
      <c r="C64" s="220"/>
      <c r="D64" s="30"/>
      <c r="E64" s="31"/>
      <c r="O64" s="224"/>
      <c r="P64" s="224"/>
      <c r="S64" s="224"/>
      <c r="T64" s="224"/>
    </row>
    <row r="65" spans="1:20" ht="15" thickBot="1" x14ac:dyDescent="0.35">
      <c r="A65" s="221"/>
      <c r="B65" s="79"/>
      <c r="C65" s="220"/>
      <c r="D65" s="30"/>
      <c r="E65" s="31"/>
      <c r="O65" s="224"/>
      <c r="P65" s="224"/>
      <c r="S65" s="224"/>
      <c r="T65" s="224"/>
    </row>
    <row r="66" spans="1:20" ht="15" thickBot="1" x14ac:dyDescent="0.35">
      <c r="A66" s="221"/>
      <c r="B66" s="79"/>
      <c r="C66" s="220"/>
      <c r="D66" s="30"/>
      <c r="E66" s="31"/>
      <c r="O66" s="224"/>
      <c r="P66" s="224"/>
      <c r="S66" s="224"/>
      <c r="T66" s="224"/>
    </row>
    <row r="67" spans="1:20" ht="15" thickBot="1" x14ac:dyDescent="0.35">
      <c r="A67" s="221"/>
      <c r="B67" s="79"/>
      <c r="C67" s="220"/>
      <c r="D67" s="30"/>
      <c r="E67" s="31"/>
      <c r="O67" s="224"/>
      <c r="P67" s="224"/>
      <c r="S67" s="224"/>
      <c r="T67" s="224"/>
    </row>
    <row r="68" spans="1:20" x14ac:dyDescent="0.3">
      <c r="C68" s="220"/>
      <c r="O68" s="224"/>
      <c r="P68" s="224"/>
      <c r="S68" s="224"/>
      <c r="T68" s="224"/>
    </row>
    <row r="69" spans="1:20" x14ac:dyDescent="0.3">
      <c r="C69" s="220"/>
    </row>
    <row r="70" spans="1:20" x14ac:dyDescent="0.3">
      <c r="C70" s="220"/>
    </row>
    <row r="71" spans="1:20" x14ac:dyDescent="0.3">
      <c r="C71" s="220"/>
    </row>
    <row r="72" spans="1:20" x14ac:dyDescent="0.3">
      <c r="C72" s="220"/>
    </row>
    <row r="73" spans="1:20" x14ac:dyDescent="0.3">
      <c r="C73" s="220"/>
    </row>
    <row r="74" spans="1:20" x14ac:dyDescent="0.3">
      <c r="C74" s="220"/>
    </row>
    <row r="75" spans="1:20" x14ac:dyDescent="0.3">
      <c r="C75" s="220"/>
    </row>
    <row r="76" spans="1:20" x14ac:dyDescent="0.3">
      <c r="C76" s="220"/>
    </row>
    <row r="77" spans="1:20" x14ac:dyDescent="0.3">
      <c r="C77" s="220"/>
    </row>
    <row r="78" spans="1:20" x14ac:dyDescent="0.3">
      <c r="C78" s="220"/>
    </row>
    <row r="79" spans="1:20" x14ac:dyDescent="0.3">
      <c r="C79" s="220"/>
    </row>
    <row r="80" spans="1:20" x14ac:dyDescent="0.3">
      <c r="C80" s="220"/>
    </row>
    <row r="81" spans="3:3" x14ac:dyDescent="0.3">
      <c r="C81" s="220"/>
    </row>
    <row r="82" spans="3:3" x14ac:dyDescent="0.3">
      <c r="C82" s="220"/>
    </row>
    <row r="83" spans="3:3" x14ac:dyDescent="0.3">
      <c r="C83" s="220"/>
    </row>
    <row r="84" spans="3:3" x14ac:dyDescent="0.3">
      <c r="C84" s="220"/>
    </row>
    <row r="85" spans="3:3" x14ac:dyDescent="0.3">
      <c r="C85" s="220"/>
    </row>
    <row r="86" spans="3:3" x14ac:dyDescent="0.3">
      <c r="C86" s="220"/>
    </row>
    <row r="87" spans="3:3" x14ac:dyDescent="0.3">
      <c r="C87" s="220"/>
    </row>
    <row r="88" spans="3:3" x14ac:dyDescent="0.3">
      <c r="C88" s="220"/>
    </row>
    <row r="89" spans="3:3" x14ac:dyDescent="0.3">
      <c r="C89" s="220"/>
    </row>
    <row r="90" spans="3:3" x14ac:dyDescent="0.3">
      <c r="C90" s="220"/>
    </row>
    <row r="91" spans="3:3" x14ac:dyDescent="0.3">
      <c r="C91" s="220"/>
    </row>
    <row r="92" spans="3:3" x14ac:dyDescent="0.3">
      <c r="C92" s="220"/>
    </row>
    <row r="93" spans="3:3" x14ac:dyDescent="0.3">
      <c r="C93" s="220"/>
    </row>
    <row r="94" spans="3:3" x14ac:dyDescent="0.3">
      <c r="C94" s="220"/>
    </row>
  </sheetData>
  <sheetProtection algorithmName="SHA-512" hashValue="FisjalQYO0M7ixmGMJfeczclhs9SYwV5WF4qKyaTj/aVjJErnT9JAjHMpq8Vrus6J33eH+MXWpqfBaO7K+Rn7A==" saltValue="qPQ0u+WkixrEn33yljdSb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27CB9B4DB0E24A99138E109A82D4B1" ma:contentTypeVersion="2" ma:contentTypeDescription="Create a new document." ma:contentTypeScope="" ma:versionID="7d65c62a0737bf523943f34b8e21b1c2">
  <xsd:schema xmlns:xsd="http://www.w3.org/2001/XMLSchema" xmlns:xs="http://www.w3.org/2001/XMLSchema" xmlns:p="http://schemas.microsoft.com/office/2006/metadata/properties" xmlns:ns3="427a2e50-c707-4c43-a106-c992efc9b0d3" targetNamespace="http://schemas.microsoft.com/office/2006/metadata/properties" ma:root="true" ma:fieldsID="ebed6594823f4076ed1a650c00a5a27e" ns3:_="">
    <xsd:import namespace="427a2e50-c707-4c43-a106-c992efc9b0d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7a2e50-c707-4c43-a106-c992efc9b0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9034BF-83BA-418E-9F38-D22D387E3B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7a2e50-c707-4c43-a106-c992efc9b0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43076E-D01F-4418-A018-8509E507A11D}">
  <ds:schemaRefs>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427a2e50-c707-4c43-a106-c992efc9b0d3"/>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Unit Data from Audit Worksheet</vt:lpstr>
      <vt:lpstr>TD Info Completed by Auditor</vt:lpstr>
      <vt:lpstr>Performance  Indicators Print</vt:lpstr>
      <vt:lpstr>Import</vt:lpstr>
      <vt:lpstr>PY1 Data(H)</vt:lpstr>
      <vt:lpstr>Unit Names(H)</vt:lpstr>
      <vt:lpstr>Instructions!Print_Area</vt:lpstr>
      <vt:lpstr>'Performance  Indicators Print'!Print_Area</vt:lpstr>
      <vt:lpstr>'TD Info Completed by Auditor'!Print_Area</vt:lpstr>
      <vt:lpstr>'Unit Data from Audit Worksheet'!Print_Area</vt:lpstr>
      <vt:lpstr>'Performance  Indicators Print'!Print_Titles</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2022-08-25T00:08:12Z</cp:lastPrinted>
  <dcterms:created xsi:type="dcterms:W3CDTF">2011-03-11T21:05:05Z</dcterms:created>
  <dcterms:modified xsi:type="dcterms:W3CDTF">2024-09-05T18:55:35Z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y fmtid="{D5CDD505-2E9C-101B-9397-08002B2CF9AE}" pid="8" name="ContentTypeId">
    <vt:lpwstr>0x010100C727CB9B4DB0E24A99138E109A82D4B1</vt:lpwstr>
  </property>
</Properties>
</file>