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t0210\Desktop\Files to upload\SLG\"/>
    </mc:Choice>
  </mc:AlternateContent>
  <xr:revisionPtr revIDLastSave="0" documentId="8_{0B137FD3-3104-4462-BBE1-1F9C74445D55}" xr6:coauthVersionLast="44" xr6:coauthVersionMax="44" xr10:uidLastSave="{00000000-0000-0000-0000-000000000000}"/>
  <bookViews>
    <workbookView xWindow="-24120" yWindow="-120" windowWidth="24240" windowHeight="13740" tabRatio="634" firstSheet="3" activeTab="6" xr2:uid="{00000000-000D-0000-FFFF-FFFF00000000}"/>
  </bookViews>
  <sheets>
    <sheet name="Instructions" sheetId="1" r:id="rId1"/>
    <sheet name="4 Year Cycle Example" sheetId="6" r:id="rId2"/>
    <sheet name="4 Year Cycle- Blank" sheetId="8" r:id="rId3"/>
    <sheet name="6 Year Cycle Example" sheetId="11" r:id="rId4"/>
    <sheet name="6 Year Cycle- Blank" sheetId="12" r:id="rId5"/>
    <sheet name="8 Year Cycle Example" sheetId="9" r:id="rId6"/>
    <sheet name="8 Year Cycle- Blank" sheetId="10" r:id="rId7"/>
    <sheet name="FAQ" sheetId="4" r:id="rId8"/>
  </sheets>
  <definedNames>
    <definedName name="_xlnm.Print_Area" localSheetId="0">Instructions!$A$1:$M$24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2" l="1"/>
  <c r="C37" i="12"/>
  <c r="A33" i="12"/>
  <c r="A37" i="12" s="1"/>
  <c r="A30" i="12"/>
  <c r="F22" i="12"/>
  <c r="F21" i="12"/>
  <c r="G21" i="12" s="1"/>
  <c r="H21" i="12" s="1"/>
  <c r="F20" i="12"/>
  <c r="F19" i="12"/>
  <c r="F18" i="12"/>
  <c r="F17" i="12"/>
  <c r="G17" i="12"/>
  <c r="H17" i="12" s="1"/>
  <c r="F16" i="12"/>
  <c r="F15" i="12"/>
  <c r="G15" i="12" s="1"/>
  <c r="H15" i="12" s="1"/>
  <c r="F14" i="12"/>
  <c r="F13" i="12"/>
  <c r="G13" i="12" s="1"/>
  <c r="H13" i="12" s="1"/>
  <c r="H25" i="12" s="1"/>
  <c r="H40" i="12" s="1"/>
  <c r="F11" i="12"/>
  <c r="C30" i="12"/>
  <c r="H30" i="12"/>
  <c r="H33" i="12" s="1"/>
  <c r="G33" i="12" s="1"/>
  <c r="F10" i="12"/>
  <c r="F22" i="11"/>
  <c r="C33" i="11"/>
  <c r="C37" i="11" s="1"/>
  <c r="A33" i="11"/>
  <c r="A37" i="11" s="1"/>
  <c r="A30" i="11"/>
  <c r="F21" i="11"/>
  <c r="F20" i="11"/>
  <c r="F19" i="11"/>
  <c r="F18" i="11"/>
  <c r="F17" i="11"/>
  <c r="G17" i="11" s="1"/>
  <c r="H17" i="11" s="1"/>
  <c r="F16" i="11"/>
  <c r="C15" i="11"/>
  <c r="F15" i="11" s="1"/>
  <c r="G15" i="11" s="1"/>
  <c r="H15" i="11" s="1"/>
  <c r="F14" i="11"/>
  <c r="F13" i="11"/>
  <c r="F11" i="11"/>
  <c r="C30" i="11" s="1"/>
  <c r="H30" i="11" s="1"/>
  <c r="H33" i="11" s="1"/>
  <c r="F10" i="11"/>
  <c r="F23" i="9"/>
  <c r="C25" i="9"/>
  <c r="F25" i="9" s="1"/>
  <c r="F26" i="9"/>
  <c r="C37" i="10"/>
  <c r="C41" i="10" s="1"/>
  <c r="A37" i="10"/>
  <c r="A41" i="10" s="1"/>
  <c r="A34" i="10"/>
  <c r="F26" i="10"/>
  <c r="F24" i="10"/>
  <c r="G23" i="10" s="1"/>
  <c r="H23" i="10" s="1"/>
  <c r="F23" i="10"/>
  <c r="F22" i="10"/>
  <c r="F21" i="10"/>
  <c r="G21" i="10" s="1"/>
  <c r="H21" i="10" s="1"/>
  <c r="F20" i="10"/>
  <c r="F19" i="10"/>
  <c r="G19" i="10" s="1"/>
  <c r="H19" i="10" s="1"/>
  <c r="F18" i="10"/>
  <c r="F17" i="10"/>
  <c r="G17" i="10" s="1"/>
  <c r="H17" i="10" s="1"/>
  <c r="F16" i="10"/>
  <c r="F15" i="10"/>
  <c r="G15" i="10"/>
  <c r="H15" i="10" s="1"/>
  <c r="F14" i="10"/>
  <c r="F13" i="10"/>
  <c r="G13" i="10" s="1"/>
  <c r="H13" i="10" s="1"/>
  <c r="H29" i="10" s="1"/>
  <c r="H44" i="10" s="1"/>
  <c r="F11" i="10"/>
  <c r="C34" i="10" s="1"/>
  <c r="H34" i="10" s="1"/>
  <c r="H37" i="10" s="1"/>
  <c r="F10" i="10"/>
  <c r="C29" i="8"/>
  <c r="C33" i="8" s="1"/>
  <c r="A29" i="8"/>
  <c r="A33" i="8" s="1"/>
  <c r="A26" i="8"/>
  <c r="F18" i="8"/>
  <c r="F17" i="8"/>
  <c r="G17" i="8" s="1"/>
  <c r="H17" i="8" s="1"/>
  <c r="F16" i="8"/>
  <c r="F15" i="8"/>
  <c r="G15" i="8" s="1"/>
  <c r="H15" i="8" s="1"/>
  <c r="F14" i="8"/>
  <c r="F13" i="8"/>
  <c r="F11" i="8"/>
  <c r="C26" i="8" s="1"/>
  <c r="H26" i="8" s="1"/>
  <c r="H29" i="8" s="1"/>
  <c r="G29" i="8" s="1"/>
  <c r="F10" i="8"/>
  <c r="C15" i="9"/>
  <c r="F15" i="9" s="1"/>
  <c r="G15" i="9" s="1"/>
  <c r="H15" i="9" s="1"/>
  <c r="F21" i="9"/>
  <c r="F22" i="9"/>
  <c r="F19" i="9"/>
  <c r="F20" i="9"/>
  <c r="F17" i="9"/>
  <c r="F18" i="9"/>
  <c r="G17" i="9" s="1"/>
  <c r="H17" i="9" s="1"/>
  <c r="F16" i="9"/>
  <c r="F13" i="9"/>
  <c r="F10" i="9"/>
  <c r="F11" i="9"/>
  <c r="C34" i="9" s="1"/>
  <c r="H34" i="9" s="1"/>
  <c r="H37" i="9" s="1"/>
  <c r="A34" i="9"/>
  <c r="A37" i="9"/>
  <c r="A41" i="9" s="1"/>
  <c r="C37" i="9"/>
  <c r="C41" i="9" s="1"/>
  <c r="A29" i="6"/>
  <c r="A33" i="6" s="1"/>
  <c r="F11" i="6"/>
  <c r="C26" i="6" s="1"/>
  <c r="H26" i="6" s="1"/>
  <c r="H29" i="6" s="1"/>
  <c r="F13" i="6"/>
  <c r="C15" i="6"/>
  <c r="F15" i="6" s="1"/>
  <c r="F14" i="6"/>
  <c r="F16" i="6"/>
  <c r="F17" i="6"/>
  <c r="F18" i="6"/>
  <c r="F10" i="6"/>
  <c r="C29" i="6"/>
  <c r="C33" i="6" s="1"/>
  <c r="A26" i="6"/>
  <c r="F25" i="10"/>
  <c r="G25" i="10" s="1"/>
  <c r="H25" i="10" s="1"/>
  <c r="G13" i="8"/>
  <c r="H13" i="8" s="1"/>
  <c r="H21" i="8" s="1"/>
  <c r="H36" i="8" s="1"/>
  <c r="G13" i="6"/>
  <c r="H13" i="6"/>
  <c r="G21" i="9"/>
  <c r="H21" i="9"/>
  <c r="G25" i="9" l="1"/>
  <c r="H25" i="9" s="1"/>
  <c r="G37" i="9"/>
  <c r="G19" i="9"/>
  <c r="H19" i="9" s="1"/>
  <c r="G19" i="12"/>
  <c r="H19" i="12" s="1"/>
  <c r="G17" i="6"/>
  <c r="H17" i="6" s="1"/>
  <c r="G33" i="8"/>
  <c r="H33" i="8" s="1"/>
  <c r="H35" i="8" s="1"/>
  <c r="G15" i="6"/>
  <c r="H15" i="6" s="1"/>
  <c r="H21" i="6" s="1"/>
  <c r="H36" i="6" s="1"/>
  <c r="F24" i="9"/>
  <c r="G23" i="9" s="1"/>
  <c r="H23" i="9" s="1"/>
  <c r="G33" i="11"/>
  <c r="G19" i="11"/>
  <c r="H19" i="11" s="1"/>
  <c r="G29" i="6"/>
  <c r="F14" i="9"/>
  <c r="G13" i="9" s="1"/>
  <c r="H13" i="9" s="1"/>
  <c r="H29" i="9" s="1"/>
  <c r="H44" i="9" s="1"/>
  <c r="G37" i="10"/>
  <c r="G41" i="10" s="1"/>
  <c r="H41" i="10" s="1"/>
  <c r="H43" i="10" s="1"/>
  <c r="G13" i="11"/>
  <c r="H13" i="11" s="1"/>
  <c r="H25" i="11" s="1"/>
  <c r="G21" i="11"/>
  <c r="H21" i="11" s="1"/>
  <c r="G37" i="12"/>
  <c r="H37" i="12" s="1"/>
  <c r="H39" i="12" s="1"/>
  <c r="H40" i="11" l="1"/>
  <c r="G37" i="11"/>
  <c r="H37" i="11" s="1"/>
  <c r="H39" i="11" s="1"/>
  <c r="G33" i="6"/>
  <c r="H33" i="6" s="1"/>
  <c r="H35" i="6" s="1"/>
  <c r="G41" i="9"/>
  <c r="H41" i="9" s="1"/>
  <c r="H43" i="9" s="1"/>
</calcChain>
</file>

<file path=xl/sharedStrings.xml><?xml version="1.0" encoding="utf-8"?>
<sst xmlns="http://schemas.openxmlformats.org/spreadsheetml/2006/main" count="296" uniqueCount="72">
  <si>
    <t>What is it used for?</t>
  </si>
  <si>
    <t xml:space="preserve">The Neutral Property Tax Rate Increase worksheet is designed to show the tax rate that would produce the same </t>
  </si>
  <si>
    <t xml:space="preserve">tax levy as the prior year, adjusted for annual growth in the tax base.  The adjustments column is mostly for the </t>
  </si>
  <si>
    <t>use of municipalities.  This calculation should only be done in the year of revaluation, per G.S. 159-11(e).</t>
  </si>
  <si>
    <t>Instructions</t>
  </si>
  <si>
    <t xml:space="preserve">Note:  The top part of this worksheet is used as working papers to make it easier for you (counties and municipalities) to calculate </t>
  </si>
  <si>
    <t>Revaluations as of:</t>
  </si>
  <si>
    <t>Fiscal year</t>
  </si>
  <si>
    <t>Percentage change</t>
  </si>
  <si>
    <t>Revaluation</t>
  </si>
  <si>
    <t>Average growth %</t>
  </si>
  <si>
    <t>Doesn't include</t>
  </si>
  <si>
    <t>revaluation increase</t>
  </si>
  <si>
    <t>Last year prior to revaluation</t>
  </si>
  <si>
    <t>Tax rate</t>
  </si>
  <si>
    <t>Estimated tax levy</t>
  </si>
  <si>
    <t>First year of revaluation</t>
  </si>
  <si>
    <t>Tax rate to produce equivalent levy</t>
  </si>
  <si>
    <r>
      <t xml:space="preserve">                   </t>
    </r>
    <r>
      <rPr>
        <sz val="16"/>
        <rFont val="Times New Roman"/>
        <family val="1"/>
      </rPr>
      <t>Frequently Asked Questions</t>
    </r>
  </si>
  <si>
    <t>Annexation (Deannexation)</t>
  </si>
  <si>
    <t>Assessed Valuation as of June 30</t>
  </si>
  <si>
    <t>Total Adjusted for Annexation or Deannexation</t>
  </si>
  <si>
    <t>Revenue neutral tax rate, to be included in budget ordinance, adjusted for growth</t>
  </si>
  <si>
    <t>City of Dogwood</t>
  </si>
  <si>
    <t>Carolina County</t>
  </si>
  <si>
    <t>[Local Government Name]</t>
  </si>
  <si>
    <t>2013-14</t>
  </si>
  <si>
    <t>2012-13</t>
  </si>
  <si>
    <t>13-14</t>
  </si>
  <si>
    <t>12-13</t>
  </si>
  <si>
    <t>2014-15</t>
  </si>
  <si>
    <t>14-15</t>
  </si>
  <si>
    <t>2015-16</t>
  </si>
  <si>
    <t>15-16</t>
  </si>
  <si>
    <t>2016-17</t>
  </si>
  <si>
    <t>16-17</t>
  </si>
  <si>
    <t>2017-18</t>
  </si>
  <si>
    <t>17-18</t>
  </si>
  <si>
    <t>Next, enter in the tax rate for your specified city in the yellow cell at the bottom part of the page.</t>
  </si>
  <si>
    <t>2018-19</t>
  </si>
  <si>
    <t>18-19</t>
  </si>
  <si>
    <t xml:space="preserve">page.  The worksheet accommodates for up to seven prior years. Some units may need to enter less because of their   </t>
  </si>
  <si>
    <t>revaluation cycle.  We provide templates for four, six, and eight year cycles.</t>
  </si>
  <si>
    <t xml:space="preserve">The computer calculates all other cells.  Look at the bottom of the worksheet to find property tax increase (decrease) </t>
  </si>
  <si>
    <t xml:space="preserve">and calculated percentage increase (decrease) compared to average. </t>
  </si>
  <si>
    <t>2019-20</t>
  </si>
  <si>
    <t>19-20</t>
  </si>
  <si>
    <t>amounts that should be used in the actual budget ordinance.</t>
  </si>
  <si>
    <t>Neutral Property Tax Increase (Decrease)</t>
  </si>
  <si>
    <t>(decrease)</t>
  </si>
  <si>
    <t>Valuation Increase (Decrease)</t>
  </si>
  <si>
    <t>Increase (decrease) tax rate for average growth rate</t>
  </si>
  <si>
    <t>Increase (decrease) in Tax Levy</t>
  </si>
  <si>
    <t xml:space="preserve">        Average Percentage Increase (Decrease)</t>
  </si>
  <si>
    <t>Increase (Decrease)  in Tax Levy</t>
  </si>
  <si>
    <t>Neutral Property Tax Increase (Decrese)</t>
  </si>
  <si>
    <t>Increase (Decrease) in Tax Levy</t>
  </si>
  <si>
    <t xml:space="preserve">        Average Percentage Increase Decrease)</t>
  </si>
  <si>
    <t>2020-21</t>
  </si>
  <si>
    <t>January 1, 2020 and 2016</t>
  </si>
  <si>
    <t>20-21</t>
  </si>
  <si>
    <t>January 1, 2020 and 2014</t>
  </si>
  <si>
    <t>January 1, 2020 and 2012</t>
  </si>
  <si>
    <t>Continue to the next column to enter in any amounts of annexation or deannexation in the yellow cells.  This column</t>
  </si>
  <si>
    <t xml:space="preserve">is expected to apply only to municipalities. </t>
  </si>
  <si>
    <t>Once information is gathered begin to enter in assessed valuation amounts in the yellow cells.</t>
  </si>
  <si>
    <t>For each separate tax levied by the municipality, a separate revenue-neutral property tax must be computed</t>
  </si>
  <si>
    <t>and included in the budget ordinance message.</t>
  </si>
  <si>
    <t>First, gather all property valuation amounts; these can be found in past audit reports on the analysis of current tax levy</t>
  </si>
  <si>
    <t>municipality must calculate the revenue neutral tax rate.</t>
  </si>
  <si>
    <t xml:space="preserve">If a municipality is located in more than one county and one of the counties has a revaluation, then the </t>
  </si>
  <si>
    <t>Neutral Property Tax Increase (Decrease) - Use for budget year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</si>
</sst>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11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6"/>
      <name val="Tahoma"/>
      <family val="2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/>
    <xf numFmtId="164" fontId="1" fillId="2" borderId="0" xfId="1" applyNumberFormat="1" applyFill="1" applyProtection="1">
      <protection locked="0"/>
    </xf>
    <xf numFmtId="164" fontId="7" fillId="2" borderId="0" xfId="1" applyNumberFormat="1" applyFont="1" applyFill="1" applyProtection="1">
      <protection locked="0"/>
    </xf>
    <xf numFmtId="164" fontId="7" fillId="0" borderId="0" xfId="1" applyNumberFormat="1" applyFont="1" applyFill="1"/>
    <xf numFmtId="10" fontId="7" fillId="0" borderId="0" xfId="2" applyNumberFormat="1" applyFont="1" applyFill="1"/>
    <xf numFmtId="164" fontId="1" fillId="0" borderId="0" xfId="1" applyNumberFormat="1" applyFill="1"/>
    <xf numFmtId="9" fontId="7" fillId="0" borderId="0" xfId="2" applyFont="1" applyFill="1"/>
    <xf numFmtId="164" fontId="7" fillId="3" borderId="0" xfId="1" applyNumberFormat="1" applyFont="1" applyFill="1"/>
    <xf numFmtId="10" fontId="7" fillId="3" borderId="0" xfId="2" applyNumberFormat="1" applyFont="1" applyFill="1"/>
    <xf numFmtId="164" fontId="1" fillId="0" borderId="0" xfId="1" applyNumberFormat="1"/>
    <xf numFmtId="9" fontId="7" fillId="0" borderId="0" xfId="2" applyFont="1"/>
    <xf numFmtId="0" fontId="0" fillId="0" borderId="0" xfId="0" applyFill="1"/>
    <xf numFmtId="0" fontId="0" fillId="0" borderId="2" xfId="0" applyBorder="1"/>
    <xf numFmtId="0" fontId="6" fillId="0" borderId="2" xfId="0" applyFont="1" applyBorder="1"/>
    <xf numFmtId="0" fontId="6" fillId="0" borderId="0" xfId="0" applyFont="1" applyAlignment="1">
      <alignment horizontal="right"/>
    </xf>
    <xf numFmtId="164" fontId="7" fillId="3" borderId="0" xfId="0" applyNumberFormat="1" applyFont="1" applyFill="1"/>
    <xf numFmtId="164" fontId="7" fillId="0" borderId="0" xfId="0" applyNumberFormat="1" applyFont="1" applyFill="1"/>
    <xf numFmtId="165" fontId="7" fillId="2" borderId="0" xfId="0" applyNumberFormat="1" applyFont="1" applyFill="1" applyProtection="1">
      <protection locked="0"/>
    </xf>
    <xf numFmtId="0" fontId="7" fillId="0" borderId="0" xfId="0" applyFont="1"/>
    <xf numFmtId="0" fontId="7" fillId="0" borderId="0" xfId="0" applyFont="1" applyFill="1"/>
    <xf numFmtId="165" fontId="7" fillId="0" borderId="0" xfId="0" applyNumberFormat="1" applyFont="1"/>
    <xf numFmtId="0" fontId="6" fillId="0" borderId="0" xfId="0" applyFont="1" applyAlignment="1">
      <alignment horizontal="right" wrapText="1"/>
    </xf>
    <xf numFmtId="165" fontId="7" fillId="3" borderId="0" xfId="0" applyNumberFormat="1" applyFont="1" applyFill="1"/>
    <xf numFmtId="165" fontId="7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Continuous"/>
    </xf>
    <xf numFmtId="1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2" xfId="0" applyFill="1" applyBorder="1"/>
    <xf numFmtId="0" fontId="6" fillId="0" borderId="0" xfId="0" applyFont="1" applyFill="1"/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right" vertical="center" wrapText="1"/>
    </xf>
    <xf numFmtId="164" fontId="7" fillId="0" borderId="0" xfId="1" quotePrefix="1" applyNumberFormat="1" applyFont="1" applyFill="1" applyAlignment="1" applyProtection="1">
      <alignment horizontal="right"/>
      <protection locked="0"/>
    </xf>
    <xf numFmtId="164" fontId="7" fillId="0" borderId="0" xfId="1" applyNumberFormat="1" applyFont="1" applyFill="1" applyAlignment="1">
      <alignment horizontal="right"/>
    </xf>
    <xf numFmtId="164" fontId="1" fillId="0" borderId="0" xfId="1" applyNumberFormat="1" applyFill="1" applyAlignment="1">
      <alignment horizontal="right"/>
    </xf>
    <xf numFmtId="0" fontId="0" fillId="0" borderId="2" xfId="0" applyFill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64" fontId="7" fillId="3" borderId="0" xfId="1" applyNumberFormat="1" applyFont="1" applyFill="1" applyProtection="1"/>
    <xf numFmtId="0" fontId="6" fillId="3" borderId="0" xfId="0" applyFont="1" applyFill="1" applyProtection="1"/>
    <xf numFmtId="0" fontId="4" fillId="0" borderId="0" xfId="0" quotePrefix="1" applyFont="1"/>
    <xf numFmtId="164" fontId="0" fillId="0" borderId="0" xfId="1" quotePrefix="1" applyNumberFormat="1" applyFont="1" applyFill="1" applyAlignment="1">
      <alignment horizontal="right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4" borderId="0" xfId="0" applyFont="1" applyFill="1" applyBorder="1" applyAlignment="1">
      <alignment horizontal="left" vertical="top"/>
    </xf>
    <xf numFmtId="0" fontId="0" fillId="4" borderId="0" xfId="0" applyFill="1" applyAlignment="1"/>
    <xf numFmtId="0" fontId="0" fillId="4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114300</xdr:rowOff>
    </xdr:from>
    <xdr:to>
      <xdr:col>7</xdr:col>
      <xdr:colOff>295275</xdr:colOff>
      <xdr:row>8</xdr:row>
      <xdr:rowOff>0</xdr:rowOff>
    </xdr:to>
    <xdr:pic>
      <xdr:nvPicPr>
        <xdr:cNvPr id="1068" name="Picture 2" descr="BD00028_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4300"/>
          <a:ext cx="25431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106680</xdr:rowOff>
        </xdr:from>
        <xdr:to>
          <xdr:col>17</xdr:col>
          <xdr:colOff>114300</xdr:colOff>
          <xdr:row>23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workbookViewId="0">
      <selection activeCell="A2" sqref="A2"/>
    </sheetView>
  </sheetViews>
  <sheetFormatPr defaultRowHeight="13.2" x14ac:dyDescent="0.25"/>
  <cols>
    <col min="1" max="1" width="10.77734375" style="7" customWidth="1"/>
    <col min="2" max="2" width="13.21875" style="7" customWidth="1"/>
    <col min="3" max="9" width="9.21875" style="7"/>
    <col min="13" max="13" width="5.44140625" customWidth="1"/>
  </cols>
  <sheetData>
    <row r="1" spans="1:23" ht="22.8" x14ac:dyDescent="0.25">
      <c r="A1" s="1" t="s">
        <v>71</v>
      </c>
      <c r="B1" s="2"/>
      <c r="C1" s="2"/>
      <c r="D1" s="2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25" customHeight="1" x14ac:dyDescent="0.25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.6" x14ac:dyDescent="0.25">
      <c r="A4" s="5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6" x14ac:dyDescent="0.2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.75" customHeight="1" x14ac:dyDescent="0.25">
      <c r="A6" s="3"/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3"/>
      <c r="B7" s="6" t="s">
        <v>2</v>
      </c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3"/>
      <c r="B8" s="6" t="s">
        <v>3</v>
      </c>
      <c r="C8" s="3"/>
      <c r="D8" s="3"/>
      <c r="E8" s="3"/>
      <c r="F8" s="3"/>
      <c r="G8" s="3"/>
      <c r="H8" s="3"/>
      <c r="I8" s="3"/>
      <c r="J8" s="3"/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5">
      <c r="A9" s="3"/>
      <c r="B9" s="6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5">
      <c r="A10" s="3"/>
      <c r="B10" s="6"/>
      <c r="C10" s="3"/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6" x14ac:dyDescent="0.25">
      <c r="A11" s="5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A12" s="58">
        <v>1</v>
      </c>
      <c r="B12" s="6" t="s">
        <v>68</v>
      </c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5">
      <c r="A13" s="58"/>
      <c r="B13" s="6" t="s">
        <v>41</v>
      </c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5">
      <c r="A14" s="58"/>
      <c r="B14" s="6" t="s">
        <v>42</v>
      </c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58"/>
      <c r="B15" s="6"/>
      <c r="C15" s="3"/>
      <c r="D15" s="3"/>
      <c r="E15" s="3"/>
      <c r="F15" s="3"/>
      <c r="G15" s="3"/>
      <c r="H15" s="3"/>
      <c r="I15" s="3"/>
      <c r="J15" s="3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58">
        <v>2</v>
      </c>
      <c r="B16" s="3" t="s">
        <v>65</v>
      </c>
      <c r="C16" s="3"/>
      <c r="D16" s="3"/>
      <c r="E16" s="3"/>
      <c r="F16" s="3"/>
      <c r="G16" s="3"/>
      <c r="H16" s="3"/>
      <c r="I16" s="3"/>
      <c r="J16" s="3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58"/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58">
        <v>3</v>
      </c>
      <c r="B18" s="6" t="s">
        <v>63</v>
      </c>
      <c r="C18" s="3"/>
      <c r="D18" s="3"/>
      <c r="E18" s="3"/>
      <c r="F18" s="3"/>
      <c r="G18" s="3"/>
      <c r="H18" s="3"/>
      <c r="I18" s="3"/>
      <c r="J18" s="3"/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5">
      <c r="A19" s="58"/>
      <c r="B19" s="3" t="s">
        <v>64</v>
      </c>
      <c r="C19" s="3"/>
      <c r="D19" s="3"/>
      <c r="E19" s="3"/>
      <c r="F19" s="3"/>
      <c r="G19" s="3"/>
      <c r="H19" s="3"/>
      <c r="I19" s="3"/>
      <c r="J19" s="3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A20" s="58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58">
        <v>4</v>
      </c>
      <c r="B21" s="3" t="s">
        <v>38</v>
      </c>
      <c r="C21" s="3"/>
      <c r="D21" s="3"/>
      <c r="E21" s="3"/>
      <c r="F21" s="3"/>
      <c r="G21" s="3"/>
      <c r="H21" s="3"/>
      <c r="I21" s="3"/>
      <c r="J21" s="3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58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58">
        <v>5</v>
      </c>
      <c r="B23" s="6" t="s">
        <v>43</v>
      </c>
      <c r="C23" s="3"/>
      <c r="D23" s="3"/>
      <c r="E23" s="3"/>
      <c r="F23" s="3"/>
      <c r="G23" s="3"/>
      <c r="H23" s="3"/>
      <c r="I23" s="3"/>
      <c r="J23" s="3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58"/>
      <c r="B24" s="3" t="s">
        <v>44</v>
      </c>
      <c r="C24" s="3"/>
      <c r="D24" s="3"/>
      <c r="E24" s="3"/>
      <c r="F24" s="3"/>
      <c r="G24" s="3"/>
      <c r="H24" s="3"/>
      <c r="I24" s="3"/>
      <c r="J24" s="3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58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59">
        <v>6</v>
      </c>
      <c r="B26" s="60" t="s">
        <v>66</v>
      </c>
      <c r="C26" s="61"/>
      <c r="D26" s="61"/>
      <c r="E26" s="61"/>
      <c r="F26" s="61"/>
      <c r="G26" s="61"/>
      <c r="H26" s="61"/>
      <c r="I26" s="61"/>
      <c r="J26" s="62"/>
      <c r="K26" s="62"/>
    </row>
    <row r="27" spans="1:23" x14ac:dyDescent="0.25">
      <c r="A27" s="59"/>
      <c r="B27" s="60" t="s">
        <v>67</v>
      </c>
      <c r="C27" s="61"/>
      <c r="D27" s="61"/>
      <c r="E27" s="61"/>
      <c r="F27" s="61"/>
      <c r="G27" s="61"/>
      <c r="H27" s="61"/>
      <c r="I27" s="61"/>
      <c r="J27" s="62"/>
      <c r="K27" s="62"/>
    </row>
    <row r="28" spans="1:23" x14ac:dyDescent="0.25">
      <c r="A28" s="59"/>
    </row>
    <row r="29" spans="1:23" x14ac:dyDescent="0.25">
      <c r="A29" s="59">
        <v>7</v>
      </c>
      <c r="B29" s="61" t="s">
        <v>70</v>
      </c>
      <c r="C29" s="61"/>
      <c r="D29" s="61"/>
      <c r="E29" s="61"/>
      <c r="F29" s="61"/>
      <c r="G29" s="61"/>
      <c r="H29" s="61"/>
      <c r="I29" s="61"/>
      <c r="J29" s="62"/>
      <c r="K29" s="62"/>
    </row>
    <row r="30" spans="1:23" x14ac:dyDescent="0.25">
      <c r="B30" s="61" t="s">
        <v>69</v>
      </c>
      <c r="C30" s="61"/>
      <c r="D30" s="61"/>
      <c r="E30" s="61"/>
      <c r="F30" s="61"/>
      <c r="G30" s="61"/>
      <c r="H30" s="61"/>
      <c r="I30" s="61"/>
      <c r="J30" s="62"/>
      <c r="K30" s="62"/>
    </row>
  </sheetData>
  <sheetProtection sheet="1" objects="1" scenarios="1"/>
  <phoneticPr fontId="8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workbookViewId="0">
      <selection activeCell="E1" sqref="E1:H1"/>
    </sheetView>
  </sheetViews>
  <sheetFormatPr defaultRowHeight="13.2" x14ac:dyDescent="0.25"/>
  <cols>
    <col min="1" max="1" width="12.44140625" customWidth="1"/>
    <col min="2" max="2" width="13.21875" customWidth="1"/>
    <col min="3" max="3" width="19.44140625" customWidth="1"/>
    <col min="4" max="4" width="15.44140625" customWidth="1"/>
    <col min="5" max="5" width="8.77734375" style="45" customWidth="1"/>
    <col min="6" max="6" width="17.21875" style="24" customWidth="1"/>
    <col min="7" max="7" width="20" customWidth="1"/>
    <col min="8" max="8" width="13.77734375" customWidth="1"/>
    <col min="9" max="9" width="19.77734375" bestFit="1" customWidth="1"/>
  </cols>
  <sheetData>
    <row r="1" spans="1:8" ht="17.399999999999999" x14ac:dyDescent="0.3">
      <c r="A1" s="8" t="s">
        <v>48</v>
      </c>
      <c r="B1" s="8"/>
      <c r="C1" s="8"/>
      <c r="E1" s="65" t="s">
        <v>23</v>
      </c>
      <c r="F1" s="65"/>
      <c r="G1" s="65"/>
      <c r="H1" s="65"/>
    </row>
    <row r="3" spans="1:8" x14ac:dyDescent="0.25">
      <c r="A3" t="s">
        <v>5</v>
      </c>
    </row>
    <row r="4" spans="1:8" x14ac:dyDescent="0.25">
      <c r="B4" t="s">
        <v>47</v>
      </c>
    </row>
    <row r="6" spans="1:8" ht="15.6" x14ac:dyDescent="0.3">
      <c r="A6" s="9" t="s">
        <v>6</v>
      </c>
      <c r="B6" s="9"/>
      <c r="C6" s="9"/>
    </row>
    <row r="7" spans="1:8" ht="15.6" x14ac:dyDescent="0.3">
      <c r="A7" s="66" t="s">
        <v>59</v>
      </c>
      <c r="B7" s="66"/>
      <c r="C7" s="66"/>
    </row>
    <row r="8" spans="1:8" x14ac:dyDescent="0.25">
      <c r="C8" s="10"/>
      <c r="D8" s="11"/>
      <c r="E8" s="46"/>
      <c r="F8" s="42"/>
      <c r="G8" s="10"/>
      <c r="H8" s="10"/>
    </row>
    <row r="9" spans="1:8" ht="39.6" x14ac:dyDescent="0.3">
      <c r="A9" s="12" t="s">
        <v>7</v>
      </c>
      <c r="B9" s="13"/>
      <c r="C9" s="40" t="s">
        <v>20</v>
      </c>
      <c r="D9" s="41" t="s">
        <v>19</v>
      </c>
      <c r="E9" s="47"/>
      <c r="F9" s="41" t="s">
        <v>21</v>
      </c>
      <c r="G9" s="40" t="s">
        <v>50</v>
      </c>
      <c r="H9" s="40" t="s">
        <v>8</v>
      </c>
    </row>
    <row r="10" spans="1:8" ht="15.6" x14ac:dyDescent="0.3">
      <c r="A10" s="9" t="s">
        <v>58</v>
      </c>
      <c r="C10" s="14">
        <v>3711234833</v>
      </c>
      <c r="D10" s="15">
        <v>0</v>
      </c>
      <c r="E10" s="48" t="s">
        <v>60</v>
      </c>
      <c r="F10" s="54">
        <f>C10-D10</f>
        <v>3711234833</v>
      </c>
      <c r="G10" s="16"/>
      <c r="H10" s="17"/>
    </row>
    <row r="11" spans="1:8" ht="15.6" x14ac:dyDescent="0.3">
      <c r="A11" s="9"/>
      <c r="C11" s="18"/>
      <c r="D11" s="18"/>
      <c r="E11" s="48" t="s">
        <v>46</v>
      </c>
      <c r="F11" s="54">
        <f>C13</f>
        <v>2650882024</v>
      </c>
      <c r="G11" s="16"/>
      <c r="H11" s="17"/>
    </row>
    <row r="12" spans="1:8" ht="15.6" x14ac:dyDescent="0.3">
      <c r="A12" s="9"/>
      <c r="B12" s="11" t="s">
        <v>9</v>
      </c>
      <c r="C12" s="18"/>
      <c r="D12" s="16"/>
      <c r="E12" s="49"/>
      <c r="F12" s="16"/>
      <c r="G12" s="16"/>
      <c r="H12" s="19"/>
    </row>
    <row r="13" spans="1:8" ht="15.6" x14ac:dyDescent="0.3">
      <c r="A13" s="9" t="s">
        <v>45</v>
      </c>
      <c r="B13" s="39">
        <v>43831</v>
      </c>
      <c r="C13" s="14">
        <v>2650882024</v>
      </c>
      <c r="D13" s="15">
        <v>0</v>
      </c>
      <c r="E13" s="48" t="s">
        <v>46</v>
      </c>
      <c r="F13" s="54">
        <f>C13-D13</f>
        <v>2650882024</v>
      </c>
      <c r="G13" s="20">
        <f>F13-F14</f>
        <v>313023175</v>
      </c>
      <c r="H13" s="21">
        <f>G13/F14</f>
        <v>0.13389310271400393</v>
      </c>
    </row>
    <row r="14" spans="1:8" ht="15.6" x14ac:dyDescent="0.3">
      <c r="A14" s="9"/>
      <c r="B14" s="39"/>
      <c r="C14" s="18"/>
      <c r="D14" s="18"/>
      <c r="E14" s="48" t="s">
        <v>40</v>
      </c>
      <c r="F14" s="54">
        <f>C15</f>
        <v>2337858849</v>
      </c>
    </row>
    <row r="15" spans="1:8" ht="15.6" x14ac:dyDescent="0.3">
      <c r="A15" s="9" t="s">
        <v>39</v>
      </c>
      <c r="B15" s="11"/>
      <c r="C15" s="14">
        <f>1737858849+600000000</f>
        <v>2337858849</v>
      </c>
      <c r="D15" s="15">
        <v>542637854</v>
      </c>
      <c r="E15" s="48" t="s">
        <v>40</v>
      </c>
      <c r="F15" s="54">
        <f>C15-D15</f>
        <v>1795220995</v>
      </c>
      <c r="G15" s="20">
        <f>F15-F16</f>
        <v>71904267</v>
      </c>
      <c r="H15" s="21">
        <f>G15/F16</f>
        <v>4.1724348073524882E-2</v>
      </c>
    </row>
    <row r="16" spans="1:8" ht="15.6" x14ac:dyDescent="0.3">
      <c r="A16" s="9"/>
      <c r="B16" s="11"/>
      <c r="C16" s="18"/>
      <c r="D16" s="18"/>
      <c r="E16" s="48" t="s">
        <v>37</v>
      </c>
      <c r="F16" s="54">
        <f>C17</f>
        <v>1723316728</v>
      </c>
    </row>
    <row r="17" spans="1:9" ht="15.6" x14ac:dyDescent="0.3">
      <c r="A17" s="9" t="s">
        <v>36</v>
      </c>
      <c r="B17" s="11"/>
      <c r="C17" s="14">
        <v>1723316728</v>
      </c>
      <c r="D17" s="15">
        <v>444712</v>
      </c>
      <c r="E17" s="48" t="s">
        <v>37</v>
      </c>
      <c r="F17" s="54">
        <f>C17-D17</f>
        <v>1722872016</v>
      </c>
      <c r="G17" s="20">
        <f>F17-F18</f>
        <v>27796056</v>
      </c>
      <c r="H17" s="21">
        <f>G17/F18</f>
        <v>1.6398118229462709E-2</v>
      </c>
    </row>
    <row r="18" spans="1:9" ht="15.6" x14ac:dyDescent="0.3">
      <c r="A18" s="9"/>
      <c r="B18" s="11"/>
      <c r="C18" s="18"/>
      <c r="D18" s="18"/>
      <c r="E18" s="48" t="s">
        <v>35</v>
      </c>
      <c r="F18" s="54">
        <f>C20</f>
        <v>1695075960</v>
      </c>
    </row>
    <row r="19" spans="1:9" ht="15.6" x14ac:dyDescent="0.3">
      <c r="A19" s="9"/>
      <c r="C19" s="22"/>
      <c r="D19" s="18"/>
      <c r="E19" s="50"/>
      <c r="F19" s="18"/>
      <c r="G19" s="22"/>
      <c r="H19" s="23"/>
    </row>
    <row r="20" spans="1:9" ht="15.6" x14ac:dyDescent="0.3">
      <c r="A20" s="9" t="s">
        <v>34</v>
      </c>
      <c r="B20" s="11" t="s">
        <v>9</v>
      </c>
      <c r="C20" s="14">
        <v>1695075960</v>
      </c>
      <c r="D20" s="18"/>
      <c r="E20" s="50"/>
      <c r="F20" s="18"/>
      <c r="G20" s="22"/>
      <c r="H20" s="23"/>
      <c r="I20" s="10"/>
    </row>
    <row r="21" spans="1:9" x14ac:dyDescent="0.25">
      <c r="B21" s="39">
        <v>42370</v>
      </c>
      <c r="C21" s="22"/>
      <c r="D21" s="18"/>
      <c r="E21" s="50"/>
      <c r="F21" s="18"/>
      <c r="G21" s="22"/>
      <c r="H21" s="21">
        <f>AVERAGE(H13:H19)</f>
        <v>6.4005189672330501E-2</v>
      </c>
      <c r="I21" s="10" t="s">
        <v>10</v>
      </c>
    </row>
    <row r="22" spans="1:9" x14ac:dyDescent="0.25">
      <c r="B22" s="10"/>
      <c r="D22" s="24"/>
      <c r="I22" s="10" t="s">
        <v>11</v>
      </c>
    </row>
    <row r="23" spans="1:9" x14ac:dyDescent="0.25">
      <c r="B23" s="10"/>
      <c r="D23" s="24"/>
      <c r="I23" s="10" t="s">
        <v>12</v>
      </c>
    </row>
    <row r="24" spans="1:9" ht="13.8" thickBot="1" x14ac:dyDescent="0.3">
      <c r="A24" s="25"/>
      <c r="B24" s="25"/>
      <c r="C24" s="25"/>
      <c r="D24" s="25"/>
      <c r="E24" s="51"/>
      <c r="F24" s="43"/>
      <c r="G24" s="25"/>
      <c r="H24" s="25"/>
      <c r="I24" s="26" t="s">
        <v>49</v>
      </c>
    </row>
    <row r="25" spans="1:9" x14ac:dyDescent="0.25">
      <c r="A25" s="10" t="s">
        <v>13</v>
      </c>
      <c r="B25" s="10"/>
      <c r="G25" s="27" t="s">
        <v>14</v>
      </c>
      <c r="H25" s="10" t="s">
        <v>15</v>
      </c>
      <c r="I25" s="10"/>
    </row>
    <row r="26" spans="1:9" x14ac:dyDescent="0.25">
      <c r="A26" s="55" t="str">
        <f>A13</f>
        <v>2019-20</v>
      </c>
      <c r="B26" s="10"/>
      <c r="C26" s="28">
        <f>F11</f>
        <v>2650882024</v>
      </c>
      <c r="D26" s="29"/>
      <c r="E26" s="52"/>
      <c r="F26" s="29"/>
      <c r="G26" s="30">
        <v>0.49</v>
      </c>
      <c r="H26" s="28">
        <f>(C26*G26)/100</f>
        <v>12989321.9176</v>
      </c>
      <c r="I26" s="31"/>
    </row>
    <row r="27" spans="1:9" x14ac:dyDescent="0.25">
      <c r="A27" s="10"/>
      <c r="B27" s="10"/>
      <c r="C27" s="31"/>
      <c r="D27" s="32"/>
      <c r="E27" s="53"/>
      <c r="F27" s="32"/>
      <c r="G27" s="33"/>
      <c r="H27" s="31"/>
      <c r="I27" s="31"/>
    </row>
    <row r="28" spans="1:9" ht="26.4" x14ac:dyDescent="0.25">
      <c r="A28" s="10" t="s">
        <v>16</v>
      </c>
      <c r="B28" s="10"/>
      <c r="C28" s="31"/>
      <c r="D28" s="32"/>
      <c r="E28" s="53"/>
      <c r="F28" s="32"/>
      <c r="G28" s="34" t="s">
        <v>17</v>
      </c>
      <c r="H28" s="31"/>
      <c r="I28" s="31"/>
    </row>
    <row r="29" spans="1:9" x14ac:dyDescent="0.25">
      <c r="A29" s="55" t="str">
        <f>A10</f>
        <v>2020-21</v>
      </c>
      <c r="B29" s="10"/>
      <c r="C29" s="28">
        <f>C10</f>
        <v>3711234833</v>
      </c>
      <c r="D29" s="29"/>
      <c r="E29" s="52"/>
      <c r="F29" s="29"/>
      <c r="G29" s="35">
        <f>H29*100/C29</f>
        <v>0.35000000005658494</v>
      </c>
      <c r="H29" s="28">
        <f>H26</f>
        <v>12989321.9176</v>
      </c>
      <c r="I29" s="31"/>
    </row>
    <row r="30" spans="1:9" x14ac:dyDescent="0.25">
      <c r="A30" s="10"/>
      <c r="B30" s="10"/>
      <c r="C30" s="31"/>
      <c r="D30" s="32"/>
      <c r="E30" s="53"/>
      <c r="F30" s="32"/>
      <c r="G30" s="36"/>
      <c r="H30" s="31"/>
      <c r="I30" s="31"/>
    </row>
    <row r="31" spans="1:9" x14ac:dyDescent="0.25">
      <c r="B31" s="10"/>
      <c r="C31" s="31"/>
      <c r="D31" s="32"/>
      <c r="E31" s="53"/>
      <c r="F31" s="32"/>
      <c r="G31" s="63" t="s">
        <v>22</v>
      </c>
      <c r="H31" s="31"/>
      <c r="I31" s="31"/>
    </row>
    <row r="32" spans="1:9" ht="42" customHeight="1" x14ac:dyDescent="0.25">
      <c r="A32" s="10" t="s">
        <v>51</v>
      </c>
      <c r="B32" s="10"/>
      <c r="C32" s="31"/>
      <c r="D32" s="32"/>
      <c r="E32" s="53"/>
      <c r="F32" s="32"/>
      <c r="G32" s="63"/>
      <c r="H32" s="31"/>
      <c r="I32" s="31"/>
    </row>
    <row r="33" spans="1:9" x14ac:dyDescent="0.25">
      <c r="A33" s="55" t="str">
        <f>A29</f>
        <v>2020-21</v>
      </c>
      <c r="C33" s="28">
        <f>C29</f>
        <v>3711234833</v>
      </c>
      <c r="D33" s="29"/>
      <c r="E33" s="52"/>
      <c r="F33" s="29"/>
      <c r="G33" s="35">
        <f>G29*(1+H21)</f>
        <v>0.37240181644552239</v>
      </c>
      <c r="H33" s="28">
        <f>C33*G33/100</f>
        <v>13820705.930650949</v>
      </c>
      <c r="I33" s="31"/>
    </row>
    <row r="34" spans="1:9" x14ac:dyDescent="0.25">
      <c r="C34" s="31"/>
      <c r="D34" s="32"/>
      <c r="E34" s="53"/>
      <c r="F34" s="32"/>
      <c r="G34" s="31"/>
      <c r="H34" s="31"/>
      <c r="I34" s="31"/>
    </row>
    <row r="35" spans="1:9" x14ac:dyDescent="0.25">
      <c r="C35" s="31"/>
      <c r="D35" s="10"/>
      <c r="E35" s="46"/>
      <c r="F35" s="44"/>
      <c r="G35" s="27" t="s">
        <v>52</v>
      </c>
      <c r="H35" s="28">
        <f>H33-H29</f>
        <v>831384.0130509492</v>
      </c>
      <c r="I35" s="31"/>
    </row>
    <row r="36" spans="1:9" x14ac:dyDescent="0.25">
      <c r="C36" s="31"/>
      <c r="D36" s="64" t="s">
        <v>53</v>
      </c>
      <c r="E36" s="64"/>
      <c r="F36" s="64"/>
      <c r="G36" s="64"/>
      <c r="H36" s="21">
        <f>H21</f>
        <v>6.4005189672330501E-2</v>
      </c>
      <c r="I36" s="31"/>
    </row>
    <row r="37" spans="1:9" x14ac:dyDescent="0.25">
      <c r="C37" s="31"/>
      <c r="D37" s="31"/>
      <c r="E37" s="53"/>
      <c r="F37" s="32"/>
      <c r="G37" s="31"/>
      <c r="H37" s="31"/>
      <c r="I37" s="31"/>
    </row>
    <row r="38" spans="1:9" x14ac:dyDescent="0.25">
      <c r="C38" s="31"/>
      <c r="D38" s="31"/>
      <c r="E38" s="53"/>
      <c r="F38" s="32"/>
      <c r="G38" s="31"/>
      <c r="H38" s="31"/>
      <c r="I38" s="31"/>
    </row>
  </sheetData>
  <sheetProtection sheet="1" objects="1" scenarios="1" formatCells="0" formatColumns="0" formatRows="0"/>
  <mergeCells count="4">
    <mergeCell ref="G31:G32"/>
    <mergeCell ref="D36:G36"/>
    <mergeCell ref="E1:H1"/>
    <mergeCell ref="A7:C7"/>
  </mergeCells>
  <phoneticPr fontId="8" type="noConversion"/>
  <pageMargins left="0.75" right="0.75" top="1" bottom="1" header="0.5" footer="0.5"/>
  <pageSetup scale="84" orientation="landscape" r:id="rId1"/>
  <headerFooter alignWithMargins="0"/>
  <ignoredErrors>
    <ignoredError sqref="F14:F15 F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workbookViewId="0">
      <selection activeCell="E1" sqref="E1:H1"/>
    </sheetView>
  </sheetViews>
  <sheetFormatPr defaultRowHeight="13.2" x14ac:dyDescent="0.25"/>
  <cols>
    <col min="1" max="1" width="12.44140625" customWidth="1"/>
    <col min="2" max="2" width="13.21875" customWidth="1"/>
    <col min="3" max="3" width="19.44140625" customWidth="1"/>
    <col min="4" max="4" width="15.44140625" customWidth="1"/>
    <col min="5" max="5" width="8.77734375" style="45" customWidth="1"/>
    <col min="6" max="6" width="17.21875" style="24" customWidth="1"/>
    <col min="7" max="7" width="20" customWidth="1"/>
    <col min="8" max="8" width="13.77734375" customWidth="1"/>
    <col min="9" max="9" width="19.77734375" bestFit="1" customWidth="1"/>
  </cols>
  <sheetData>
    <row r="1" spans="1:8" ht="17.399999999999999" x14ac:dyDescent="0.3">
      <c r="A1" s="8" t="s">
        <v>48</v>
      </c>
      <c r="B1" s="8"/>
      <c r="C1" s="8"/>
      <c r="E1" s="65" t="s">
        <v>25</v>
      </c>
      <c r="F1" s="65"/>
      <c r="G1" s="65"/>
      <c r="H1" s="65"/>
    </row>
    <row r="3" spans="1:8" x14ac:dyDescent="0.25">
      <c r="A3" t="s">
        <v>5</v>
      </c>
    </row>
    <row r="4" spans="1:8" x14ac:dyDescent="0.25">
      <c r="B4" t="s">
        <v>47</v>
      </c>
    </row>
    <row r="6" spans="1:8" ht="15.6" x14ac:dyDescent="0.3">
      <c r="A6" s="9" t="s">
        <v>6</v>
      </c>
      <c r="B6" s="9"/>
      <c r="C6" s="9"/>
    </row>
    <row r="7" spans="1:8" ht="15.6" x14ac:dyDescent="0.3">
      <c r="A7" s="66" t="s">
        <v>59</v>
      </c>
      <c r="B7" s="66"/>
      <c r="C7" s="66"/>
    </row>
    <row r="8" spans="1:8" x14ac:dyDescent="0.25">
      <c r="C8" s="10"/>
      <c r="D8" s="11"/>
      <c r="E8" s="46"/>
      <c r="F8" s="42"/>
      <c r="G8" s="10"/>
      <c r="H8" s="10"/>
    </row>
    <row r="9" spans="1:8" ht="39.6" x14ac:dyDescent="0.3">
      <c r="A9" s="12" t="s">
        <v>7</v>
      </c>
      <c r="B9" s="13"/>
      <c r="C9" s="40" t="s">
        <v>20</v>
      </c>
      <c r="D9" s="41" t="s">
        <v>19</v>
      </c>
      <c r="E9" s="47"/>
      <c r="F9" s="41" t="s">
        <v>21</v>
      </c>
      <c r="G9" s="40" t="s">
        <v>50</v>
      </c>
      <c r="H9" s="40" t="s">
        <v>8</v>
      </c>
    </row>
    <row r="10" spans="1:8" ht="15.6" x14ac:dyDescent="0.3">
      <c r="A10" s="9" t="s">
        <v>58</v>
      </c>
      <c r="C10" s="14">
        <v>0</v>
      </c>
      <c r="D10" s="15">
        <v>0</v>
      </c>
      <c r="E10" s="48" t="s">
        <v>60</v>
      </c>
      <c r="F10" s="54">
        <f>C10-D10</f>
        <v>0</v>
      </c>
      <c r="G10" s="16"/>
      <c r="H10" s="17"/>
    </row>
    <row r="11" spans="1:8" ht="15.6" x14ac:dyDescent="0.3">
      <c r="A11" s="9"/>
      <c r="C11" s="18"/>
      <c r="D11" s="18"/>
      <c r="E11" s="48" t="s">
        <v>46</v>
      </c>
      <c r="F11" s="54">
        <f>C13</f>
        <v>0</v>
      </c>
      <c r="G11" s="16"/>
      <c r="H11" s="17"/>
    </row>
    <row r="12" spans="1:8" ht="15.6" x14ac:dyDescent="0.3">
      <c r="A12" s="9"/>
      <c r="B12" s="11" t="s">
        <v>9</v>
      </c>
      <c r="C12" s="18"/>
      <c r="D12" s="16"/>
      <c r="E12" s="49"/>
      <c r="F12" s="16"/>
      <c r="G12" s="16"/>
      <c r="H12" s="19"/>
    </row>
    <row r="13" spans="1:8" ht="15.6" x14ac:dyDescent="0.3">
      <c r="A13" s="9" t="s">
        <v>45</v>
      </c>
      <c r="B13" s="39">
        <v>43831</v>
      </c>
      <c r="C13" s="14">
        <v>0</v>
      </c>
      <c r="D13" s="15">
        <v>0</v>
      </c>
      <c r="E13" s="48" t="s">
        <v>46</v>
      </c>
      <c r="F13" s="54">
        <f>C13-D13</f>
        <v>0</v>
      </c>
      <c r="G13" s="20">
        <f>F13-F14</f>
        <v>0</v>
      </c>
      <c r="H13" s="21" t="e">
        <f>G13/F14</f>
        <v>#DIV/0!</v>
      </c>
    </row>
    <row r="14" spans="1:8" ht="15.6" x14ac:dyDescent="0.3">
      <c r="A14" s="9"/>
      <c r="B14" s="39"/>
      <c r="C14" s="18"/>
      <c r="D14" s="18"/>
      <c r="E14" s="48" t="s">
        <v>40</v>
      </c>
      <c r="F14" s="54">
        <f>C15</f>
        <v>0</v>
      </c>
    </row>
    <row r="15" spans="1:8" ht="15.6" x14ac:dyDescent="0.3">
      <c r="A15" s="9" t="s">
        <v>39</v>
      </c>
      <c r="B15" s="11"/>
      <c r="C15" s="14">
        <v>0</v>
      </c>
      <c r="D15" s="15">
        <v>0</v>
      </c>
      <c r="E15" s="48" t="s">
        <v>40</v>
      </c>
      <c r="F15" s="54">
        <f>C15-D15</f>
        <v>0</v>
      </c>
      <c r="G15" s="20">
        <f>F15-F16</f>
        <v>0</v>
      </c>
      <c r="H15" s="21" t="e">
        <f>G15/F16</f>
        <v>#DIV/0!</v>
      </c>
    </row>
    <row r="16" spans="1:8" ht="15.6" x14ac:dyDescent="0.3">
      <c r="A16" s="9"/>
      <c r="B16" s="11"/>
      <c r="C16" s="18"/>
      <c r="D16" s="18"/>
      <c r="E16" s="48" t="s">
        <v>37</v>
      </c>
      <c r="F16" s="54">
        <f>C17</f>
        <v>0</v>
      </c>
    </row>
    <row r="17" spans="1:9" ht="15.6" x14ac:dyDescent="0.3">
      <c r="A17" s="9" t="s">
        <v>36</v>
      </c>
      <c r="B17" s="11"/>
      <c r="C17" s="14">
        <v>0</v>
      </c>
      <c r="D17" s="15">
        <v>0</v>
      </c>
      <c r="E17" s="48" t="s">
        <v>37</v>
      </c>
      <c r="F17" s="54">
        <f>C17-D17</f>
        <v>0</v>
      </c>
      <c r="G17" s="20">
        <f>F17-F18</f>
        <v>0</v>
      </c>
      <c r="H17" s="21" t="e">
        <f>G17/F18</f>
        <v>#DIV/0!</v>
      </c>
    </row>
    <row r="18" spans="1:9" ht="15.6" x14ac:dyDescent="0.3">
      <c r="A18" s="9"/>
      <c r="B18" s="11"/>
      <c r="C18" s="18"/>
      <c r="D18" s="18"/>
      <c r="E18" s="48" t="s">
        <v>35</v>
      </c>
      <c r="F18" s="54">
        <f>C20</f>
        <v>0</v>
      </c>
    </row>
    <row r="19" spans="1:9" ht="15.6" x14ac:dyDescent="0.3">
      <c r="A19" s="9"/>
      <c r="C19" s="22"/>
      <c r="D19" s="18"/>
      <c r="E19" s="50"/>
      <c r="F19" s="18"/>
      <c r="G19" s="22"/>
      <c r="H19" s="23"/>
    </row>
    <row r="20" spans="1:9" ht="15.6" x14ac:dyDescent="0.3">
      <c r="A20" s="9" t="s">
        <v>34</v>
      </c>
      <c r="B20" s="11" t="s">
        <v>9</v>
      </c>
      <c r="C20" s="14">
        <v>0</v>
      </c>
      <c r="D20" s="18"/>
      <c r="E20" s="50"/>
      <c r="F20" s="18"/>
      <c r="G20" s="22"/>
      <c r="H20" s="23"/>
      <c r="I20" s="10"/>
    </row>
    <row r="21" spans="1:9" x14ac:dyDescent="0.25">
      <c r="B21" s="39">
        <v>42370</v>
      </c>
      <c r="C21" s="22"/>
      <c r="D21" s="18"/>
      <c r="E21" s="50"/>
      <c r="F21" s="18"/>
      <c r="G21" s="22"/>
      <c r="H21" s="21" t="e">
        <f>AVERAGE(H13:H19)</f>
        <v>#DIV/0!</v>
      </c>
      <c r="I21" s="10" t="s">
        <v>10</v>
      </c>
    </row>
    <row r="22" spans="1:9" x14ac:dyDescent="0.25">
      <c r="B22" s="10"/>
      <c r="D22" s="24"/>
      <c r="I22" s="10" t="s">
        <v>11</v>
      </c>
    </row>
    <row r="23" spans="1:9" x14ac:dyDescent="0.25">
      <c r="B23" s="10"/>
      <c r="D23" s="24"/>
      <c r="I23" s="10" t="s">
        <v>12</v>
      </c>
    </row>
    <row r="24" spans="1:9" ht="13.8" thickBot="1" x14ac:dyDescent="0.3">
      <c r="A24" s="25"/>
      <c r="B24" s="25"/>
      <c r="C24" s="25"/>
      <c r="D24" s="25"/>
      <c r="E24" s="51"/>
      <c r="F24" s="43"/>
      <c r="G24" s="25"/>
      <c r="H24" s="25"/>
      <c r="I24" s="26" t="s">
        <v>49</v>
      </c>
    </row>
    <row r="25" spans="1:9" x14ac:dyDescent="0.25">
      <c r="A25" s="10" t="s">
        <v>13</v>
      </c>
      <c r="B25" s="10"/>
      <c r="G25" s="27" t="s">
        <v>14</v>
      </c>
      <c r="H25" s="10" t="s">
        <v>15</v>
      </c>
      <c r="I25" s="10"/>
    </row>
    <row r="26" spans="1:9" x14ac:dyDescent="0.25">
      <c r="A26" s="55" t="str">
        <f>A13</f>
        <v>2019-20</v>
      </c>
      <c r="B26" s="10"/>
      <c r="C26" s="28">
        <f>F11</f>
        <v>0</v>
      </c>
      <c r="D26" s="29"/>
      <c r="E26" s="52"/>
      <c r="F26" s="29"/>
      <c r="G26" s="30">
        <v>0</v>
      </c>
      <c r="H26" s="28">
        <f>(C26*G26)/100</f>
        <v>0</v>
      </c>
      <c r="I26" s="31"/>
    </row>
    <row r="27" spans="1:9" x14ac:dyDescent="0.25">
      <c r="A27" s="10"/>
      <c r="B27" s="10"/>
      <c r="C27" s="31"/>
      <c r="D27" s="32"/>
      <c r="E27" s="53"/>
      <c r="F27" s="32"/>
      <c r="G27" s="33"/>
      <c r="H27" s="31"/>
      <c r="I27" s="31"/>
    </row>
    <row r="28" spans="1:9" ht="26.4" x14ac:dyDescent="0.25">
      <c r="A28" s="10" t="s">
        <v>16</v>
      </c>
      <c r="B28" s="10"/>
      <c r="C28" s="31"/>
      <c r="D28" s="32"/>
      <c r="E28" s="53"/>
      <c r="F28" s="32"/>
      <c r="G28" s="34" t="s">
        <v>17</v>
      </c>
      <c r="H28" s="31"/>
      <c r="I28" s="31"/>
    </row>
    <row r="29" spans="1:9" x14ac:dyDescent="0.25">
      <c r="A29" s="55" t="str">
        <f>A10</f>
        <v>2020-21</v>
      </c>
      <c r="B29" s="10"/>
      <c r="C29" s="28">
        <f>C10</f>
        <v>0</v>
      </c>
      <c r="D29" s="29"/>
      <c r="E29" s="52"/>
      <c r="F29" s="29"/>
      <c r="G29" s="35" t="e">
        <f>H29*100/C29</f>
        <v>#DIV/0!</v>
      </c>
      <c r="H29" s="28">
        <f>H26</f>
        <v>0</v>
      </c>
      <c r="I29" s="31"/>
    </row>
    <row r="30" spans="1:9" x14ac:dyDescent="0.25">
      <c r="A30" s="10"/>
      <c r="B30" s="10"/>
      <c r="C30" s="31"/>
      <c r="D30" s="32"/>
      <c r="E30" s="53"/>
      <c r="F30" s="32"/>
      <c r="G30" s="36"/>
      <c r="H30" s="31"/>
      <c r="I30" s="31"/>
    </row>
    <row r="31" spans="1:9" x14ac:dyDescent="0.25">
      <c r="B31" s="10"/>
      <c r="C31" s="31"/>
      <c r="D31" s="32"/>
      <c r="E31" s="53"/>
      <c r="F31" s="32"/>
      <c r="G31" s="63" t="s">
        <v>22</v>
      </c>
      <c r="H31" s="31"/>
      <c r="I31" s="31"/>
    </row>
    <row r="32" spans="1:9" ht="42" customHeight="1" x14ac:dyDescent="0.25">
      <c r="A32" s="10" t="s">
        <v>51</v>
      </c>
      <c r="B32" s="10"/>
      <c r="C32" s="31"/>
      <c r="D32" s="32"/>
      <c r="E32" s="53"/>
      <c r="F32" s="32"/>
      <c r="G32" s="63"/>
      <c r="H32" s="31"/>
      <c r="I32" s="31"/>
    </row>
    <row r="33" spans="1:9" x14ac:dyDescent="0.25">
      <c r="A33" s="55" t="str">
        <f>A29</f>
        <v>2020-21</v>
      </c>
      <c r="C33" s="28">
        <f>C29</f>
        <v>0</v>
      </c>
      <c r="D33" s="29"/>
      <c r="E33" s="52"/>
      <c r="F33" s="29"/>
      <c r="G33" s="35" t="e">
        <f>G29*(1+H21)</f>
        <v>#DIV/0!</v>
      </c>
      <c r="H33" s="28" t="e">
        <f>C33*G33/100</f>
        <v>#DIV/0!</v>
      </c>
      <c r="I33" s="31"/>
    </row>
    <row r="34" spans="1:9" x14ac:dyDescent="0.25">
      <c r="C34" s="31"/>
      <c r="D34" s="32"/>
      <c r="E34" s="53"/>
      <c r="F34" s="32"/>
      <c r="G34" s="31"/>
      <c r="H34" s="31"/>
      <c r="I34" s="31"/>
    </row>
    <row r="35" spans="1:9" x14ac:dyDescent="0.25">
      <c r="C35" s="31"/>
      <c r="D35" s="10"/>
      <c r="E35" s="46"/>
      <c r="F35" s="44"/>
      <c r="G35" s="27" t="s">
        <v>54</v>
      </c>
      <c r="H35" s="28" t="e">
        <f>H33-H29</f>
        <v>#DIV/0!</v>
      </c>
      <c r="I35" s="31"/>
    </row>
    <row r="36" spans="1:9" x14ac:dyDescent="0.25">
      <c r="C36" s="31"/>
      <c r="D36" s="64" t="s">
        <v>53</v>
      </c>
      <c r="E36" s="64"/>
      <c r="F36" s="64"/>
      <c r="G36" s="64"/>
      <c r="H36" s="21" t="e">
        <f>H21</f>
        <v>#DIV/0!</v>
      </c>
      <c r="I36" s="31"/>
    </row>
    <row r="37" spans="1:9" x14ac:dyDescent="0.25">
      <c r="C37" s="31"/>
      <c r="D37" s="31"/>
      <c r="E37" s="53"/>
      <c r="F37" s="32"/>
      <c r="G37" s="31"/>
      <c r="H37" s="31"/>
      <c r="I37" s="31"/>
    </row>
    <row r="38" spans="1:9" x14ac:dyDescent="0.25">
      <c r="C38" s="31"/>
      <c r="D38" s="31"/>
      <c r="E38" s="53"/>
      <c r="F38" s="32"/>
      <c r="G38" s="31"/>
      <c r="H38" s="31"/>
      <c r="I38" s="31"/>
    </row>
  </sheetData>
  <sheetProtection sheet="1" objects="1" scenarios="1" formatCells="0" formatColumns="0" formatRows="0"/>
  <mergeCells count="4">
    <mergeCell ref="G31:G32"/>
    <mergeCell ref="D36:G36"/>
    <mergeCell ref="E1:H1"/>
    <mergeCell ref="A7:C7"/>
  </mergeCells>
  <phoneticPr fontId="8" type="noConversion"/>
  <pageMargins left="0.75" right="0.75" top="1" bottom="1" header="0.5" footer="0.5"/>
  <pageSetup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workbookViewId="0">
      <selection activeCell="E1" sqref="E1:H1"/>
    </sheetView>
  </sheetViews>
  <sheetFormatPr defaultRowHeight="13.2" x14ac:dyDescent="0.25"/>
  <cols>
    <col min="1" max="1" width="12.44140625" customWidth="1"/>
    <col min="2" max="2" width="13.21875" customWidth="1"/>
    <col min="3" max="3" width="19.44140625" customWidth="1"/>
    <col min="4" max="4" width="15.44140625" customWidth="1"/>
    <col min="5" max="5" width="8.77734375" style="45" customWidth="1"/>
    <col min="6" max="6" width="17.21875" style="24" customWidth="1"/>
    <col min="7" max="7" width="20" customWidth="1"/>
    <col min="8" max="8" width="13.77734375" customWidth="1"/>
    <col min="9" max="9" width="19.77734375" bestFit="1" customWidth="1"/>
  </cols>
  <sheetData>
    <row r="1" spans="1:8" ht="17.399999999999999" x14ac:dyDescent="0.3">
      <c r="A1" s="8" t="s">
        <v>55</v>
      </c>
      <c r="B1" s="8"/>
      <c r="C1" s="8"/>
      <c r="E1" s="65" t="s">
        <v>24</v>
      </c>
      <c r="F1" s="65"/>
      <c r="G1" s="65"/>
      <c r="H1" s="65"/>
    </row>
    <row r="3" spans="1:8" x14ac:dyDescent="0.25">
      <c r="A3" t="s">
        <v>5</v>
      </c>
    </row>
    <row r="4" spans="1:8" x14ac:dyDescent="0.25">
      <c r="B4" t="s">
        <v>47</v>
      </c>
    </row>
    <row r="5" spans="1:8" ht="6.75" customHeight="1" x14ac:dyDescent="0.25"/>
    <row r="6" spans="1:8" ht="15.6" x14ac:dyDescent="0.3">
      <c r="A6" s="9" t="s">
        <v>6</v>
      </c>
      <c r="B6" s="9"/>
      <c r="C6" s="9"/>
    </row>
    <row r="7" spans="1:8" ht="15.6" x14ac:dyDescent="0.3">
      <c r="A7" s="66" t="s">
        <v>61</v>
      </c>
      <c r="B7" s="66"/>
      <c r="C7" s="66"/>
    </row>
    <row r="8" spans="1:8" ht="6.75" customHeight="1" x14ac:dyDescent="0.25">
      <c r="C8" s="10"/>
      <c r="D8" s="11"/>
      <c r="E8" s="46"/>
      <c r="F8" s="42"/>
      <c r="G8" s="10"/>
      <c r="H8" s="10"/>
    </row>
    <row r="9" spans="1:8" ht="39.6" x14ac:dyDescent="0.3">
      <c r="A9" s="12" t="s">
        <v>7</v>
      </c>
      <c r="B9" s="13"/>
      <c r="C9" s="40" t="s">
        <v>20</v>
      </c>
      <c r="D9" s="41" t="s">
        <v>19</v>
      </c>
      <c r="E9" s="47"/>
      <c r="F9" s="41" t="s">
        <v>21</v>
      </c>
      <c r="G9" s="40" t="s">
        <v>50</v>
      </c>
      <c r="H9" s="40" t="s">
        <v>8</v>
      </c>
    </row>
    <row r="10" spans="1:8" ht="15.6" x14ac:dyDescent="0.3">
      <c r="A10" s="9" t="s">
        <v>58</v>
      </c>
      <c r="C10" s="14">
        <v>3711234833</v>
      </c>
      <c r="D10" s="15">
        <v>0</v>
      </c>
      <c r="E10" s="48" t="s">
        <v>60</v>
      </c>
      <c r="F10" s="54">
        <f>C10-D10</f>
        <v>3711234833</v>
      </c>
      <c r="G10" s="16"/>
      <c r="H10" s="17"/>
    </row>
    <row r="11" spans="1:8" ht="15.6" x14ac:dyDescent="0.3">
      <c r="A11" s="9"/>
      <c r="C11" s="18"/>
      <c r="D11" s="18"/>
      <c r="E11" s="48" t="s">
        <v>46</v>
      </c>
      <c r="F11" s="54">
        <f>C13</f>
        <v>2650882024</v>
      </c>
      <c r="G11" s="16"/>
      <c r="H11" s="17"/>
    </row>
    <row r="12" spans="1:8" ht="15.6" x14ac:dyDescent="0.3">
      <c r="A12" s="9"/>
      <c r="B12" s="11" t="s">
        <v>9</v>
      </c>
      <c r="C12" s="18"/>
      <c r="D12" s="16"/>
      <c r="E12" s="49"/>
      <c r="F12" s="16"/>
      <c r="G12" s="16"/>
      <c r="H12" s="19"/>
    </row>
    <row r="13" spans="1:8" ht="15.6" x14ac:dyDescent="0.3">
      <c r="A13" s="9" t="s">
        <v>45</v>
      </c>
      <c r="B13" s="39">
        <v>43831</v>
      </c>
      <c r="C13" s="14">
        <v>2650882024</v>
      </c>
      <c r="D13" s="15">
        <v>0</v>
      </c>
      <c r="E13" s="48" t="s">
        <v>46</v>
      </c>
      <c r="F13" s="54">
        <f>C13-D13</f>
        <v>2650882024</v>
      </c>
      <c r="G13" s="20">
        <f>F13-F14</f>
        <v>313023175</v>
      </c>
      <c r="H13" s="21">
        <f>G13/F14</f>
        <v>0.13389310271400393</v>
      </c>
    </row>
    <row r="14" spans="1:8" ht="15.6" x14ac:dyDescent="0.3">
      <c r="A14" s="9"/>
      <c r="B14" s="39"/>
      <c r="C14" s="18"/>
      <c r="D14" s="18"/>
      <c r="E14" s="48" t="s">
        <v>40</v>
      </c>
      <c r="F14" s="54">
        <f>C15</f>
        <v>2337858849</v>
      </c>
    </row>
    <row r="15" spans="1:8" ht="15.6" x14ac:dyDescent="0.3">
      <c r="A15" s="9" t="s">
        <v>39</v>
      </c>
      <c r="B15" s="39"/>
      <c r="C15" s="14">
        <f>1737858849+600000000</f>
        <v>2337858849</v>
      </c>
      <c r="D15" s="15">
        <v>542637854</v>
      </c>
      <c r="E15" s="48" t="s">
        <v>40</v>
      </c>
      <c r="F15" s="54">
        <f>C15-D15</f>
        <v>1795220995</v>
      </c>
      <c r="G15" s="20">
        <f>F15-F16</f>
        <v>71904267</v>
      </c>
      <c r="H15" s="21">
        <f>G15/F16</f>
        <v>4.1724348073524882E-2</v>
      </c>
    </row>
    <row r="16" spans="1:8" ht="15.6" x14ac:dyDescent="0.3">
      <c r="A16" s="9"/>
      <c r="B16" s="39"/>
      <c r="C16" s="18"/>
      <c r="D16" s="18"/>
      <c r="E16" s="48" t="s">
        <v>37</v>
      </c>
      <c r="F16" s="54">
        <f>C17</f>
        <v>1723316728</v>
      </c>
    </row>
    <row r="17" spans="1:9" ht="15.6" x14ac:dyDescent="0.3">
      <c r="A17" s="9" t="s">
        <v>36</v>
      </c>
      <c r="B17" s="39"/>
      <c r="C17" s="14">
        <v>1723316728</v>
      </c>
      <c r="D17" s="15">
        <v>444712</v>
      </c>
      <c r="E17" s="48" t="s">
        <v>37</v>
      </c>
      <c r="F17" s="54">
        <f>C17-D17</f>
        <v>1722872016</v>
      </c>
      <c r="G17" s="20">
        <f>F17-F18</f>
        <v>27796056</v>
      </c>
      <c r="H17" s="21">
        <f>G17/F18</f>
        <v>1.6398118229462709E-2</v>
      </c>
    </row>
    <row r="18" spans="1:9" ht="15.6" x14ac:dyDescent="0.3">
      <c r="A18" s="9"/>
      <c r="B18" s="39"/>
      <c r="C18" s="18"/>
      <c r="D18" s="18"/>
      <c r="E18" s="48" t="s">
        <v>35</v>
      </c>
      <c r="F18" s="54">
        <f>C19</f>
        <v>1695075960</v>
      </c>
    </row>
    <row r="19" spans="1:9" ht="15.6" x14ac:dyDescent="0.3">
      <c r="A19" s="9" t="s">
        <v>34</v>
      </c>
      <c r="B19" s="39"/>
      <c r="C19" s="14">
        <v>1695075960</v>
      </c>
      <c r="D19" s="15">
        <v>95966</v>
      </c>
      <c r="E19" s="48" t="s">
        <v>35</v>
      </c>
      <c r="F19" s="54">
        <f>C19-D19</f>
        <v>1694979994</v>
      </c>
      <c r="G19" s="20">
        <f>F19-F20</f>
        <v>36998599</v>
      </c>
      <c r="H19" s="21">
        <f>G19/F20</f>
        <v>2.2315448841330333E-2</v>
      </c>
    </row>
    <row r="20" spans="1:9" ht="15.6" x14ac:dyDescent="0.3">
      <c r="A20" s="9"/>
      <c r="B20" s="39"/>
      <c r="C20" s="18"/>
      <c r="D20" s="18"/>
      <c r="E20" s="48" t="s">
        <v>33</v>
      </c>
      <c r="F20" s="54">
        <f>C21</f>
        <v>1657981395</v>
      </c>
    </row>
    <row r="21" spans="1:9" ht="15.6" x14ac:dyDescent="0.3">
      <c r="A21" s="9" t="s">
        <v>32</v>
      </c>
      <c r="B21" s="39"/>
      <c r="C21" s="14">
        <v>1657981395</v>
      </c>
      <c r="D21" s="15">
        <v>4654</v>
      </c>
      <c r="E21" s="48" t="s">
        <v>33</v>
      </c>
      <c r="F21" s="54">
        <f>C21-D21</f>
        <v>1657976741</v>
      </c>
      <c r="G21" s="20">
        <f>F21-F22</f>
        <v>70165068</v>
      </c>
      <c r="H21" s="21">
        <f>G21/F22</f>
        <v>4.4189792273935498E-2</v>
      </c>
    </row>
    <row r="22" spans="1:9" ht="15.6" x14ac:dyDescent="0.3">
      <c r="A22" s="9"/>
      <c r="B22" s="39"/>
      <c r="C22" s="18"/>
      <c r="D22" s="18"/>
      <c r="E22" s="48" t="s">
        <v>31</v>
      </c>
      <c r="F22" s="54">
        <f>C24</f>
        <v>1587811673</v>
      </c>
    </row>
    <row r="23" spans="1:9" ht="7.5" customHeight="1" x14ac:dyDescent="0.3">
      <c r="A23" s="9"/>
      <c r="C23" s="22"/>
      <c r="D23" s="18"/>
      <c r="E23" s="50"/>
      <c r="F23" s="18"/>
      <c r="G23" s="22"/>
      <c r="H23" s="23"/>
    </row>
    <row r="24" spans="1:9" ht="15.6" x14ac:dyDescent="0.3">
      <c r="A24" s="56" t="s">
        <v>30</v>
      </c>
      <c r="B24" s="11" t="s">
        <v>9</v>
      </c>
      <c r="C24" s="14">
        <v>1587811673</v>
      </c>
      <c r="D24" s="18"/>
      <c r="E24" s="50"/>
      <c r="F24" s="18"/>
      <c r="G24" s="22"/>
      <c r="H24" s="23"/>
      <c r="I24" s="10"/>
    </row>
    <row r="25" spans="1:9" x14ac:dyDescent="0.25">
      <c r="B25" s="39">
        <v>41640</v>
      </c>
      <c r="C25" s="22"/>
      <c r="D25" s="18"/>
      <c r="E25" s="50"/>
      <c r="F25" s="18"/>
      <c r="G25" s="22"/>
      <c r="H25" s="21">
        <f>AVERAGE(H13:H23)</f>
        <v>5.1704162026451471E-2</v>
      </c>
      <c r="I25" s="10" t="s">
        <v>10</v>
      </c>
    </row>
    <row r="26" spans="1:9" x14ac:dyDescent="0.25">
      <c r="B26" s="10"/>
      <c r="D26" s="24"/>
      <c r="I26" s="10" t="s">
        <v>11</v>
      </c>
    </row>
    <row r="27" spans="1:9" x14ac:dyDescent="0.25">
      <c r="B27" s="10"/>
      <c r="D27" s="24"/>
      <c r="I27" s="10" t="s">
        <v>12</v>
      </c>
    </row>
    <row r="28" spans="1:9" ht="13.8" thickBot="1" x14ac:dyDescent="0.3">
      <c r="A28" s="25"/>
      <c r="B28" s="25"/>
      <c r="C28" s="25"/>
      <c r="D28" s="25"/>
      <c r="E28" s="51"/>
      <c r="F28" s="43"/>
      <c r="G28" s="25"/>
      <c r="H28" s="25"/>
      <c r="I28" s="26" t="s">
        <v>49</v>
      </c>
    </row>
    <row r="29" spans="1:9" x14ac:dyDescent="0.25">
      <c r="A29" s="10" t="s">
        <v>13</v>
      </c>
      <c r="B29" s="10"/>
      <c r="G29" s="27" t="s">
        <v>14</v>
      </c>
      <c r="H29" s="10" t="s">
        <v>15</v>
      </c>
      <c r="I29" s="10"/>
    </row>
    <row r="30" spans="1:9" x14ac:dyDescent="0.25">
      <c r="A30" s="55" t="str">
        <f>A13</f>
        <v>2019-20</v>
      </c>
      <c r="B30" s="10"/>
      <c r="C30" s="28">
        <f>F11</f>
        <v>2650882024</v>
      </c>
      <c r="D30" s="29"/>
      <c r="E30" s="52"/>
      <c r="F30" s="29"/>
      <c r="G30" s="30">
        <v>0.49</v>
      </c>
      <c r="H30" s="28">
        <f>(C30*G30)/100</f>
        <v>12989321.9176</v>
      </c>
      <c r="I30" s="31"/>
    </row>
    <row r="31" spans="1:9" ht="6" customHeight="1" x14ac:dyDescent="0.25">
      <c r="A31" s="10"/>
      <c r="B31" s="10"/>
      <c r="C31" s="31"/>
      <c r="D31" s="32"/>
      <c r="E31" s="53"/>
      <c r="F31" s="32"/>
      <c r="G31" s="33"/>
      <c r="H31" s="31"/>
      <c r="I31" s="31"/>
    </row>
    <row r="32" spans="1:9" ht="26.4" x14ac:dyDescent="0.25">
      <c r="A32" s="10" t="s">
        <v>16</v>
      </c>
      <c r="B32" s="10"/>
      <c r="C32" s="31"/>
      <c r="D32" s="32"/>
      <c r="E32" s="53"/>
      <c r="F32" s="32"/>
      <c r="G32" s="34" t="s">
        <v>17</v>
      </c>
      <c r="H32" s="31"/>
      <c r="I32" s="31"/>
    </row>
    <row r="33" spans="1:9" x14ac:dyDescent="0.25">
      <c r="A33" s="55" t="str">
        <f>A10</f>
        <v>2020-21</v>
      </c>
      <c r="B33" s="10"/>
      <c r="C33" s="28">
        <f>C10</f>
        <v>3711234833</v>
      </c>
      <c r="D33" s="29"/>
      <c r="E33" s="52"/>
      <c r="F33" s="29"/>
      <c r="G33" s="35">
        <f>H33*100/C33</f>
        <v>0.35000000005658494</v>
      </c>
      <c r="H33" s="28">
        <f>H30</f>
        <v>12989321.9176</v>
      </c>
      <c r="I33" s="31"/>
    </row>
    <row r="34" spans="1:9" ht="4.5" customHeight="1" x14ac:dyDescent="0.25">
      <c r="A34" s="10"/>
      <c r="B34" s="10"/>
      <c r="C34" s="31"/>
      <c r="D34" s="32"/>
      <c r="E34" s="53"/>
      <c r="F34" s="32"/>
      <c r="G34" s="36"/>
      <c r="H34" s="31"/>
      <c r="I34" s="31"/>
    </row>
    <row r="35" spans="1:9" x14ac:dyDescent="0.25">
      <c r="B35" s="10"/>
      <c r="C35" s="31"/>
      <c r="D35" s="32"/>
      <c r="E35" s="53"/>
      <c r="F35" s="32"/>
      <c r="G35" s="63" t="s">
        <v>22</v>
      </c>
      <c r="H35" s="31"/>
      <c r="I35" s="31"/>
    </row>
    <row r="36" spans="1:9" ht="42" customHeight="1" x14ac:dyDescent="0.25">
      <c r="A36" s="10" t="s">
        <v>51</v>
      </c>
      <c r="B36" s="10"/>
      <c r="C36" s="31"/>
      <c r="D36" s="32"/>
      <c r="E36" s="53"/>
      <c r="F36" s="32"/>
      <c r="G36" s="63"/>
      <c r="H36" s="31"/>
      <c r="I36" s="31"/>
    </row>
    <row r="37" spans="1:9" x14ac:dyDescent="0.25">
      <c r="A37" s="55" t="str">
        <f>A33</f>
        <v>2020-21</v>
      </c>
      <c r="C37" s="28">
        <f>C33</f>
        <v>3711234833</v>
      </c>
      <c r="D37" s="29"/>
      <c r="E37" s="52"/>
      <c r="F37" s="29"/>
      <c r="G37" s="35">
        <f>G33*(1+H25)</f>
        <v>0.36809645676876868</v>
      </c>
      <c r="H37" s="28">
        <f>C37*G37/100</f>
        <v>13660923.922641329</v>
      </c>
      <c r="I37" s="31"/>
    </row>
    <row r="38" spans="1:9" ht="6" customHeight="1" x14ac:dyDescent="0.25">
      <c r="C38" s="31"/>
      <c r="D38" s="32"/>
      <c r="E38" s="53"/>
      <c r="F38" s="32"/>
      <c r="G38" s="31"/>
      <c r="H38" s="31"/>
      <c r="I38" s="31"/>
    </row>
    <row r="39" spans="1:9" x14ac:dyDescent="0.25">
      <c r="C39" s="31"/>
      <c r="D39" s="10"/>
      <c r="E39" s="46"/>
      <c r="F39" s="44"/>
      <c r="G39" s="27" t="s">
        <v>52</v>
      </c>
      <c r="H39" s="28">
        <f>H37-H33</f>
        <v>671602.00504132919</v>
      </c>
      <c r="I39" s="31"/>
    </row>
    <row r="40" spans="1:9" x14ac:dyDescent="0.25">
      <c r="C40" s="31"/>
      <c r="D40" s="64" t="s">
        <v>53</v>
      </c>
      <c r="E40" s="64"/>
      <c r="F40" s="64"/>
      <c r="G40" s="64"/>
      <c r="H40" s="21">
        <f>H25</f>
        <v>5.1704162026451471E-2</v>
      </c>
      <c r="I40" s="31"/>
    </row>
    <row r="41" spans="1:9" x14ac:dyDescent="0.25">
      <c r="C41" s="31"/>
      <c r="D41" s="31"/>
      <c r="E41" s="53"/>
      <c r="F41" s="32"/>
      <c r="G41" s="31"/>
      <c r="H41" s="31"/>
      <c r="I41" s="31"/>
    </row>
    <row r="42" spans="1:9" x14ac:dyDescent="0.25">
      <c r="C42" s="31"/>
      <c r="D42" s="31"/>
      <c r="E42" s="53"/>
      <c r="F42" s="32"/>
      <c r="G42" s="31"/>
      <c r="H42" s="31"/>
      <c r="I42" s="31"/>
    </row>
  </sheetData>
  <sheetProtection sheet="1" objects="1" scenarios="1" formatCells="0" formatColumns="0" formatRows="0"/>
  <mergeCells count="4">
    <mergeCell ref="G35:G36"/>
    <mergeCell ref="D40:G40"/>
    <mergeCell ref="A7:C7"/>
    <mergeCell ref="E1:H1"/>
  </mergeCells>
  <pageMargins left="0.75" right="0.75" top="1" bottom="1" header="0.5" footer="0.5"/>
  <pageSetup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2"/>
  <sheetViews>
    <sheetView workbookViewId="0">
      <selection activeCell="E1" sqref="E1:H1"/>
    </sheetView>
  </sheetViews>
  <sheetFormatPr defaultRowHeight="13.2" x14ac:dyDescent="0.25"/>
  <cols>
    <col min="1" max="1" width="12.44140625" customWidth="1"/>
    <col min="2" max="2" width="13.21875" customWidth="1"/>
    <col min="3" max="3" width="19.44140625" customWidth="1"/>
    <col min="4" max="4" width="15.44140625" customWidth="1"/>
    <col min="5" max="5" width="8.77734375" style="45" customWidth="1"/>
    <col min="6" max="6" width="17.21875" style="24" customWidth="1"/>
    <col min="7" max="7" width="20" customWidth="1"/>
    <col min="8" max="8" width="13.77734375" customWidth="1"/>
    <col min="9" max="9" width="19.77734375" bestFit="1" customWidth="1"/>
  </cols>
  <sheetData>
    <row r="1" spans="1:8" ht="17.399999999999999" x14ac:dyDescent="0.3">
      <c r="A1" s="8" t="s">
        <v>48</v>
      </c>
      <c r="B1" s="8"/>
      <c r="C1" s="8"/>
      <c r="E1" s="65" t="s">
        <v>25</v>
      </c>
      <c r="F1" s="65"/>
      <c r="G1" s="65"/>
      <c r="H1" s="65"/>
    </row>
    <row r="3" spans="1:8" x14ac:dyDescent="0.25">
      <c r="A3" t="s">
        <v>5</v>
      </c>
    </row>
    <row r="4" spans="1:8" x14ac:dyDescent="0.25">
      <c r="B4" t="s">
        <v>47</v>
      </c>
    </row>
    <row r="5" spans="1:8" ht="6.75" customHeight="1" x14ac:dyDescent="0.25"/>
    <row r="6" spans="1:8" ht="15.6" x14ac:dyDescent="0.3">
      <c r="A6" s="9" t="s">
        <v>6</v>
      </c>
      <c r="B6" s="9"/>
      <c r="C6" s="9"/>
    </row>
    <row r="7" spans="1:8" ht="15.6" x14ac:dyDescent="0.3">
      <c r="A7" s="66" t="s">
        <v>61</v>
      </c>
      <c r="B7" s="66"/>
      <c r="C7" s="66"/>
    </row>
    <row r="8" spans="1:8" ht="6.75" customHeight="1" x14ac:dyDescent="0.25">
      <c r="C8" s="10"/>
      <c r="D8" s="11"/>
      <c r="E8" s="46"/>
      <c r="F8" s="42"/>
      <c r="G8" s="10"/>
      <c r="H8" s="10"/>
    </row>
    <row r="9" spans="1:8" ht="39.6" x14ac:dyDescent="0.3">
      <c r="A9" s="12" t="s">
        <v>7</v>
      </c>
      <c r="B9" s="13"/>
      <c r="C9" s="40" t="s">
        <v>20</v>
      </c>
      <c r="D9" s="41" t="s">
        <v>19</v>
      </c>
      <c r="E9" s="47"/>
      <c r="F9" s="41" t="s">
        <v>21</v>
      </c>
      <c r="G9" s="40" t="s">
        <v>50</v>
      </c>
      <c r="H9" s="40" t="s">
        <v>8</v>
      </c>
    </row>
    <row r="10" spans="1:8" ht="15.6" x14ac:dyDescent="0.3">
      <c r="A10" s="9" t="s">
        <v>58</v>
      </c>
      <c r="C10" s="14"/>
      <c r="D10" s="15"/>
      <c r="E10" s="48" t="s">
        <v>60</v>
      </c>
      <c r="F10" s="54">
        <f>C10-D10</f>
        <v>0</v>
      </c>
      <c r="G10" s="16"/>
      <c r="H10" s="17"/>
    </row>
    <row r="11" spans="1:8" ht="15.6" x14ac:dyDescent="0.3">
      <c r="A11" s="9"/>
      <c r="C11" s="18"/>
      <c r="D11" s="18"/>
      <c r="E11" s="48" t="s">
        <v>46</v>
      </c>
      <c r="F11" s="54">
        <f>C13</f>
        <v>0</v>
      </c>
      <c r="G11" s="16"/>
      <c r="H11" s="17"/>
    </row>
    <row r="12" spans="1:8" ht="15.6" x14ac:dyDescent="0.3">
      <c r="A12" s="9"/>
      <c r="B12" s="11" t="s">
        <v>9</v>
      </c>
      <c r="C12" s="18"/>
      <c r="D12" s="16"/>
      <c r="E12" s="49"/>
      <c r="F12" s="16"/>
      <c r="G12" s="16"/>
      <c r="H12" s="19"/>
    </row>
    <row r="13" spans="1:8" ht="15.6" x14ac:dyDescent="0.3">
      <c r="A13" s="9" t="s">
        <v>45</v>
      </c>
      <c r="B13" s="39">
        <v>43831</v>
      </c>
      <c r="C13" s="14"/>
      <c r="D13" s="15"/>
      <c r="E13" s="48" t="s">
        <v>46</v>
      </c>
      <c r="F13" s="54">
        <f>C13-D13</f>
        <v>0</v>
      </c>
      <c r="G13" s="20">
        <f>F13-F14</f>
        <v>0</v>
      </c>
      <c r="H13" s="21" t="e">
        <f>G13/F14</f>
        <v>#DIV/0!</v>
      </c>
    </row>
    <row r="14" spans="1:8" ht="15.6" x14ac:dyDescent="0.3">
      <c r="A14" s="9"/>
      <c r="B14" s="39"/>
      <c r="C14" s="18"/>
      <c r="D14" s="18"/>
      <c r="E14" s="48" t="s">
        <v>40</v>
      </c>
      <c r="F14" s="54">
        <f>C15</f>
        <v>0</v>
      </c>
    </row>
    <row r="15" spans="1:8" ht="15.6" x14ac:dyDescent="0.3">
      <c r="A15" s="9" t="s">
        <v>39</v>
      </c>
      <c r="B15" s="39"/>
      <c r="C15" s="14"/>
      <c r="D15" s="15"/>
      <c r="E15" s="48" t="s">
        <v>40</v>
      </c>
      <c r="F15" s="54">
        <f>C15-D15</f>
        <v>0</v>
      </c>
      <c r="G15" s="20">
        <f>F15-F16</f>
        <v>0</v>
      </c>
      <c r="H15" s="21" t="e">
        <f>G15/F16</f>
        <v>#DIV/0!</v>
      </c>
    </row>
    <row r="16" spans="1:8" ht="15.6" x14ac:dyDescent="0.3">
      <c r="A16" s="9"/>
      <c r="B16" s="39"/>
      <c r="C16" s="18"/>
      <c r="D16" s="18"/>
      <c r="E16" s="48" t="s">
        <v>37</v>
      </c>
      <c r="F16" s="54">
        <f>C17</f>
        <v>0</v>
      </c>
    </row>
    <row r="17" spans="1:9" ht="15.6" x14ac:dyDescent="0.3">
      <c r="A17" s="9" t="s">
        <v>36</v>
      </c>
      <c r="B17" s="39"/>
      <c r="C17" s="14"/>
      <c r="D17" s="15"/>
      <c r="E17" s="48" t="s">
        <v>37</v>
      </c>
      <c r="F17" s="54">
        <f>C17-D17</f>
        <v>0</v>
      </c>
      <c r="G17" s="20">
        <f>F17-F18</f>
        <v>0</v>
      </c>
      <c r="H17" s="21" t="e">
        <f>G17/F18</f>
        <v>#DIV/0!</v>
      </c>
    </row>
    <row r="18" spans="1:9" ht="15.6" x14ac:dyDescent="0.3">
      <c r="A18" s="9"/>
      <c r="B18" s="39"/>
      <c r="C18" s="18"/>
      <c r="D18" s="18"/>
      <c r="E18" s="48" t="s">
        <v>35</v>
      </c>
      <c r="F18" s="54">
        <f>C19</f>
        <v>0</v>
      </c>
    </row>
    <row r="19" spans="1:9" ht="15.6" x14ac:dyDescent="0.3">
      <c r="A19" s="9" t="s">
        <v>34</v>
      </c>
      <c r="B19" s="39"/>
      <c r="C19" s="14"/>
      <c r="D19" s="15"/>
      <c r="E19" s="48" t="s">
        <v>35</v>
      </c>
      <c r="F19" s="54">
        <f>C19-D19</f>
        <v>0</v>
      </c>
      <c r="G19" s="20">
        <f>F19-F20</f>
        <v>0</v>
      </c>
      <c r="H19" s="21" t="e">
        <f>G19/F20</f>
        <v>#DIV/0!</v>
      </c>
    </row>
    <row r="20" spans="1:9" ht="15.6" x14ac:dyDescent="0.3">
      <c r="A20" s="9"/>
      <c r="B20" s="39"/>
      <c r="C20" s="18"/>
      <c r="D20" s="18"/>
      <c r="E20" s="48" t="s">
        <v>33</v>
      </c>
      <c r="F20" s="54">
        <f>C21</f>
        <v>0</v>
      </c>
    </row>
    <row r="21" spans="1:9" ht="15.6" x14ac:dyDescent="0.3">
      <c r="A21" s="9" t="s">
        <v>32</v>
      </c>
      <c r="B21" s="39"/>
      <c r="C21" s="14"/>
      <c r="D21" s="15"/>
      <c r="E21" s="48" t="s">
        <v>33</v>
      </c>
      <c r="F21" s="54">
        <f>C21-D21</f>
        <v>0</v>
      </c>
      <c r="G21" s="20">
        <f>F21-F22</f>
        <v>0</v>
      </c>
      <c r="H21" s="21" t="e">
        <f>G21/F22</f>
        <v>#DIV/0!</v>
      </c>
    </row>
    <row r="22" spans="1:9" ht="15.6" x14ac:dyDescent="0.3">
      <c r="A22" s="9"/>
      <c r="B22" s="39"/>
      <c r="C22" s="18"/>
      <c r="D22" s="18"/>
      <c r="E22" s="48" t="s">
        <v>31</v>
      </c>
      <c r="F22" s="54">
        <f>C24</f>
        <v>0</v>
      </c>
    </row>
    <row r="23" spans="1:9" ht="7.5" customHeight="1" x14ac:dyDescent="0.3">
      <c r="A23" s="56"/>
      <c r="C23" s="22"/>
      <c r="D23" s="18"/>
      <c r="E23" s="50"/>
      <c r="F23" s="18"/>
      <c r="G23" s="22"/>
      <c r="H23" s="23"/>
    </row>
    <row r="24" spans="1:9" ht="15.6" x14ac:dyDescent="0.3">
      <c r="A24" s="9" t="s">
        <v>30</v>
      </c>
      <c r="B24" s="11" t="s">
        <v>9</v>
      </c>
      <c r="C24" s="14"/>
      <c r="D24" s="18"/>
      <c r="E24" s="50"/>
      <c r="F24" s="18"/>
      <c r="G24" s="22"/>
      <c r="H24" s="23"/>
      <c r="I24" s="10"/>
    </row>
    <row r="25" spans="1:9" x14ac:dyDescent="0.25">
      <c r="B25" s="39">
        <v>41640</v>
      </c>
      <c r="C25" s="22"/>
      <c r="D25" s="18"/>
      <c r="E25" s="50"/>
      <c r="F25" s="18"/>
      <c r="G25" s="22"/>
      <c r="H25" s="21" t="e">
        <f>AVERAGE(H13:H23)</f>
        <v>#DIV/0!</v>
      </c>
      <c r="I25" s="10" t="s">
        <v>10</v>
      </c>
    </row>
    <row r="26" spans="1:9" x14ac:dyDescent="0.25">
      <c r="B26" s="10"/>
      <c r="D26" s="24"/>
      <c r="I26" s="10" t="s">
        <v>11</v>
      </c>
    </row>
    <row r="27" spans="1:9" x14ac:dyDescent="0.25">
      <c r="B27" s="10"/>
      <c r="D27" s="24"/>
      <c r="I27" s="10" t="s">
        <v>12</v>
      </c>
    </row>
    <row r="28" spans="1:9" ht="13.8" thickBot="1" x14ac:dyDescent="0.3">
      <c r="A28" s="25"/>
      <c r="B28" s="25"/>
      <c r="C28" s="25"/>
      <c r="D28" s="25"/>
      <c r="E28" s="51"/>
      <c r="F28" s="43"/>
      <c r="G28" s="25"/>
      <c r="H28" s="25"/>
      <c r="I28" s="26" t="s">
        <v>49</v>
      </c>
    </row>
    <row r="29" spans="1:9" x14ac:dyDescent="0.25">
      <c r="A29" s="10" t="s">
        <v>13</v>
      </c>
      <c r="B29" s="10"/>
      <c r="G29" s="27" t="s">
        <v>14</v>
      </c>
      <c r="H29" s="10" t="s">
        <v>15</v>
      </c>
      <c r="I29" s="10"/>
    </row>
    <row r="30" spans="1:9" x14ac:dyDescent="0.25">
      <c r="A30" s="55" t="str">
        <f>A13</f>
        <v>2019-20</v>
      </c>
      <c r="B30" s="10"/>
      <c r="C30" s="28">
        <f>F11</f>
        <v>0</v>
      </c>
      <c r="D30" s="29"/>
      <c r="E30" s="52"/>
      <c r="F30" s="29"/>
      <c r="G30" s="30"/>
      <c r="H30" s="28">
        <f>(C30*G30)/100</f>
        <v>0</v>
      </c>
      <c r="I30" s="31"/>
    </row>
    <row r="31" spans="1:9" ht="6" customHeight="1" x14ac:dyDescent="0.25">
      <c r="A31" s="10"/>
      <c r="B31" s="10"/>
      <c r="C31" s="31"/>
      <c r="D31" s="32"/>
      <c r="E31" s="53"/>
      <c r="F31" s="32"/>
      <c r="G31" s="33"/>
      <c r="H31" s="31"/>
      <c r="I31" s="31"/>
    </row>
    <row r="32" spans="1:9" ht="26.4" x14ac:dyDescent="0.25">
      <c r="A32" s="10" t="s">
        <v>16</v>
      </c>
      <c r="B32" s="10"/>
      <c r="C32" s="31"/>
      <c r="D32" s="32"/>
      <c r="E32" s="53"/>
      <c r="F32" s="32"/>
      <c r="G32" s="34" t="s">
        <v>17</v>
      </c>
      <c r="H32" s="31"/>
      <c r="I32" s="31"/>
    </row>
    <row r="33" spans="1:9" x14ac:dyDescent="0.25">
      <c r="A33" s="55" t="str">
        <f>A10</f>
        <v>2020-21</v>
      </c>
      <c r="B33" s="10"/>
      <c r="C33" s="28">
        <f>C10</f>
        <v>0</v>
      </c>
      <c r="D33" s="29"/>
      <c r="E33" s="52"/>
      <c r="F33" s="29"/>
      <c r="G33" s="35" t="e">
        <f>H33*100/C33</f>
        <v>#DIV/0!</v>
      </c>
      <c r="H33" s="28">
        <f>H30</f>
        <v>0</v>
      </c>
      <c r="I33" s="31"/>
    </row>
    <row r="34" spans="1:9" ht="4.5" customHeight="1" x14ac:dyDescent="0.25">
      <c r="A34" s="10"/>
      <c r="B34" s="10"/>
      <c r="C34" s="31"/>
      <c r="D34" s="32"/>
      <c r="E34" s="53"/>
      <c r="F34" s="32"/>
      <c r="G34" s="36"/>
      <c r="H34" s="31"/>
      <c r="I34" s="31"/>
    </row>
    <row r="35" spans="1:9" x14ac:dyDescent="0.25">
      <c r="B35" s="10"/>
      <c r="C35" s="31"/>
      <c r="D35" s="32"/>
      <c r="E35" s="53"/>
      <c r="F35" s="32"/>
      <c r="G35" s="63" t="s">
        <v>22</v>
      </c>
      <c r="H35" s="31"/>
      <c r="I35" s="31"/>
    </row>
    <row r="36" spans="1:9" ht="42" customHeight="1" x14ac:dyDescent="0.25">
      <c r="A36" s="10" t="s">
        <v>51</v>
      </c>
      <c r="B36" s="10"/>
      <c r="C36" s="31"/>
      <c r="D36" s="32"/>
      <c r="E36" s="53"/>
      <c r="F36" s="32"/>
      <c r="G36" s="63"/>
      <c r="H36" s="31"/>
      <c r="I36" s="31"/>
    </row>
    <row r="37" spans="1:9" x14ac:dyDescent="0.25">
      <c r="A37" s="55" t="str">
        <f>A33</f>
        <v>2020-21</v>
      </c>
      <c r="C37" s="28">
        <f>C33</f>
        <v>0</v>
      </c>
      <c r="D37" s="29"/>
      <c r="E37" s="52"/>
      <c r="F37" s="29"/>
      <c r="G37" s="35" t="e">
        <f>G33*(1+H25)</f>
        <v>#DIV/0!</v>
      </c>
      <c r="H37" s="28" t="e">
        <f>C37*G37/100</f>
        <v>#DIV/0!</v>
      </c>
      <c r="I37" s="31"/>
    </row>
    <row r="38" spans="1:9" ht="6" customHeight="1" x14ac:dyDescent="0.25">
      <c r="C38" s="31"/>
      <c r="D38" s="32"/>
      <c r="E38" s="53"/>
      <c r="F38" s="32"/>
      <c r="G38" s="31"/>
      <c r="H38" s="31"/>
      <c r="I38" s="31"/>
    </row>
    <row r="39" spans="1:9" x14ac:dyDescent="0.25">
      <c r="C39" s="31"/>
      <c r="D39" s="10"/>
      <c r="E39" s="46"/>
      <c r="F39" s="44"/>
      <c r="G39" s="27" t="s">
        <v>52</v>
      </c>
      <c r="H39" s="28" t="e">
        <f>H37-H33</f>
        <v>#DIV/0!</v>
      </c>
      <c r="I39" s="31"/>
    </row>
    <row r="40" spans="1:9" x14ac:dyDescent="0.25">
      <c r="C40" s="31"/>
      <c r="D40" s="64" t="s">
        <v>53</v>
      </c>
      <c r="E40" s="64"/>
      <c r="F40" s="64"/>
      <c r="G40" s="64"/>
      <c r="H40" s="21" t="e">
        <f>H25</f>
        <v>#DIV/0!</v>
      </c>
      <c r="I40" s="31"/>
    </row>
    <row r="41" spans="1:9" x14ac:dyDescent="0.25">
      <c r="C41" s="31"/>
      <c r="D41" s="31"/>
      <c r="E41" s="53"/>
      <c r="F41" s="32"/>
      <c r="G41" s="31"/>
      <c r="H41" s="31"/>
      <c r="I41" s="31"/>
    </row>
    <row r="42" spans="1:9" x14ac:dyDescent="0.25">
      <c r="C42" s="31"/>
      <c r="D42" s="31"/>
      <c r="E42" s="53"/>
      <c r="F42" s="32"/>
      <c r="G42" s="31"/>
      <c r="H42" s="31"/>
      <c r="I42" s="31"/>
    </row>
  </sheetData>
  <sheetProtection sheet="1" objects="1" scenarios="1" formatCells="0" formatColumns="0" formatRows="0"/>
  <mergeCells count="4">
    <mergeCell ref="G35:G36"/>
    <mergeCell ref="D40:G40"/>
    <mergeCell ref="E1:H1"/>
    <mergeCell ref="A7:C7"/>
  </mergeCells>
  <pageMargins left="0.75" right="0.75" top="1" bottom="1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workbookViewId="0">
      <selection activeCell="E1" sqref="E1:H1"/>
    </sheetView>
  </sheetViews>
  <sheetFormatPr defaultRowHeight="13.2" x14ac:dyDescent="0.25"/>
  <cols>
    <col min="1" max="1" width="12.44140625" customWidth="1"/>
    <col min="2" max="2" width="13.21875" customWidth="1"/>
    <col min="3" max="3" width="19.44140625" customWidth="1"/>
    <col min="4" max="4" width="15.44140625" customWidth="1"/>
    <col min="5" max="5" width="8.77734375" style="45" customWidth="1"/>
    <col min="6" max="6" width="17.21875" style="24" customWidth="1"/>
    <col min="7" max="7" width="20" customWidth="1"/>
    <col min="8" max="8" width="13.77734375" customWidth="1"/>
    <col min="9" max="9" width="19.77734375" bestFit="1" customWidth="1"/>
  </cols>
  <sheetData>
    <row r="1" spans="1:8" ht="17.399999999999999" x14ac:dyDescent="0.3">
      <c r="A1" s="8" t="s">
        <v>48</v>
      </c>
      <c r="B1" s="8"/>
      <c r="C1" s="8"/>
      <c r="E1" s="65" t="s">
        <v>24</v>
      </c>
      <c r="F1" s="65"/>
      <c r="G1" s="65"/>
      <c r="H1" s="65"/>
    </row>
    <row r="3" spans="1:8" x14ac:dyDescent="0.25">
      <c r="A3" t="s">
        <v>5</v>
      </c>
    </row>
    <row r="4" spans="1:8" x14ac:dyDescent="0.25">
      <c r="B4" t="s">
        <v>47</v>
      </c>
    </row>
    <row r="5" spans="1:8" ht="6.75" customHeight="1" x14ac:dyDescent="0.25"/>
    <row r="6" spans="1:8" ht="15.6" x14ac:dyDescent="0.3">
      <c r="A6" s="9" t="s">
        <v>6</v>
      </c>
      <c r="B6" s="9"/>
      <c r="C6" s="9"/>
    </row>
    <row r="7" spans="1:8" ht="15.6" x14ac:dyDescent="0.3">
      <c r="A7" s="66" t="s">
        <v>62</v>
      </c>
      <c r="B7" s="66"/>
      <c r="C7" s="66"/>
    </row>
    <row r="8" spans="1:8" ht="6.75" customHeight="1" x14ac:dyDescent="0.25">
      <c r="C8" s="10"/>
      <c r="D8" s="11"/>
      <c r="E8" s="46"/>
      <c r="F8" s="42"/>
      <c r="G8" s="10"/>
      <c r="H8" s="10"/>
    </row>
    <row r="9" spans="1:8" ht="39.6" x14ac:dyDescent="0.3">
      <c r="A9" s="12" t="s">
        <v>7</v>
      </c>
      <c r="B9" s="13"/>
      <c r="C9" s="40" t="s">
        <v>20</v>
      </c>
      <c r="D9" s="41" t="s">
        <v>19</v>
      </c>
      <c r="E9" s="47"/>
      <c r="F9" s="41" t="s">
        <v>21</v>
      </c>
      <c r="G9" s="40" t="s">
        <v>50</v>
      </c>
      <c r="H9" s="40" t="s">
        <v>8</v>
      </c>
    </row>
    <row r="10" spans="1:8" ht="15.6" x14ac:dyDescent="0.3">
      <c r="A10" s="9" t="s">
        <v>58</v>
      </c>
      <c r="C10" s="14">
        <v>3711234833</v>
      </c>
      <c r="D10" s="15">
        <v>0</v>
      </c>
      <c r="E10" s="48" t="s">
        <v>60</v>
      </c>
      <c r="F10" s="54">
        <f>C10-D10</f>
        <v>3711234833</v>
      </c>
      <c r="G10" s="16"/>
      <c r="H10" s="17"/>
    </row>
    <row r="11" spans="1:8" ht="15.6" x14ac:dyDescent="0.3">
      <c r="A11" s="9"/>
      <c r="C11" s="18"/>
      <c r="D11" s="18"/>
      <c r="E11" s="48" t="s">
        <v>46</v>
      </c>
      <c r="F11" s="54">
        <f>C13</f>
        <v>2650882024</v>
      </c>
      <c r="G11" s="16"/>
      <c r="H11" s="17"/>
    </row>
    <row r="12" spans="1:8" ht="15.6" x14ac:dyDescent="0.3">
      <c r="A12" s="9"/>
      <c r="B12" s="11" t="s">
        <v>9</v>
      </c>
      <c r="C12" s="18"/>
      <c r="D12" s="16"/>
      <c r="E12" s="49"/>
      <c r="F12" s="16"/>
      <c r="G12" s="16"/>
      <c r="H12" s="19"/>
    </row>
    <row r="13" spans="1:8" ht="15.6" x14ac:dyDescent="0.3">
      <c r="A13" s="9" t="s">
        <v>45</v>
      </c>
      <c r="B13" s="39">
        <v>43831</v>
      </c>
      <c r="C13" s="14">
        <v>2650882024</v>
      </c>
      <c r="D13" s="15">
        <v>0</v>
      </c>
      <c r="E13" s="48" t="s">
        <v>46</v>
      </c>
      <c r="F13" s="54">
        <f>C13-D13</f>
        <v>2650882024</v>
      </c>
      <c r="G13" s="20">
        <f>F13-F14</f>
        <v>313023175</v>
      </c>
      <c r="H13" s="21">
        <f>G13/F14</f>
        <v>0.13389310271400393</v>
      </c>
    </row>
    <row r="14" spans="1:8" ht="15.6" x14ac:dyDescent="0.3">
      <c r="A14" s="9"/>
      <c r="B14" s="39"/>
      <c r="C14" s="18"/>
      <c r="D14" s="18"/>
      <c r="E14" s="48" t="s">
        <v>40</v>
      </c>
      <c r="F14" s="54">
        <f>C15</f>
        <v>2337858849</v>
      </c>
    </row>
    <row r="15" spans="1:8" ht="15.6" x14ac:dyDescent="0.3">
      <c r="A15" s="9" t="s">
        <v>39</v>
      </c>
      <c r="B15" s="39"/>
      <c r="C15" s="14">
        <f>1737858849+600000000</f>
        <v>2337858849</v>
      </c>
      <c r="D15" s="15">
        <v>542637854</v>
      </c>
      <c r="E15" s="48" t="s">
        <v>40</v>
      </c>
      <c r="F15" s="54">
        <f>C15-D15</f>
        <v>1795220995</v>
      </c>
      <c r="G15" s="20">
        <f>F15-F16</f>
        <v>71904267</v>
      </c>
      <c r="H15" s="21">
        <f>G15/F16</f>
        <v>4.1724348073524882E-2</v>
      </c>
    </row>
    <row r="16" spans="1:8" ht="15.6" x14ac:dyDescent="0.3">
      <c r="A16" s="9"/>
      <c r="B16" s="39"/>
      <c r="C16" s="18"/>
      <c r="D16" s="18"/>
      <c r="E16" s="48" t="s">
        <v>37</v>
      </c>
      <c r="F16" s="54">
        <f>C17</f>
        <v>1723316728</v>
      </c>
    </row>
    <row r="17" spans="1:9" ht="15.6" x14ac:dyDescent="0.3">
      <c r="A17" s="9" t="s">
        <v>36</v>
      </c>
      <c r="B17" s="39"/>
      <c r="C17" s="14">
        <v>1723316728</v>
      </c>
      <c r="D17" s="15">
        <v>444712</v>
      </c>
      <c r="E17" s="48" t="s">
        <v>37</v>
      </c>
      <c r="F17" s="54">
        <f>C17-D17</f>
        <v>1722872016</v>
      </c>
      <c r="G17" s="20">
        <f>F17-F18</f>
        <v>27796056</v>
      </c>
      <c r="H17" s="21">
        <f>G17/F18</f>
        <v>1.6398118229462709E-2</v>
      </c>
    </row>
    <row r="18" spans="1:9" ht="15.6" x14ac:dyDescent="0.3">
      <c r="A18" s="9"/>
      <c r="B18" s="39"/>
      <c r="C18" s="18"/>
      <c r="D18" s="18"/>
      <c r="E18" s="48" t="s">
        <v>35</v>
      </c>
      <c r="F18" s="54">
        <f>C19</f>
        <v>1695075960</v>
      </c>
    </row>
    <row r="19" spans="1:9" ht="15.6" x14ac:dyDescent="0.3">
      <c r="A19" s="9" t="s">
        <v>34</v>
      </c>
      <c r="B19" s="39"/>
      <c r="C19" s="14">
        <v>1695075960</v>
      </c>
      <c r="D19" s="15">
        <v>95966</v>
      </c>
      <c r="E19" s="48" t="s">
        <v>35</v>
      </c>
      <c r="F19" s="54">
        <f>C19-D19</f>
        <v>1694979994</v>
      </c>
      <c r="G19" s="20">
        <f>F19-F20</f>
        <v>36998599</v>
      </c>
      <c r="H19" s="21">
        <f>G19/F20</f>
        <v>2.2315448841330333E-2</v>
      </c>
    </row>
    <row r="20" spans="1:9" ht="15.6" x14ac:dyDescent="0.3">
      <c r="A20" s="9"/>
      <c r="B20" s="39"/>
      <c r="C20" s="18"/>
      <c r="D20" s="18"/>
      <c r="E20" s="48" t="s">
        <v>33</v>
      </c>
      <c r="F20" s="54">
        <f>C21</f>
        <v>1657981395</v>
      </c>
    </row>
    <row r="21" spans="1:9" ht="15.6" x14ac:dyDescent="0.3">
      <c r="A21" s="9" t="s">
        <v>32</v>
      </c>
      <c r="B21" s="39"/>
      <c r="C21" s="14">
        <v>1657981395</v>
      </c>
      <c r="D21" s="15">
        <v>4654</v>
      </c>
      <c r="E21" s="48" t="s">
        <v>33</v>
      </c>
      <c r="F21" s="54">
        <f>C21-D21</f>
        <v>1657976741</v>
      </c>
      <c r="G21" s="20">
        <f>F21-F22</f>
        <v>35439957</v>
      </c>
      <c r="H21" s="21">
        <f>G21/F22</f>
        <v>2.184231343749924E-2</v>
      </c>
    </row>
    <row r="22" spans="1:9" ht="15.6" x14ac:dyDescent="0.3">
      <c r="A22" s="9"/>
      <c r="B22" s="39"/>
      <c r="C22" s="18"/>
      <c r="D22" s="18"/>
      <c r="E22" s="48" t="s">
        <v>31</v>
      </c>
      <c r="F22" s="54">
        <f>C23</f>
        <v>1622536784</v>
      </c>
    </row>
    <row r="23" spans="1:9" ht="15.6" x14ac:dyDescent="0.3">
      <c r="A23" s="9" t="s">
        <v>30</v>
      </c>
      <c r="B23" s="11"/>
      <c r="C23" s="14">
        <v>1622536784</v>
      </c>
      <c r="D23" s="15">
        <v>65465</v>
      </c>
      <c r="E23" s="48" t="s">
        <v>31</v>
      </c>
      <c r="F23" s="54">
        <f>C23-D23</f>
        <v>1622471319</v>
      </c>
      <c r="G23" s="20">
        <f>F23-F24</f>
        <v>42805610</v>
      </c>
      <c r="H23" s="21">
        <f>G23/F24</f>
        <v>2.709789150712013E-2</v>
      </c>
    </row>
    <row r="24" spans="1:9" ht="15.6" x14ac:dyDescent="0.3">
      <c r="A24" s="9"/>
      <c r="B24" s="11"/>
      <c r="C24" s="18"/>
      <c r="D24" s="18"/>
      <c r="E24" s="48" t="s">
        <v>28</v>
      </c>
      <c r="F24" s="54">
        <f>C25</f>
        <v>1579665709</v>
      </c>
    </row>
    <row r="25" spans="1:9" ht="15.6" x14ac:dyDescent="0.3">
      <c r="A25" s="56" t="s">
        <v>26</v>
      </c>
      <c r="B25" s="11"/>
      <c r="C25" s="14">
        <f>1578865709+800000</f>
        <v>1579665709</v>
      </c>
      <c r="D25" s="15">
        <v>785478</v>
      </c>
      <c r="E25" s="48" t="s">
        <v>28</v>
      </c>
      <c r="F25" s="54">
        <f>C25-D25</f>
        <v>1578880231</v>
      </c>
      <c r="G25" s="20">
        <f>F25-F26</f>
        <v>-8931442</v>
      </c>
      <c r="H25" s="21">
        <f>G25/F26</f>
        <v>-5.6250008435351764E-3</v>
      </c>
    </row>
    <row r="26" spans="1:9" ht="15.6" x14ac:dyDescent="0.3">
      <c r="A26" s="9"/>
      <c r="B26" s="11"/>
      <c r="C26" s="18"/>
      <c r="D26" s="18"/>
      <c r="E26" s="57" t="s">
        <v>29</v>
      </c>
      <c r="F26" s="54">
        <f>C28</f>
        <v>1587811673</v>
      </c>
    </row>
    <row r="27" spans="1:9" ht="7.5" customHeight="1" x14ac:dyDescent="0.25">
      <c r="C27" s="22"/>
      <c r="D27" s="18"/>
      <c r="E27" s="50"/>
      <c r="F27" s="18"/>
      <c r="G27" s="22"/>
      <c r="H27" s="23"/>
    </row>
    <row r="28" spans="1:9" ht="15.6" x14ac:dyDescent="0.3">
      <c r="A28" s="56" t="s">
        <v>27</v>
      </c>
      <c r="B28" s="11" t="s">
        <v>9</v>
      </c>
      <c r="C28" s="14">
        <v>1587811673</v>
      </c>
      <c r="D28" s="18"/>
      <c r="E28" s="50"/>
      <c r="F28" s="18"/>
      <c r="G28" s="22"/>
      <c r="H28" s="23"/>
      <c r="I28" s="10"/>
    </row>
    <row r="29" spans="1:9" x14ac:dyDescent="0.25">
      <c r="B29" s="39">
        <v>40909</v>
      </c>
      <c r="C29" s="22"/>
      <c r="D29" s="18"/>
      <c r="E29" s="50"/>
      <c r="F29" s="18"/>
      <c r="G29" s="22"/>
      <c r="H29" s="21">
        <f>AVERAGE(H13:H27)</f>
        <v>3.6806603137058004E-2</v>
      </c>
      <c r="I29" s="10" t="s">
        <v>10</v>
      </c>
    </row>
    <row r="30" spans="1:9" x14ac:dyDescent="0.25">
      <c r="B30" s="10"/>
      <c r="D30" s="24"/>
      <c r="I30" s="10" t="s">
        <v>11</v>
      </c>
    </row>
    <row r="31" spans="1:9" x14ac:dyDescent="0.25">
      <c r="B31" s="10"/>
      <c r="D31" s="24"/>
      <c r="I31" s="10" t="s">
        <v>12</v>
      </c>
    </row>
    <row r="32" spans="1:9" ht="13.8" thickBot="1" x14ac:dyDescent="0.3">
      <c r="A32" s="25"/>
      <c r="B32" s="25"/>
      <c r="C32" s="25"/>
      <c r="D32" s="25"/>
      <c r="E32" s="51"/>
      <c r="F32" s="43"/>
      <c r="G32" s="25"/>
      <c r="H32" s="25"/>
      <c r="I32" s="26" t="s">
        <v>49</v>
      </c>
    </row>
    <row r="33" spans="1:9" x14ac:dyDescent="0.25">
      <c r="A33" s="10" t="s">
        <v>13</v>
      </c>
      <c r="B33" s="10"/>
      <c r="G33" s="27" t="s">
        <v>14</v>
      </c>
      <c r="H33" s="10" t="s">
        <v>15</v>
      </c>
      <c r="I33" s="10"/>
    </row>
    <row r="34" spans="1:9" x14ac:dyDescent="0.25">
      <c r="A34" s="55" t="str">
        <f>A13</f>
        <v>2019-20</v>
      </c>
      <c r="B34" s="10"/>
      <c r="C34" s="28">
        <f>F11</f>
        <v>2650882024</v>
      </c>
      <c r="D34" s="29"/>
      <c r="E34" s="52"/>
      <c r="F34" s="29"/>
      <c r="G34" s="30">
        <v>0.49</v>
      </c>
      <c r="H34" s="28">
        <f>(C34*G34)/100</f>
        <v>12989321.9176</v>
      </c>
      <c r="I34" s="31"/>
    </row>
    <row r="35" spans="1:9" ht="6" customHeight="1" x14ac:dyDescent="0.25">
      <c r="A35" s="10"/>
      <c r="B35" s="10"/>
      <c r="C35" s="31"/>
      <c r="D35" s="32"/>
      <c r="E35" s="53"/>
      <c r="F35" s="32"/>
      <c r="G35" s="33"/>
      <c r="H35" s="31"/>
      <c r="I35" s="31"/>
    </row>
    <row r="36" spans="1:9" ht="26.4" x14ac:dyDescent="0.25">
      <c r="A36" s="10" t="s">
        <v>16</v>
      </c>
      <c r="B36" s="10"/>
      <c r="C36" s="31"/>
      <c r="D36" s="32"/>
      <c r="E36" s="53"/>
      <c r="F36" s="32"/>
      <c r="G36" s="34" t="s">
        <v>17</v>
      </c>
      <c r="H36" s="31"/>
      <c r="I36" s="31"/>
    </row>
    <row r="37" spans="1:9" x14ac:dyDescent="0.25">
      <c r="A37" s="55" t="str">
        <f>A10</f>
        <v>2020-21</v>
      </c>
      <c r="B37" s="10"/>
      <c r="C37" s="28">
        <f>C10</f>
        <v>3711234833</v>
      </c>
      <c r="D37" s="29"/>
      <c r="E37" s="52"/>
      <c r="F37" s="29"/>
      <c r="G37" s="35">
        <f>H37*100/C37</f>
        <v>0.35000000005658494</v>
      </c>
      <c r="H37" s="28">
        <f>H34</f>
        <v>12989321.9176</v>
      </c>
      <c r="I37" s="31"/>
    </row>
    <row r="38" spans="1:9" ht="4.5" customHeight="1" x14ac:dyDescent="0.25">
      <c r="A38" s="10"/>
      <c r="B38" s="10"/>
      <c r="C38" s="31"/>
      <c r="D38" s="32"/>
      <c r="E38" s="53"/>
      <c r="F38" s="32"/>
      <c r="G38" s="36"/>
      <c r="H38" s="31"/>
      <c r="I38" s="31"/>
    </row>
    <row r="39" spans="1:9" x14ac:dyDescent="0.25">
      <c r="B39" s="10"/>
      <c r="C39" s="31"/>
      <c r="D39" s="32"/>
      <c r="E39" s="53"/>
      <c r="F39" s="32"/>
      <c r="G39" s="63" t="s">
        <v>22</v>
      </c>
      <c r="H39" s="31"/>
      <c r="I39" s="31"/>
    </row>
    <row r="40" spans="1:9" ht="42" customHeight="1" x14ac:dyDescent="0.25">
      <c r="A40" s="10" t="s">
        <v>51</v>
      </c>
      <c r="B40" s="10"/>
      <c r="C40" s="31"/>
      <c r="D40" s="32"/>
      <c r="E40" s="53"/>
      <c r="F40" s="32"/>
      <c r="G40" s="63"/>
      <c r="H40" s="31"/>
      <c r="I40" s="31"/>
    </row>
    <row r="41" spans="1:9" x14ac:dyDescent="0.25">
      <c r="A41" s="55" t="str">
        <f>A37</f>
        <v>2020-21</v>
      </c>
      <c r="C41" s="28">
        <f>C37</f>
        <v>3711234833</v>
      </c>
      <c r="D41" s="29"/>
      <c r="E41" s="52"/>
      <c r="F41" s="29"/>
      <c r="G41" s="35">
        <f>G37*(1+H29)</f>
        <v>0.36288231115663794</v>
      </c>
      <c r="H41" s="28">
        <f>C41*G41/100</f>
        <v>13467414.734440591</v>
      </c>
      <c r="I41" s="31"/>
    </row>
    <row r="42" spans="1:9" ht="6" customHeight="1" x14ac:dyDescent="0.25">
      <c r="C42" s="31"/>
      <c r="D42" s="32"/>
      <c r="E42" s="53"/>
      <c r="F42" s="32"/>
      <c r="G42" s="31"/>
      <c r="H42" s="31"/>
      <c r="I42" s="31"/>
    </row>
    <row r="43" spans="1:9" x14ac:dyDescent="0.25">
      <c r="C43" s="31"/>
      <c r="D43" s="10"/>
      <c r="E43" s="46"/>
      <c r="F43" s="44"/>
      <c r="G43" s="27" t="s">
        <v>56</v>
      </c>
      <c r="H43" s="28">
        <f>H41-H37</f>
        <v>478092.81684059091</v>
      </c>
      <c r="I43" s="31"/>
    </row>
    <row r="44" spans="1:9" x14ac:dyDescent="0.25">
      <c r="C44" s="31"/>
      <c r="D44" s="64" t="s">
        <v>57</v>
      </c>
      <c r="E44" s="64"/>
      <c r="F44" s="64"/>
      <c r="G44" s="64"/>
      <c r="H44" s="21">
        <f>H29</f>
        <v>3.6806603137058004E-2</v>
      </c>
      <c r="I44" s="31"/>
    </row>
    <row r="45" spans="1:9" x14ac:dyDescent="0.25">
      <c r="C45" s="31"/>
      <c r="D45" s="31"/>
      <c r="E45" s="53"/>
      <c r="F45" s="32"/>
      <c r="G45" s="31"/>
      <c r="H45" s="31"/>
      <c r="I45" s="31"/>
    </row>
    <row r="46" spans="1:9" x14ac:dyDescent="0.25">
      <c r="C46" s="31"/>
      <c r="D46" s="31"/>
      <c r="E46" s="53"/>
      <c r="F46" s="32"/>
      <c r="G46" s="31"/>
      <c r="H46" s="31"/>
      <c r="I46" s="31"/>
    </row>
  </sheetData>
  <sheetProtection sheet="1" formatCells="0" formatColumns="0" formatRows="0"/>
  <mergeCells count="4">
    <mergeCell ref="G39:G40"/>
    <mergeCell ref="D44:G44"/>
    <mergeCell ref="E1:H1"/>
    <mergeCell ref="A7:C7"/>
  </mergeCells>
  <phoneticPr fontId="8" type="noConversion"/>
  <pageMargins left="0.75" right="0.75" top="1" bottom="1" header="0.5" footer="0.5"/>
  <pageSetup scale="74" orientation="landscape" r:id="rId1"/>
  <headerFooter alignWithMargins="0"/>
  <ignoredErrors>
    <ignoredError sqref="F14 F16 F18 F20 F22 F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6"/>
  <sheetViews>
    <sheetView tabSelected="1" workbookViewId="0">
      <selection activeCell="E1" sqref="E1:H1"/>
    </sheetView>
  </sheetViews>
  <sheetFormatPr defaultRowHeight="13.2" x14ac:dyDescent="0.25"/>
  <cols>
    <col min="1" max="1" width="12.44140625" customWidth="1"/>
    <col min="2" max="2" width="13.21875" customWidth="1"/>
    <col min="3" max="3" width="19.44140625" customWidth="1"/>
    <col min="4" max="4" width="15.44140625" customWidth="1"/>
    <col min="5" max="5" width="8.77734375" style="45" customWidth="1"/>
    <col min="6" max="6" width="17.21875" style="24" customWidth="1"/>
    <col min="7" max="7" width="20" customWidth="1"/>
    <col min="8" max="8" width="13.77734375" customWidth="1"/>
    <col min="9" max="9" width="19.77734375" bestFit="1" customWidth="1"/>
  </cols>
  <sheetData>
    <row r="1" spans="1:8" ht="17.399999999999999" x14ac:dyDescent="0.3">
      <c r="A1" s="8" t="s">
        <v>48</v>
      </c>
      <c r="B1" s="8"/>
      <c r="C1" s="8"/>
      <c r="E1" s="65" t="s">
        <v>25</v>
      </c>
      <c r="F1" s="65"/>
      <c r="G1" s="65"/>
      <c r="H1" s="65"/>
    </row>
    <row r="3" spans="1:8" x14ac:dyDescent="0.25">
      <c r="A3" t="s">
        <v>5</v>
      </c>
    </row>
    <row r="4" spans="1:8" x14ac:dyDescent="0.25">
      <c r="B4" t="s">
        <v>47</v>
      </c>
    </row>
    <row r="5" spans="1:8" ht="6.75" customHeight="1" x14ac:dyDescent="0.25"/>
    <row r="6" spans="1:8" ht="15.6" x14ac:dyDescent="0.3">
      <c r="A6" s="9" t="s">
        <v>6</v>
      </c>
      <c r="B6" s="9"/>
      <c r="C6" s="9"/>
    </row>
    <row r="7" spans="1:8" ht="15.6" x14ac:dyDescent="0.3">
      <c r="A7" s="66" t="s">
        <v>62</v>
      </c>
      <c r="B7" s="66"/>
      <c r="C7" s="66"/>
    </row>
    <row r="8" spans="1:8" ht="6.75" customHeight="1" x14ac:dyDescent="0.25">
      <c r="C8" s="10"/>
      <c r="D8" s="11"/>
      <c r="E8" s="46"/>
      <c r="F8" s="42"/>
      <c r="G8" s="10"/>
      <c r="H8" s="10"/>
    </row>
    <row r="9" spans="1:8" ht="39.6" x14ac:dyDescent="0.3">
      <c r="A9" s="12" t="s">
        <v>7</v>
      </c>
      <c r="B9" s="13"/>
      <c r="C9" s="40" t="s">
        <v>20</v>
      </c>
      <c r="D9" s="41" t="s">
        <v>19</v>
      </c>
      <c r="E9" s="47"/>
      <c r="F9" s="41" t="s">
        <v>21</v>
      </c>
      <c r="G9" s="40" t="s">
        <v>50</v>
      </c>
      <c r="H9" s="40" t="s">
        <v>8</v>
      </c>
    </row>
    <row r="10" spans="1:8" ht="15.6" x14ac:dyDescent="0.3">
      <c r="A10" s="9" t="s">
        <v>58</v>
      </c>
      <c r="C10" s="14">
        <v>0</v>
      </c>
      <c r="D10" s="15">
        <v>0</v>
      </c>
      <c r="E10" s="48" t="s">
        <v>60</v>
      </c>
      <c r="F10" s="54">
        <f>C10-D10</f>
        <v>0</v>
      </c>
      <c r="G10" s="16"/>
      <c r="H10" s="17"/>
    </row>
    <row r="11" spans="1:8" ht="15.6" x14ac:dyDescent="0.3">
      <c r="A11" s="9"/>
      <c r="C11" s="18"/>
      <c r="D11" s="18"/>
      <c r="E11" s="48" t="s">
        <v>46</v>
      </c>
      <c r="F11" s="54">
        <f>C13</f>
        <v>0</v>
      </c>
      <c r="G11" s="16"/>
      <c r="H11" s="17"/>
    </row>
    <row r="12" spans="1:8" ht="15.6" x14ac:dyDescent="0.3">
      <c r="A12" s="9"/>
      <c r="B12" s="11" t="s">
        <v>9</v>
      </c>
      <c r="C12" s="18"/>
      <c r="D12" s="16"/>
      <c r="E12" s="49"/>
      <c r="F12" s="16"/>
      <c r="G12" s="16"/>
      <c r="H12" s="19"/>
    </row>
    <row r="13" spans="1:8" ht="15.6" x14ac:dyDescent="0.3">
      <c r="A13" s="9" t="s">
        <v>45</v>
      </c>
      <c r="B13" s="39">
        <v>43831</v>
      </c>
      <c r="C13" s="14">
        <v>0</v>
      </c>
      <c r="D13" s="15">
        <v>0</v>
      </c>
      <c r="E13" s="48" t="s">
        <v>46</v>
      </c>
      <c r="F13" s="54">
        <f>C13-D13</f>
        <v>0</v>
      </c>
      <c r="G13" s="20">
        <f>F13-F14</f>
        <v>0</v>
      </c>
      <c r="H13" s="21" t="e">
        <f>G13/F14</f>
        <v>#DIV/0!</v>
      </c>
    </row>
    <row r="14" spans="1:8" ht="15.6" x14ac:dyDescent="0.3">
      <c r="A14" s="9"/>
      <c r="B14" s="39"/>
      <c r="C14" s="18"/>
      <c r="D14" s="18"/>
      <c r="E14" s="48" t="s">
        <v>40</v>
      </c>
      <c r="F14" s="54">
        <f>C15</f>
        <v>0</v>
      </c>
    </row>
    <row r="15" spans="1:8" ht="15.6" x14ac:dyDescent="0.3">
      <c r="A15" s="9" t="s">
        <v>39</v>
      </c>
      <c r="B15" s="39"/>
      <c r="C15" s="14">
        <v>0</v>
      </c>
      <c r="D15" s="15">
        <v>0</v>
      </c>
      <c r="E15" s="48" t="s">
        <v>40</v>
      </c>
      <c r="F15" s="54">
        <f>C15-D15</f>
        <v>0</v>
      </c>
      <c r="G15" s="20">
        <f>F15-F16</f>
        <v>0</v>
      </c>
      <c r="H15" s="21" t="e">
        <f>G15/F16</f>
        <v>#DIV/0!</v>
      </c>
    </row>
    <row r="16" spans="1:8" ht="15.6" x14ac:dyDescent="0.3">
      <c r="A16" s="9"/>
      <c r="B16" s="39"/>
      <c r="C16" s="18"/>
      <c r="D16" s="18"/>
      <c r="E16" s="48" t="s">
        <v>37</v>
      </c>
      <c r="F16" s="54">
        <f>C17</f>
        <v>0</v>
      </c>
    </row>
    <row r="17" spans="1:9" ht="15.6" x14ac:dyDescent="0.3">
      <c r="A17" s="9" t="s">
        <v>36</v>
      </c>
      <c r="B17" s="39"/>
      <c r="C17" s="14">
        <v>0</v>
      </c>
      <c r="D17" s="15">
        <v>0</v>
      </c>
      <c r="E17" s="48" t="s">
        <v>37</v>
      </c>
      <c r="F17" s="54">
        <f>C17-D17</f>
        <v>0</v>
      </c>
      <c r="G17" s="20">
        <f>F17-F18</f>
        <v>0</v>
      </c>
      <c r="H17" s="21" t="e">
        <f>G17/F18</f>
        <v>#DIV/0!</v>
      </c>
    </row>
    <row r="18" spans="1:9" ht="15.6" x14ac:dyDescent="0.3">
      <c r="A18" s="9"/>
      <c r="B18" s="39"/>
      <c r="C18" s="18"/>
      <c r="D18" s="18"/>
      <c r="E18" s="48" t="s">
        <v>35</v>
      </c>
      <c r="F18" s="54">
        <f>C19</f>
        <v>0</v>
      </c>
    </row>
    <row r="19" spans="1:9" ht="15.6" x14ac:dyDescent="0.3">
      <c r="A19" s="9" t="s">
        <v>34</v>
      </c>
      <c r="B19" s="39"/>
      <c r="C19" s="14">
        <v>0</v>
      </c>
      <c r="D19" s="15">
        <v>0</v>
      </c>
      <c r="E19" s="48" t="s">
        <v>35</v>
      </c>
      <c r="F19" s="54">
        <f>C19-D19</f>
        <v>0</v>
      </c>
      <c r="G19" s="20">
        <f>F19-F20</f>
        <v>0</v>
      </c>
      <c r="H19" s="21" t="e">
        <f>G19/F20</f>
        <v>#DIV/0!</v>
      </c>
    </row>
    <row r="20" spans="1:9" ht="15.6" x14ac:dyDescent="0.3">
      <c r="A20" s="9"/>
      <c r="B20" s="39"/>
      <c r="C20" s="18"/>
      <c r="D20" s="18"/>
      <c r="E20" s="48" t="s">
        <v>33</v>
      </c>
      <c r="F20" s="54">
        <f>C21</f>
        <v>0</v>
      </c>
    </row>
    <row r="21" spans="1:9" ht="15.6" x14ac:dyDescent="0.3">
      <c r="A21" s="9" t="s">
        <v>32</v>
      </c>
      <c r="B21" s="39"/>
      <c r="C21" s="14">
        <v>0</v>
      </c>
      <c r="D21" s="15">
        <v>0</v>
      </c>
      <c r="E21" s="48" t="s">
        <v>33</v>
      </c>
      <c r="F21" s="54">
        <f>C21-D21</f>
        <v>0</v>
      </c>
      <c r="G21" s="20">
        <f>F21-F22</f>
        <v>0</v>
      </c>
      <c r="H21" s="21" t="e">
        <f>G21/F22</f>
        <v>#DIV/0!</v>
      </c>
    </row>
    <row r="22" spans="1:9" ht="15.6" x14ac:dyDescent="0.3">
      <c r="A22" s="9"/>
      <c r="B22" s="39"/>
      <c r="C22" s="18"/>
      <c r="D22" s="18"/>
      <c r="E22" s="48" t="s">
        <v>31</v>
      </c>
      <c r="F22" s="54">
        <f>C23</f>
        <v>0</v>
      </c>
    </row>
    <row r="23" spans="1:9" ht="15.6" x14ac:dyDescent="0.3">
      <c r="A23" s="9" t="s">
        <v>30</v>
      </c>
      <c r="B23" s="11"/>
      <c r="C23" s="14">
        <v>0</v>
      </c>
      <c r="D23" s="15">
        <v>0</v>
      </c>
      <c r="E23" s="48" t="s">
        <v>31</v>
      </c>
      <c r="F23" s="54">
        <f>C23-D23</f>
        <v>0</v>
      </c>
      <c r="G23" s="20">
        <f>F23-F24</f>
        <v>0</v>
      </c>
      <c r="H23" s="21" t="e">
        <f>G23/F24</f>
        <v>#DIV/0!</v>
      </c>
    </row>
    <row r="24" spans="1:9" ht="15.6" x14ac:dyDescent="0.3">
      <c r="A24" s="9"/>
      <c r="B24" s="11"/>
      <c r="C24" s="18"/>
      <c r="D24" s="18"/>
      <c r="E24" s="48" t="s">
        <v>28</v>
      </c>
      <c r="F24" s="54">
        <f>C25</f>
        <v>0</v>
      </c>
    </row>
    <row r="25" spans="1:9" ht="15.6" x14ac:dyDescent="0.3">
      <c r="A25" s="56" t="s">
        <v>26</v>
      </c>
      <c r="B25" s="11"/>
      <c r="C25" s="14">
        <v>0</v>
      </c>
      <c r="D25" s="15">
        <v>0</v>
      </c>
      <c r="E25" s="48" t="s">
        <v>28</v>
      </c>
      <c r="F25" s="54">
        <f>C25-D25</f>
        <v>0</v>
      </c>
      <c r="G25" s="20">
        <f>F25-F26</f>
        <v>0</v>
      </c>
      <c r="H25" s="21" t="e">
        <f>G25/F26</f>
        <v>#DIV/0!</v>
      </c>
    </row>
    <row r="26" spans="1:9" ht="15.6" x14ac:dyDescent="0.3">
      <c r="A26" s="9"/>
      <c r="B26" s="11"/>
      <c r="C26" s="18"/>
      <c r="D26" s="18"/>
      <c r="E26" s="57" t="s">
        <v>29</v>
      </c>
      <c r="F26" s="54">
        <f>C28</f>
        <v>0</v>
      </c>
    </row>
    <row r="27" spans="1:9" ht="7.5" customHeight="1" x14ac:dyDescent="0.25">
      <c r="C27" s="22"/>
      <c r="D27" s="18"/>
      <c r="E27" s="50"/>
      <c r="F27" s="18"/>
      <c r="G27" s="22"/>
      <c r="H27" s="23"/>
    </row>
    <row r="28" spans="1:9" ht="15.6" x14ac:dyDescent="0.3">
      <c r="A28" s="56" t="s">
        <v>27</v>
      </c>
      <c r="B28" s="11" t="s">
        <v>9</v>
      </c>
      <c r="C28" s="14">
        <v>0</v>
      </c>
      <c r="D28" s="18"/>
      <c r="E28" s="50"/>
      <c r="F28" s="18"/>
      <c r="G28" s="22"/>
      <c r="H28" s="23"/>
      <c r="I28" s="10"/>
    </row>
    <row r="29" spans="1:9" x14ac:dyDescent="0.25">
      <c r="B29" s="39">
        <v>40909</v>
      </c>
      <c r="C29" s="22"/>
      <c r="D29" s="18"/>
      <c r="E29" s="50"/>
      <c r="F29" s="18"/>
      <c r="G29" s="22"/>
      <c r="H29" s="21" t="e">
        <f>AVERAGE(H13:H27)</f>
        <v>#DIV/0!</v>
      </c>
      <c r="I29" s="10" t="s">
        <v>10</v>
      </c>
    </row>
    <row r="30" spans="1:9" x14ac:dyDescent="0.25">
      <c r="B30" s="10"/>
      <c r="D30" s="24"/>
      <c r="I30" s="10" t="s">
        <v>11</v>
      </c>
    </row>
    <row r="31" spans="1:9" x14ac:dyDescent="0.25">
      <c r="B31" s="10"/>
      <c r="D31" s="24"/>
      <c r="I31" s="10" t="s">
        <v>12</v>
      </c>
    </row>
    <row r="32" spans="1:9" ht="13.8" thickBot="1" x14ac:dyDescent="0.3">
      <c r="A32" s="25"/>
      <c r="B32" s="25"/>
      <c r="C32" s="25"/>
      <c r="D32" s="25"/>
      <c r="E32" s="51"/>
      <c r="F32" s="43"/>
      <c r="G32" s="25"/>
      <c r="H32" s="25"/>
      <c r="I32" s="26" t="s">
        <v>49</v>
      </c>
    </row>
    <row r="33" spans="1:9" x14ac:dyDescent="0.25">
      <c r="A33" s="10" t="s">
        <v>13</v>
      </c>
      <c r="B33" s="10"/>
      <c r="G33" s="27" t="s">
        <v>14</v>
      </c>
      <c r="H33" s="10" t="s">
        <v>15</v>
      </c>
      <c r="I33" s="10"/>
    </row>
    <row r="34" spans="1:9" x14ac:dyDescent="0.25">
      <c r="A34" s="55" t="str">
        <f>A13</f>
        <v>2019-20</v>
      </c>
      <c r="B34" s="10"/>
      <c r="C34" s="28">
        <f>F11</f>
        <v>0</v>
      </c>
      <c r="D34" s="29"/>
      <c r="E34" s="52"/>
      <c r="F34" s="29"/>
      <c r="G34" s="30">
        <v>0</v>
      </c>
      <c r="H34" s="28">
        <f>(C34*G34)/100</f>
        <v>0</v>
      </c>
      <c r="I34" s="31"/>
    </row>
    <row r="35" spans="1:9" ht="6" customHeight="1" x14ac:dyDescent="0.25">
      <c r="A35" s="10"/>
      <c r="B35" s="10"/>
      <c r="C35" s="31"/>
      <c r="D35" s="32"/>
      <c r="E35" s="53"/>
      <c r="F35" s="32"/>
      <c r="G35" s="33"/>
      <c r="H35" s="31"/>
      <c r="I35" s="31"/>
    </row>
    <row r="36" spans="1:9" ht="26.4" x14ac:dyDescent="0.25">
      <c r="A36" s="10" t="s">
        <v>16</v>
      </c>
      <c r="B36" s="10"/>
      <c r="C36" s="31"/>
      <c r="D36" s="32"/>
      <c r="E36" s="53"/>
      <c r="F36" s="32"/>
      <c r="G36" s="34" t="s">
        <v>17</v>
      </c>
      <c r="H36" s="31"/>
      <c r="I36" s="31"/>
    </row>
    <row r="37" spans="1:9" x14ac:dyDescent="0.25">
      <c r="A37" s="55" t="str">
        <f>A10</f>
        <v>2020-21</v>
      </c>
      <c r="B37" s="10"/>
      <c r="C37" s="28">
        <f>C10</f>
        <v>0</v>
      </c>
      <c r="D37" s="29"/>
      <c r="E37" s="52"/>
      <c r="F37" s="29"/>
      <c r="G37" s="35" t="e">
        <f>H37*100/C37</f>
        <v>#DIV/0!</v>
      </c>
      <c r="H37" s="28">
        <f>H34</f>
        <v>0</v>
      </c>
      <c r="I37" s="31"/>
    </row>
    <row r="38" spans="1:9" ht="4.5" customHeight="1" x14ac:dyDescent="0.25">
      <c r="A38" s="10"/>
      <c r="B38" s="10"/>
      <c r="C38" s="31"/>
      <c r="D38" s="32"/>
      <c r="E38" s="53"/>
      <c r="F38" s="32"/>
      <c r="G38" s="36"/>
      <c r="H38" s="31"/>
      <c r="I38" s="31"/>
    </row>
    <row r="39" spans="1:9" x14ac:dyDescent="0.25">
      <c r="B39" s="10"/>
      <c r="C39" s="31"/>
      <c r="D39" s="32"/>
      <c r="E39" s="53"/>
      <c r="F39" s="32"/>
      <c r="G39" s="63" t="s">
        <v>22</v>
      </c>
      <c r="H39" s="31"/>
      <c r="I39" s="31"/>
    </row>
    <row r="40" spans="1:9" ht="42" customHeight="1" x14ac:dyDescent="0.25">
      <c r="A40" s="10" t="s">
        <v>51</v>
      </c>
      <c r="B40" s="10"/>
      <c r="C40" s="31"/>
      <c r="D40" s="32"/>
      <c r="E40" s="53"/>
      <c r="F40" s="32"/>
      <c r="G40" s="63"/>
      <c r="H40" s="31"/>
      <c r="I40" s="31"/>
    </row>
    <row r="41" spans="1:9" x14ac:dyDescent="0.25">
      <c r="A41" s="55" t="str">
        <f>A37</f>
        <v>2020-21</v>
      </c>
      <c r="C41" s="28">
        <f>C37</f>
        <v>0</v>
      </c>
      <c r="D41" s="29"/>
      <c r="E41" s="52"/>
      <c r="F41" s="29"/>
      <c r="G41" s="35" t="e">
        <f>G37*(1+H29)</f>
        <v>#DIV/0!</v>
      </c>
      <c r="H41" s="28" t="e">
        <f>C41*G41/100</f>
        <v>#DIV/0!</v>
      </c>
      <c r="I41" s="31"/>
    </row>
    <row r="42" spans="1:9" ht="6" customHeight="1" x14ac:dyDescent="0.25">
      <c r="C42" s="31"/>
      <c r="D42" s="32"/>
      <c r="E42" s="53"/>
      <c r="F42" s="32"/>
      <c r="G42" s="31"/>
      <c r="H42" s="31"/>
      <c r="I42" s="31"/>
    </row>
    <row r="43" spans="1:9" x14ac:dyDescent="0.25">
      <c r="C43" s="31"/>
      <c r="D43" s="10"/>
      <c r="E43" s="46"/>
      <c r="F43" s="44"/>
      <c r="G43" s="27" t="s">
        <v>56</v>
      </c>
      <c r="H43" s="28" t="e">
        <f>H41-H37</f>
        <v>#DIV/0!</v>
      </c>
      <c r="I43" s="31"/>
    </row>
    <row r="44" spans="1:9" x14ac:dyDescent="0.25">
      <c r="C44" s="31"/>
      <c r="D44" s="64" t="s">
        <v>53</v>
      </c>
      <c r="E44" s="64"/>
      <c r="F44" s="64"/>
      <c r="G44" s="64"/>
      <c r="H44" s="21" t="e">
        <f>H29</f>
        <v>#DIV/0!</v>
      </c>
      <c r="I44" s="31"/>
    </row>
    <row r="45" spans="1:9" x14ac:dyDescent="0.25">
      <c r="C45" s="31"/>
      <c r="D45" s="31"/>
      <c r="E45" s="53"/>
      <c r="F45" s="32"/>
      <c r="G45" s="31"/>
      <c r="H45" s="31"/>
      <c r="I45" s="31"/>
    </row>
    <row r="46" spans="1:9" x14ac:dyDescent="0.25">
      <c r="C46" s="31"/>
      <c r="D46" s="31"/>
      <c r="E46" s="53"/>
      <c r="F46" s="32"/>
      <c r="G46" s="31"/>
      <c r="H46" s="31"/>
      <c r="I46" s="31"/>
    </row>
  </sheetData>
  <sheetProtection sheet="1" objects="1" scenarios="1" formatCells="0" formatColumns="0" formatRows="0"/>
  <mergeCells count="4">
    <mergeCell ref="G39:G40"/>
    <mergeCell ref="D44:G44"/>
    <mergeCell ref="E1:H1"/>
    <mergeCell ref="A7:C7"/>
  </mergeCells>
  <phoneticPr fontId="8" type="noConversion"/>
  <pageMargins left="0.75" right="0.75" top="1" bottom="1" header="0.5" footer="0.5"/>
  <pageSetup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S10"/>
  <sheetViews>
    <sheetView workbookViewId="0"/>
  </sheetViews>
  <sheetFormatPr defaultRowHeight="13.2" x14ac:dyDescent="0.25"/>
  <cols>
    <col min="10" max="17" width="0" hidden="1" customWidth="1"/>
  </cols>
  <sheetData>
    <row r="3" spans="1:19" ht="20.399999999999999" x14ac:dyDescent="0.35">
      <c r="A3" s="37"/>
    </row>
    <row r="10" spans="1:19" ht="21" x14ac:dyDescent="0.4">
      <c r="A10" s="38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</sheetData>
  <sheetProtection sheet="1" objects="1" scenarios="1"/>
  <phoneticPr fontId="8" type="noConversion"/>
  <pageMargins left="0.75" right="0.75" top="1" bottom="1" header="0.5" footer="0.5"/>
  <pageSetup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0</xdr:colOff>
                <xdr:row>8</xdr:row>
                <xdr:rowOff>106680</xdr:rowOff>
              </from>
              <to>
                <xdr:col>17</xdr:col>
                <xdr:colOff>114300</xdr:colOff>
                <xdr:row>23</xdr:row>
                <xdr:rowOff>114300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F649DC96-43A9-4905-BB6F-345F046C23DB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_dlc_DocId xmlns="1b9e605d-6da6-421e-84a6-6502d598475a">SZA3YSNECVJS-888571302-22</_dlc_DocId>
    <_dlc_DocIdUrl xmlns="1b9e605d-6da6-421e-84a6-6502d598475a">
      <Url>https://compass.nctreasurer.com/wcr/_layouts/15/DocIdRedir.aspx?ID=SZA3YSNECVJS-888571302-22</Url>
      <Description>SZA3YSNECVJS-888571302-22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F16A982947D7E44B3C8BBDC0CAE0270" ma:contentTypeVersion="1" ma:contentTypeDescription="Upload an image." ma:contentTypeScope="" ma:versionID="a5e6dcce723c6f142d1e5000ea05c79a">
  <xsd:schema xmlns:xsd="http://www.w3.org/2001/XMLSchema" xmlns:xs="http://www.w3.org/2001/XMLSchema" xmlns:p="http://schemas.microsoft.com/office/2006/metadata/properties" xmlns:ns1="http://schemas.microsoft.com/sharepoint/v3" xmlns:ns2="F649DC96-43A9-4905-BB6F-345F046C23DB" xmlns:ns3="http://schemas.microsoft.com/sharepoint/v3/fields" xmlns:ns4="1b9e605d-6da6-421e-84a6-6502d598475a" targetNamespace="http://schemas.microsoft.com/office/2006/metadata/properties" ma:root="true" ma:fieldsID="13241a95f717d38e971ee3a7879d40e5" ns1:_="" ns2:_="" ns3:_="" ns4:_="">
    <xsd:import namespace="http://schemas.microsoft.com/sharepoint/v3"/>
    <xsd:import namespace="F649DC96-43A9-4905-BB6F-345F046C23DB"/>
    <xsd:import namespace="http://schemas.microsoft.com/sharepoint/v3/fields"/>
    <xsd:import namespace="1b9e605d-6da6-421e-84a6-6502d598475a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_dlc_DocId" minOccurs="0"/>
                <xsd:element ref="ns4:_dlc_DocIdUrl" minOccurs="0"/>
                <xsd:element ref="ns4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30" nillable="true" ma:displayName="Scheduling Start Date" ma:internalName="PublishingStartDate">
      <xsd:simpleType>
        <xsd:restriction base="dms:Unknown"/>
      </xsd:simpleType>
    </xsd:element>
    <xsd:element name="PublishingExpirationDate" ma:index="3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DC96-43A9-4905-BB6F-345F046C23D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e605d-6da6-421e-84a6-6502d598475a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AF018B-8941-4005-A691-C960D8C7F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CA0597-4640-4B5F-816B-726F57C9805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E0A76A5-9120-4B01-9D41-036A935B62FB}">
  <ds:schemaRefs>
    <ds:schemaRef ds:uri="http://purl.org/dc/elements/1.1/"/>
    <ds:schemaRef ds:uri="http://schemas.microsoft.com/sharepoint/v3/field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F649DC96-43A9-4905-BB6F-345F046C23DB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1b9e605d-6da6-421e-84a6-6502d598475a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DC2163D-B882-4BB1-B594-4B8C7312F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49DC96-43A9-4905-BB6F-345F046C23DB"/>
    <ds:schemaRef ds:uri="http://schemas.microsoft.com/sharepoint/v3/fields"/>
    <ds:schemaRef ds:uri="1b9e605d-6da6-421e-84a6-6502d5984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8F3652D-34E0-4B1E-92FE-A42997100CB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4 Year Cycle Example</vt:lpstr>
      <vt:lpstr>4 Year Cycle- Blank</vt:lpstr>
      <vt:lpstr>6 Year Cycle Example</vt:lpstr>
      <vt:lpstr>6 Year Cycle- Blank</vt:lpstr>
      <vt:lpstr>8 Year Cycle Example</vt:lpstr>
      <vt:lpstr>8 Year Cycle- Blank</vt:lpstr>
      <vt:lpstr>FAQ</vt:lpstr>
      <vt:lpstr>Instructions!Print_Area</vt:lpstr>
    </vt:vector>
  </TitlesOfParts>
  <Company>NCDST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Neutral Property Tax Worksheet - Example/FAQ &amp; Blank Form</dc:title>
  <dc:creator>LGC0195</dc:creator>
  <cp:keywords/>
  <dc:description/>
  <cp:lastModifiedBy>Chris Frazier</cp:lastModifiedBy>
  <cp:lastPrinted>2019-06-24T17:23:13Z</cp:lastPrinted>
  <dcterms:created xsi:type="dcterms:W3CDTF">2004-10-07T13:44:20Z</dcterms:created>
  <dcterms:modified xsi:type="dcterms:W3CDTF">2020-05-04T12:41:33Z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300.000000000000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Lawrence Koffa</vt:lpwstr>
  </property>
  <property fmtid="{D5CDD505-2E9C-101B-9397-08002B2CF9AE}" pid="5" name="_dlc_DocId">
    <vt:lpwstr/>
  </property>
  <property fmtid="{D5CDD505-2E9C-101B-9397-08002B2CF9AE}" pid="6" name="ContentTypeId">
    <vt:lpwstr>0x0101009148F5A04DDD49CBA7127AADA5FB792B00AADE34325A8B49CDA8BB4DB53328F21400DF16A982947D7E44B3C8BBDC0CAE0270</vt:lpwstr>
  </property>
  <property fmtid="{D5CDD505-2E9C-101B-9397-08002B2CF9AE}" pid="7" name="_dlc_DocIdItemGuid">
    <vt:lpwstr>f229bfba-e233-4903-90cf-d37616d7b464</vt:lpwstr>
  </property>
</Properties>
</file>